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Ex1.xml" ContentType="application/vnd.ms-office.chartex+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charts/chartEx2.xml" ContentType="application/vnd.ms-office.chartex+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tables/table3.xml" ContentType="application/vnd.openxmlformats-officedocument.spreadsheetml.table+xml"/>
  <Override PartName="/xl/comments3.xml" ContentType="application/vnd.openxmlformats-officedocument.spreadsheetml.comments+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harts/chartEx5.xml" ContentType="application/vnd.ms-office.chartex+xml"/>
  <Override PartName="/xl/charts/style15.xml" ContentType="application/vnd.ms-office.chartstyle+xml"/>
  <Override PartName="/xl/charts/colors15.xml" ContentType="application/vnd.ms-office.chartcolorstyle+xml"/>
  <Override PartName="/xl/charts/chartEx6.xml" ContentType="application/vnd.ms-office.chartex+xml"/>
  <Override PartName="/xl/charts/style16.xml" ContentType="application/vnd.ms-office.chartstyle+xml"/>
  <Override PartName="/xl/charts/colors16.xml" ContentType="application/vnd.ms-office.chartcolorstyle+xml"/>
  <Override PartName="/xl/charts/chartEx7.xml" ContentType="application/vnd.ms-office.chartex+xml"/>
  <Override PartName="/xl/charts/style17.xml" ContentType="application/vnd.ms-office.chartstyle+xml"/>
  <Override PartName="/xl/charts/colors17.xml" ContentType="application/vnd.ms-office.chartcolorstyle+xml"/>
  <Override PartName="/xl/charts/chartEx8.xml" ContentType="application/vnd.ms-office.chartex+xml"/>
  <Override PartName="/xl/charts/style18.xml" ContentType="application/vnd.ms-office.chartstyle+xml"/>
  <Override PartName="/xl/charts/colors18.xml" ContentType="application/vnd.ms-office.chartcolorstyle+xml"/>
  <Override PartName="/xl/drawings/drawing1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xl/charts/chartEx9.xml" ContentType="application/vnd.ms-office.chartex+xml"/>
  <Override PartName="/xl/charts/style19.xml" ContentType="application/vnd.ms-office.chartstyle+xml"/>
  <Override PartName="/xl/charts/colors19.xml" ContentType="application/vnd.ms-office.chartcolorstyle+xml"/>
  <Override PartName="/xl/charts/chartEx10.xml" ContentType="application/vnd.ms-office.chartex+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ranji\Desktop\DAT101x\"/>
    </mc:Choice>
  </mc:AlternateContent>
  <xr:revisionPtr revIDLastSave="0" documentId="13_ncr:1_{455C1F6A-AF09-4B33-91C4-396F818BE838}" xr6:coauthVersionLast="36" xr6:coauthVersionMax="43" xr10:uidLastSave="{00000000-0000-0000-0000-000000000000}"/>
  <bookViews>
    <workbookView xWindow="-120" yWindow="-120" windowWidth="20730" windowHeight="11160" firstSheet="8" activeTab="11" xr2:uid="{E530D8CF-9006-4990-AFF7-605CCCFDACC5}"/>
  </bookViews>
  <sheets>
    <sheet name="Pivot1" sheetId="11" r:id="rId1"/>
    <sheet name="Pivot2" sheetId="12" r:id="rId2"/>
    <sheet name="Temperature and log Scatter " sheetId="18" r:id="rId3"/>
    <sheet name="Flyers Chart" sheetId="17" r:id="rId4"/>
    <sheet name="Sales and log Scatter Chart" sheetId="16" r:id="rId5"/>
    <sheet name="Sales and Flyers Scatter Chart" sheetId="15" r:id="rId6"/>
    <sheet name="Revenue Chart" sheetId="14" r:id="rId7"/>
    <sheet name="Sales Line Chart " sheetId="13" r:id="rId8"/>
    <sheet name="Pivot3" sheetId="21" r:id="rId9"/>
    <sheet name="Correlation" sheetId="22" r:id="rId10"/>
    <sheet name="Hypothesis Sales wrt Flyers" sheetId="23" r:id="rId11"/>
    <sheet name="Hypothesis Sales wrt rainfall" sheetId="24" r:id="rId12"/>
    <sheet name="Lemonade" sheetId="3" r:id="rId13"/>
    <sheet name="Lemonade New" sheetId="19" r:id="rId14"/>
  </sheets>
  <definedNames>
    <definedName name="_xlchart.v1.0" hidden="1">'Hypothesis Sales wrt Flyers'!$H$11</definedName>
    <definedName name="_xlchart.v1.1" hidden="1">'Hypothesis Sales wrt Flyers'!$H$12:$H$376</definedName>
    <definedName name="_xlchart.v1.10" hidden="1">'Hypothesis Sales wrt rainfall'!$H$11</definedName>
    <definedName name="_xlchart.v1.11" hidden="1">'Hypothesis Sales wrt rainfall'!$H$12:$H$376</definedName>
    <definedName name="_xlchart.v1.12" hidden="1">'Hypothesis Sales wrt rainfall'!$H$11</definedName>
    <definedName name="_xlchart.v1.13" hidden="1">'Hypothesis Sales wrt rainfall'!$H$12:$H$376</definedName>
    <definedName name="_xlchart.v1.14" hidden="1">'Hypothesis Sales wrt rainfall'!$H$11</definedName>
    <definedName name="_xlchart.v1.15" hidden="1">'Hypothesis Sales wrt rainfall'!$H$12:$H$376</definedName>
    <definedName name="_xlchart.v1.16" hidden="1">'Hypothesis Sales wrt rainfall'!$H$11</definedName>
    <definedName name="_xlchart.v1.17" hidden="1">'Hypothesis Sales wrt rainfall'!$H$12:$H$376</definedName>
    <definedName name="_xlchart.v1.18" hidden="1">'Hypothesis Sales wrt rainfall'!$H$11</definedName>
    <definedName name="_xlchart.v1.19" hidden="1">'Hypothesis Sales wrt rainfall'!$H$12:$H$376</definedName>
    <definedName name="_xlchart.v1.2" hidden="1">'Hypothesis Sales wrt rainfall'!$H$11</definedName>
    <definedName name="_xlchart.v1.20" hidden="1">'Hypothesis Sales wrt rainfall'!$H$11</definedName>
    <definedName name="_xlchart.v1.21" hidden="1">'Hypothesis Sales wrt rainfall'!$H$12:$H$376</definedName>
    <definedName name="_xlchart.v1.22" hidden="1">'Hypothesis Sales wrt rainfall'!$H$11</definedName>
    <definedName name="_xlchart.v1.23" hidden="1">'Hypothesis Sales wrt rainfall'!$H$12:$H$376</definedName>
    <definedName name="_xlchart.v1.24" hidden="1">'Hypothesis Sales wrt rainfall'!$H$11</definedName>
    <definedName name="_xlchart.v1.25" hidden="1">'Hypothesis Sales wrt rainfall'!$H$12:$H$376</definedName>
    <definedName name="_xlchart.v1.26" hidden="1">Lemonade!$E$1</definedName>
    <definedName name="_xlchart.v1.27" hidden="1">Lemonade!$E$2:$E$366</definedName>
    <definedName name="_xlchart.v1.28" hidden="1">Lemonade!$D$1</definedName>
    <definedName name="_xlchart.v1.29" hidden="1">Lemonade!$D$2:$D$366</definedName>
    <definedName name="_xlchart.v1.3" hidden="1">'Hypothesis Sales wrt rainfall'!$H$12:$H$376</definedName>
    <definedName name="_xlchart.v1.30" hidden="1">Lemonade!$E$1</definedName>
    <definedName name="_xlchart.v1.31" hidden="1">Lemonade!$E$2:$E$366</definedName>
    <definedName name="_xlchart.v1.32" hidden="1">Lemonade!$H$1</definedName>
    <definedName name="_xlchart.v1.33" hidden="1">Lemonade!$H$2:$H$366</definedName>
    <definedName name="_xlchart.v1.34" hidden="1">Lemonade!$D$1</definedName>
    <definedName name="_xlchart.v1.35" hidden="1">Lemonade!$D$2:$D$366</definedName>
    <definedName name="_xlchart.v1.36" hidden="1">Lemonade!$H$1</definedName>
    <definedName name="_xlchart.v1.37" hidden="1">Lemonade!$H$2:$H$366</definedName>
    <definedName name="_xlchart.v1.38" hidden="1">'Lemonade New'!$M$3:$M$292</definedName>
    <definedName name="_xlchart.v1.39" hidden="1">'Lemonade New'!$R$3:$R$292</definedName>
    <definedName name="_xlchart.v1.4" hidden="1">'Hypothesis Sales wrt rainfall'!$H$11</definedName>
    <definedName name="_xlchart.v1.5" hidden="1">'Hypothesis Sales wrt rainfall'!$H$12:$H$376</definedName>
    <definedName name="_xlchart.v1.6" hidden="1">'Hypothesis Sales wrt rainfall'!$K$11</definedName>
    <definedName name="_xlchart.v1.7" hidden="1">'Hypothesis Sales wrt rainfall'!$K$12:$K$241</definedName>
    <definedName name="_xlchart.v1.8" hidden="1">'Hypothesis Sales wrt rainfall'!$H$11</definedName>
    <definedName name="_xlchart.v1.9" hidden="1">'Hypothesis Sales wrt rainfall'!$H$12:$H$376</definedName>
  </definedNames>
  <calcPr calcId="191029"/>
  <pivotCaches>
    <pivotCache cacheId="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24" l="1"/>
  <c r="H4" i="24"/>
  <c r="H3" i="24"/>
  <c r="H2" i="24"/>
  <c r="F377" i="24"/>
  <c r="I376" i="24"/>
  <c r="B376" i="24"/>
  <c r="I375" i="24"/>
  <c r="B375" i="24"/>
  <c r="I374" i="24"/>
  <c r="B374" i="24"/>
  <c r="I373" i="24"/>
  <c r="B373" i="24"/>
  <c r="I372" i="24"/>
  <c r="B372" i="24"/>
  <c r="I371" i="24"/>
  <c r="B371" i="24"/>
  <c r="I370" i="24"/>
  <c r="B370" i="24"/>
  <c r="I369" i="24"/>
  <c r="B369" i="24"/>
  <c r="I368" i="24"/>
  <c r="B368" i="24"/>
  <c r="I367" i="24"/>
  <c r="B367" i="24"/>
  <c r="I366" i="24"/>
  <c r="B366" i="24"/>
  <c r="I365" i="24"/>
  <c r="B365" i="24"/>
  <c r="I364" i="24"/>
  <c r="B364" i="24"/>
  <c r="I363" i="24"/>
  <c r="B363" i="24"/>
  <c r="I362" i="24"/>
  <c r="B362" i="24"/>
  <c r="I361" i="24"/>
  <c r="B361" i="24"/>
  <c r="I360" i="24"/>
  <c r="B360" i="24"/>
  <c r="I359" i="24"/>
  <c r="B359" i="24"/>
  <c r="I358" i="24"/>
  <c r="B358" i="24"/>
  <c r="I357" i="24"/>
  <c r="B357" i="24"/>
  <c r="I356" i="24"/>
  <c r="B356" i="24"/>
  <c r="I355" i="24"/>
  <c r="B355" i="24"/>
  <c r="I354" i="24"/>
  <c r="B354" i="24"/>
  <c r="I353" i="24"/>
  <c r="B353" i="24"/>
  <c r="I352" i="24"/>
  <c r="B352" i="24"/>
  <c r="I351" i="24"/>
  <c r="B351" i="24"/>
  <c r="I350" i="24"/>
  <c r="B350" i="24"/>
  <c r="I349" i="24"/>
  <c r="B349" i="24"/>
  <c r="I348" i="24"/>
  <c r="B348" i="24"/>
  <c r="I347" i="24"/>
  <c r="B347" i="24"/>
  <c r="I346" i="24"/>
  <c r="B346" i="24"/>
  <c r="I345" i="24"/>
  <c r="B345" i="24"/>
  <c r="I344" i="24"/>
  <c r="B344" i="24"/>
  <c r="I343" i="24"/>
  <c r="B343" i="24"/>
  <c r="I342" i="24"/>
  <c r="B342" i="24"/>
  <c r="I341" i="24"/>
  <c r="B341" i="24"/>
  <c r="I340" i="24"/>
  <c r="B340" i="24"/>
  <c r="I339" i="24"/>
  <c r="B339" i="24"/>
  <c r="I338" i="24"/>
  <c r="B338" i="24"/>
  <c r="I337" i="24"/>
  <c r="B337" i="24"/>
  <c r="I336" i="24"/>
  <c r="B336" i="24"/>
  <c r="I335" i="24"/>
  <c r="B335" i="24"/>
  <c r="I334" i="24"/>
  <c r="B334" i="24"/>
  <c r="I333" i="24"/>
  <c r="B333" i="24"/>
  <c r="I332" i="24"/>
  <c r="B332" i="24"/>
  <c r="I331" i="24"/>
  <c r="B331" i="24"/>
  <c r="I330" i="24"/>
  <c r="B330" i="24"/>
  <c r="I329" i="24"/>
  <c r="B329" i="24"/>
  <c r="I328" i="24"/>
  <c r="B328" i="24"/>
  <c r="I327" i="24"/>
  <c r="B327" i="24"/>
  <c r="I326" i="24"/>
  <c r="B326" i="24"/>
  <c r="I325" i="24"/>
  <c r="B325" i="24"/>
  <c r="I324" i="24"/>
  <c r="B324" i="24"/>
  <c r="I323" i="24"/>
  <c r="B323" i="24"/>
  <c r="I322" i="24"/>
  <c r="B322" i="24"/>
  <c r="I321" i="24"/>
  <c r="B321" i="24"/>
  <c r="I320" i="24"/>
  <c r="B320" i="24"/>
  <c r="I319" i="24"/>
  <c r="B319" i="24"/>
  <c r="I318" i="24"/>
  <c r="B318" i="24"/>
  <c r="I317" i="24"/>
  <c r="B317" i="24"/>
  <c r="I316" i="24"/>
  <c r="B316" i="24"/>
  <c r="I315" i="24"/>
  <c r="B315" i="24"/>
  <c r="I314" i="24"/>
  <c r="B314" i="24"/>
  <c r="I313" i="24"/>
  <c r="B313" i="24"/>
  <c r="I312" i="24"/>
  <c r="B312" i="24"/>
  <c r="I311" i="24"/>
  <c r="B311" i="24"/>
  <c r="I310" i="24"/>
  <c r="B310" i="24"/>
  <c r="I309" i="24"/>
  <c r="B309" i="24"/>
  <c r="I308" i="24"/>
  <c r="B308" i="24"/>
  <c r="I307" i="24"/>
  <c r="B307" i="24"/>
  <c r="I306" i="24"/>
  <c r="B306" i="24"/>
  <c r="I305" i="24"/>
  <c r="B305" i="24"/>
  <c r="I304" i="24"/>
  <c r="B304" i="24"/>
  <c r="I303" i="24"/>
  <c r="B303" i="24"/>
  <c r="I302" i="24"/>
  <c r="B302" i="24"/>
  <c r="I301" i="24"/>
  <c r="B301" i="24"/>
  <c r="I300" i="24"/>
  <c r="B300" i="24"/>
  <c r="I299" i="24"/>
  <c r="B299" i="24"/>
  <c r="I298" i="24"/>
  <c r="B298" i="24"/>
  <c r="I297" i="24"/>
  <c r="B297" i="24"/>
  <c r="I296" i="24"/>
  <c r="B296" i="24"/>
  <c r="I295" i="24"/>
  <c r="B295" i="24"/>
  <c r="I294" i="24"/>
  <c r="B294" i="24"/>
  <c r="I293" i="24"/>
  <c r="B293" i="24"/>
  <c r="I292" i="24"/>
  <c r="B292" i="24"/>
  <c r="I291" i="24"/>
  <c r="B291" i="24"/>
  <c r="I290" i="24"/>
  <c r="B290" i="24"/>
  <c r="I289" i="24"/>
  <c r="B289" i="24"/>
  <c r="I288" i="24"/>
  <c r="B288" i="24"/>
  <c r="I287" i="24"/>
  <c r="B287" i="24"/>
  <c r="I286" i="24"/>
  <c r="B286" i="24"/>
  <c r="I285" i="24"/>
  <c r="B285" i="24"/>
  <c r="I284" i="24"/>
  <c r="B284" i="24"/>
  <c r="I283" i="24"/>
  <c r="B283" i="24"/>
  <c r="I282" i="24"/>
  <c r="B282" i="24"/>
  <c r="I281" i="24"/>
  <c r="B281" i="24"/>
  <c r="I280" i="24"/>
  <c r="B280" i="24"/>
  <c r="I279" i="24"/>
  <c r="B279" i="24"/>
  <c r="I278" i="24"/>
  <c r="B278" i="24"/>
  <c r="I277" i="24"/>
  <c r="B277" i="24"/>
  <c r="I276" i="24"/>
  <c r="B276" i="24"/>
  <c r="I275" i="24"/>
  <c r="B275" i="24"/>
  <c r="I274" i="24"/>
  <c r="B274" i="24"/>
  <c r="I273" i="24"/>
  <c r="B273" i="24"/>
  <c r="I272" i="24"/>
  <c r="B272" i="24"/>
  <c r="I271" i="24"/>
  <c r="B271" i="24"/>
  <c r="I270" i="24"/>
  <c r="B270" i="24"/>
  <c r="I269" i="24"/>
  <c r="B269" i="24"/>
  <c r="I268" i="24"/>
  <c r="B268" i="24"/>
  <c r="I267" i="24"/>
  <c r="B267" i="24"/>
  <c r="I266" i="24"/>
  <c r="B266" i="24"/>
  <c r="I265" i="24"/>
  <c r="B265" i="24"/>
  <c r="I264" i="24"/>
  <c r="B264" i="24"/>
  <c r="I263" i="24"/>
  <c r="B263" i="24"/>
  <c r="I262" i="24"/>
  <c r="B262" i="24"/>
  <c r="I261" i="24"/>
  <c r="B261" i="24"/>
  <c r="I260" i="24"/>
  <c r="B260" i="24"/>
  <c r="I259" i="24"/>
  <c r="B259" i="24"/>
  <c r="I258" i="24"/>
  <c r="B258" i="24"/>
  <c r="I257" i="24"/>
  <c r="B257" i="24"/>
  <c r="I256" i="24"/>
  <c r="B256" i="24"/>
  <c r="I255" i="24"/>
  <c r="B255" i="24"/>
  <c r="I254" i="24"/>
  <c r="B254" i="24"/>
  <c r="I253" i="24"/>
  <c r="B253" i="24"/>
  <c r="I252" i="24"/>
  <c r="B252" i="24"/>
  <c r="I251" i="24"/>
  <c r="B251" i="24"/>
  <c r="I250" i="24"/>
  <c r="B250" i="24"/>
  <c r="I249" i="24"/>
  <c r="B249" i="24"/>
  <c r="I248" i="24"/>
  <c r="B248" i="24"/>
  <c r="I247" i="24"/>
  <c r="B247" i="24"/>
  <c r="I246" i="24"/>
  <c r="B246" i="24"/>
  <c r="I245" i="24"/>
  <c r="B245" i="24"/>
  <c r="I244" i="24"/>
  <c r="B244" i="24"/>
  <c r="I243" i="24"/>
  <c r="B243" i="24"/>
  <c r="I242" i="24"/>
  <c r="B242" i="24"/>
  <c r="I241" i="24"/>
  <c r="B241" i="24"/>
  <c r="I240" i="24"/>
  <c r="B240" i="24"/>
  <c r="I239" i="24"/>
  <c r="B239" i="24"/>
  <c r="I238" i="24"/>
  <c r="B238" i="24"/>
  <c r="I237" i="24"/>
  <c r="B237" i="24"/>
  <c r="I236" i="24"/>
  <c r="B236" i="24"/>
  <c r="I235" i="24"/>
  <c r="B235" i="24"/>
  <c r="I234" i="24"/>
  <c r="B234" i="24"/>
  <c r="I233" i="24"/>
  <c r="B233" i="24"/>
  <c r="I232" i="24"/>
  <c r="B232" i="24"/>
  <c r="I231" i="24"/>
  <c r="B231" i="24"/>
  <c r="I230" i="24"/>
  <c r="B230" i="24"/>
  <c r="I229" i="24"/>
  <c r="B229" i="24"/>
  <c r="I228" i="24"/>
  <c r="B228" i="24"/>
  <c r="I227" i="24"/>
  <c r="B227" i="24"/>
  <c r="I226" i="24"/>
  <c r="B226" i="24"/>
  <c r="I225" i="24"/>
  <c r="B225" i="24"/>
  <c r="I224" i="24"/>
  <c r="B224" i="24"/>
  <c r="I223" i="24"/>
  <c r="B223" i="24"/>
  <c r="I222" i="24"/>
  <c r="B222" i="24"/>
  <c r="I221" i="24"/>
  <c r="B221" i="24"/>
  <c r="I220" i="24"/>
  <c r="B220" i="24"/>
  <c r="I219" i="24"/>
  <c r="B219" i="24"/>
  <c r="I218" i="24"/>
  <c r="B218" i="24"/>
  <c r="I217" i="24"/>
  <c r="B217" i="24"/>
  <c r="I216" i="24"/>
  <c r="B216" i="24"/>
  <c r="I215" i="24"/>
  <c r="B215" i="24"/>
  <c r="I214" i="24"/>
  <c r="B214" i="24"/>
  <c r="I213" i="24"/>
  <c r="B213" i="24"/>
  <c r="I212" i="24"/>
  <c r="B212" i="24"/>
  <c r="I211" i="24"/>
  <c r="B211" i="24"/>
  <c r="I210" i="24"/>
  <c r="B210" i="24"/>
  <c r="I209" i="24"/>
  <c r="B209" i="24"/>
  <c r="I208" i="24"/>
  <c r="B208" i="24"/>
  <c r="I207" i="24"/>
  <c r="B207" i="24"/>
  <c r="I206" i="24"/>
  <c r="B206" i="24"/>
  <c r="I205" i="24"/>
  <c r="B205" i="24"/>
  <c r="I204" i="24"/>
  <c r="B204" i="24"/>
  <c r="I203" i="24"/>
  <c r="B203" i="24"/>
  <c r="I202" i="24"/>
  <c r="B202" i="24"/>
  <c r="I201" i="24"/>
  <c r="B201" i="24"/>
  <c r="I200" i="24"/>
  <c r="B200" i="24"/>
  <c r="I199" i="24"/>
  <c r="B199" i="24"/>
  <c r="I198" i="24"/>
  <c r="B198" i="24"/>
  <c r="I197" i="24"/>
  <c r="B197" i="24"/>
  <c r="I196" i="24"/>
  <c r="B196" i="24"/>
  <c r="I195" i="24"/>
  <c r="B195" i="24"/>
  <c r="I194" i="24"/>
  <c r="B194" i="24"/>
  <c r="I193" i="24"/>
  <c r="B193" i="24"/>
  <c r="I192" i="24"/>
  <c r="B192" i="24"/>
  <c r="I191" i="24"/>
  <c r="B191" i="24"/>
  <c r="I190" i="24"/>
  <c r="B190" i="24"/>
  <c r="I189" i="24"/>
  <c r="B189" i="24"/>
  <c r="I188" i="24"/>
  <c r="B188" i="24"/>
  <c r="I187" i="24"/>
  <c r="B187" i="24"/>
  <c r="I186" i="24"/>
  <c r="B186" i="24"/>
  <c r="I185" i="24"/>
  <c r="B185" i="24"/>
  <c r="I184" i="24"/>
  <c r="B184" i="24"/>
  <c r="I183" i="24"/>
  <c r="B183" i="24"/>
  <c r="I182" i="24"/>
  <c r="B182" i="24"/>
  <c r="I181" i="24"/>
  <c r="B181" i="24"/>
  <c r="I180" i="24"/>
  <c r="B180" i="24"/>
  <c r="I179" i="24"/>
  <c r="B179" i="24"/>
  <c r="I178" i="24"/>
  <c r="B178" i="24"/>
  <c r="I177" i="24"/>
  <c r="B177" i="24"/>
  <c r="I176" i="24"/>
  <c r="B176" i="24"/>
  <c r="I175" i="24"/>
  <c r="B175" i="24"/>
  <c r="I174" i="24"/>
  <c r="B174" i="24"/>
  <c r="I173" i="24"/>
  <c r="B173" i="24"/>
  <c r="I172" i="24"/>
  <c r="B172" i="24"/>
  <c r="I171" i="24"/>
  <c r="B171" i="24"/>
  <c r="I170" i="24"/>
  <c r="B170" i="24"/>
  <c r="I169" i="24"/>
  <c r="B169" i="24"/>
  <c r="I168" i="24"/>
  <c r="B168" i="24"/>
  <c r="I167" i="24"/>
  <c r="B167" i="24"/>
  <c r="I166" i="24"/>
  <c r="B166" i="24"/>
  <c r="I165" i="24"/>
  <c r="B165" i="24"/>
  <c r="I164" i="24"/>
  <c r="B164" i="24"/>
  <c r="I163" i="24"/>
  <c r="B163" i="24"/>
  <c r="I162" i="24"/>
  <c r="B162" i="24"/>
  <c r="I161" i="24"/>
  <c r="B161" i="24"/>
  <c r="I160" i="24"/>
  <c r="B160" i="24"/>
  <c r="I159" i="24"/>
  <c r="B159" i="24"/>
  <c r="I158" i="24"/>
  <c r="B158" i="24"/>
  <c r="I157" i="24"/>
  <c r="B157" i="24"/>
  <c r="I156" i="24"/>
  <c r="B156" i="24"/>
  <c r="I155" i="24"/>
  <c r="B155" i="24"/>
  <c r="I154" i="24"/>
  <c r="B154" i="24"/>
  <c r="I153" i="24"/>
  <c r="B153" i="24"/>
  <c r="I152" i="24"/>
  <c r="B152" i="24"/>
  <c r="I151" i="24"/>
  <c r="B151" i="24"/>
  <c r="I150" i="24"/>
  <c r="B150" i="24"/>
  <c r="I149" i="24"/>
  <c r="B149" i="24"/>
  <c r="I148" i="24"/>
  <c r="B148" i="24"/>
  <c r="I147" i="24"/>
  <c r="B147" i="24"/>
  <c r="I146" i="24"/>
  <c r="B146" i="24"/>
  <c r="I145" i="24"/>
  <c r="B145" i="24"/>
  <c r="I144" i="24"/>
  <c r="B144" i="24"/>
  <c r="I143" i="24"/>
  <c r="B143" i="24"/>
  <c r="I142" i="24"/>
  <c r="B142" i="24"/>
  <c r="I141" i="24"/>
  <c r="B141" i="24"/>
  <c r="I140" i="24"/>
  <c r="B140" i="24"/>
  <c r="I139" i="24"/>
  <c r="B139" i="24"/>
  <c r="I138" i="24"/>
  <c r="B138" i="24"/>
  <c r="I137" i="24"/>
  <c r="B137" i="24"/>
  <c r="I136" i="24"/>
  <c r="B136" i="24"/>
  <c r="I135" i="24"/>
  <c r="B135" i="24"/>
  <c r="I134" i="24"/>
  <c r="B134" i="24"/>
  <c r="I133" i="24"/>
  <c r="B133" i="24"/>
  <c r="I132" i="24"/>
  <c r="B132" i="24"/>
  <c r="I131" i="24"/>
  <c r="B131" i="24"/>
  <c r="I130" i="24"/>
  <c r="B130" i="24"/>
  <c r="I129" i="24"/>
  <c r="B129" i="24"/>
  <c r="I128" i="24"/>
  <c r="B128" i="24"/>
  <c r="I127" i="24"/>
  <c r="B127" i="24"/>
  <c r="I126" i="24"/>
  <c r="B126" i="24"/>
  <c r="I125" i="24"/>
  <c r="B125" i="24"/>
  <c r="I124" i="24"/>
  <c r="B124" i="24"/>
  <c r="I123" i="24"/>
  <c r="B123" i="24"/>
  <c r="I122" i="24"/>
  <c r="B122" i="24"/>
  <c r="I121" i="24"/>
  <c r="B121" i="24"/>
  <c r="I120" i="24"/>
  <c r="B120" i="24"/>
  <c r="I119" i="24"/>
  <c r="B119" i="24"/>
  <c r="I118" i="24"/>
  <c r="B118" i="24"/>
  <c r="I117" i="24"/>
  <c r="B117" i="24"/>
  <c r="I116" i="24"/>
  <c r="B116" i="24"/>
  <c r="I115" i="24"/>
  <c r="B115" i="24"/>
  <c r="I114" i="24"/>
  <c r="B114" i="24"/>
  <c r="I113" i="24"/>
  <c r="B113" i="24"/>
  <c r="I112" i="24"/>
  <c r="B112" i="24"/>
  <c r="I111" i="24"/>
  <c r="B111" i="24"/>
  <c r="I110" i="24"/>
  <c r="B110" i="24"/>
  <c r="I109" i="24"/>
  <c r="B109" i="24"/>
  <c r="I108" i="24"/>
  <c r="B108" i="24"/>
  <c r="I107" i="24"/>
  <c r="B107" i="24"/>
  <c r="I106" i="24"/>
  <c r="B106" i="24"/>
  <c r="I105" i="24"/>
  <c r="B105" i="24"/>
  <c r="I104" i="24"/>
  <c r="B104" i="24"/>
  <c r="I103" i="24"/>
  <c r="B103" i="24"/>
  <c r="I102" i="24"/>
  <c r="B102" i="24"/>
  <c r="I101" i="24"/>
  <c r="B101" i="24"/>
  <c r="I100" i="24"/>
  <c r="B100" i="24"/>
  <c r="I99" i="24"/>
  <c r="B99" i="24"/>
  <c r="I98" i="24"/>
  <c r="B98" i="24"/>
  <c r="I97" i="24"/>
  <c r="B97" i="24"/>
  <c r="I96" i="24"/>
  <c r="B96" i="24"/>
  <c r="I95" i="24"/>
  <c r="B95" i="24"/>
  <c r="I94" i="24"/>
  <c r="B94" i="24"/>
  <c r="I93" i="24"/>
  <c r="B93" i="24"/>
  <c r="I92" i="24"/>
  <c r="B92" i="24"/>
  <c r="I91" i="24"/>
  <c r="B91" i="24"/>
  <c r="I90" i="24"/>
  <c r="B90" i="24"/>
  <c r="I89" i="24"/>
  <c r="B89" i="24"/>
  <c r="I88" i="24"/>
  <c r="B88" i="24"/>
  <c r="I87" i="24"/>
  <c r="B87" i="24"/>
  <c r="I86" i="24"/>
  <c r="B86" i="24"/>
  <c r="I85" i="24"/>
  <c r="B85" i="24"/>
  <c r="I84" i="24"/>
  <c r="B84" i="24"/>
  <c r="I83" i="24"/>
  <c r="B83" i="24"/>
  <c r="I82" i="24"/>
  <c r="B82" i="24"/>
  <c r="I81" i="24"/>
  <c r="B81" i="24"/>
  <c r="I80" i="24"/>
  <c r="B80" i="24"/>
  <c r="I79" i="24"/>
  <c r="B79" i="24"/>
  <c r="I78" i="24"/>
  <c r="B78" i="24"/>
  <c r="I77" i="24"/>
  <c r="B77" i="24"/>
  <c r="I76" i="24"/>
  <c r="B76" i="24"/>
  <c r="I75" i="24"/>
  <c r="B75" i="24"/>
  <c r="I74" i="24"/>
  <c r="B74" i="24"/>
  <c r="I73" i="24"/>
  <c r="B73" i="24"/>
  <c r="I72" i="24"/>
  <c r="B72" i="24"/>
  <c r="I71" i="24"/>
  <c r="B71" i="24"/>
  <c r="I70" i="24"/>
  <c r="B70" i="24"/>
  <c r="I69" i="24"/>
  <c r="B69" i="24"/>
  <c r="I68" i="24"/>
  <c r="B68" i="24"/>
  <c r="I67" i="24"/>
  <c r="B67" i="24"/>
  <c r="I66" i="24"/>
  <c r="B66" i="24"/>
  <c r="I65" i="24"/>
  <c r="B65" i="24"/>
  <c r="I64" i="24"/>
  <c r="B64" i="24"/>
  <c r="I63" i="24"/>
  <c r="B63" i="24"/>
  <c r="I62" i="24"/>
  <c r="B62" i="24"/>
  <c r="I61" i="24"/>
  <c r="B61" i="24"/>
  <c r="I60" i="24"/>
  <c r="B60" i="24"/>
  <c r="I59" i="24"/>
  <c r="B59" i="24"/>
  <c r="I58" i="24"/>
  <c r="B58" i="24"/>
  <c r="I57" i="24"/>
  <c r="B57" i="24"/>
  <c r="I56" i="24"/>
  <c r="B56" i="24"/>
  <c r="I55" i="24"/>
  <c r="B55" i="24"/>
  <c r="I54" i="24"/>
  <c r="B54" i="24"/>
  <c r="I53" i="24"/>
  <c r="B53" i="24"/>
  <c r="I52" i="24"/>
  <c r="B52" i="24"/>
  <c r="I51" i="24"/>
  <c r="B51" i="24"/>
  <c r="I50" i="24"/>
  <c r="B50" i="24"/>
  <c r="I49" i="24"/>
  <c r="B49" i="24"/>
  <c r="I48" i="24"/>
  <c r="B48" i="24"/>
  <c r="I47" i="24"/>
  <c r="B47" i="24"/>
  <c r="I46" i="24"/>
  <c r="B46" i="24"/>
  <c r="I45" i="24"/>
  <c r="B45" i="24"/>
  <c r="I44" i="24"/>
  <c r="B44" i="24"/>
  <c r="I43" i="24"/>
  <c r="B43" i="24"/>
  <c r="I42" i="24"/>
  <c r="B42" i="24"/>
  <c r="I41" i="24"/>
  <c r="B41" i="24"/>
  <c r="I40" i="24"/>
  <c r="B40" i="24"/>
  <c r="I39" i="24"/>
  <c r="B39" i="24"/>
  <c r="I38" i="24"/>
  <c r="B38" i="24"/>
  <c r="I37" i="24"/>
  <c r="B37" i="24"/>
  <c r="I36" i="24"/>
  <c r="B36" i="24"/>
  <c r="I35" i="24"/>
  <c r="B35" i="24"/>
  <c r="I34" i="24"/>
  <c r="B34" i="24"/>
  <c r="I33" i="24"/>
  <c r="B33" i="24"/>
  <c r="I32" i="24"/>
  <c r="B32" i="24"/>
  <c r="I31" i="24"/>
  <c r="B31" i="24"/>
  <c r="I30" i="24"/>
  <c r="B30" i="24"/>
  <c r="I29" i="24"/>
  <c r="B29" i="24"/>
  <c r="I28" i="24"/>
  <c r="B28" i="24"/>
  <c r="I27" i="24"/>
  <c r="B27" i="24"/>
  <c r="I26" i="24"/>
  <c r="B26" i="24"/>
  <c r="I25" i="24"/>
  <c r="B25" i="24"/>
  <c r="I24" i="24"/>
  <c r="B24" i="24"/>
  <c r="I23" i="24"/>
  <c r="B23" i="24"/>
  <c r="I22" i="24"/>
  <c r="B22" i="24"/>
  <c r="I21" i="24"/>
  <c r="B21" i="24"/>
  <c r="I20" i="24"/>
  <c r="B20" i="24"/>
  <c r="I19" i="24"/>
  <c r="B19" i="24"/>
  <c r="I18" i="24"/>
  <c r="B18" i="24"/>
  <c r="I17" i="24"/>
  <c r="B17" i="24"/>
  <c r="I16" i="24"/>
  <c r="B16" i="24"/>
  <c r="I15" i="24"/>
  <c r="B15" i="24"/>
  <c r="I14" i="24"/>
  <c r="B14" i="24"/>
  <c r="I13" i="24"/>
  <c r="B13" i="24"/>
  <c r="I12" i="24"/>
  <c r="B12" i="24"/>
  <c r="H5" i="23"/>
  <c r="H4" i="23"/>
  <c r="H3" i="23"/>
  <c r="H2" i="23"/>
  <c r="I377" i="24" l="1"/>
  <c r="F377" i="23"/>
  <c r="I376" i="23"/>
  <c r="B376" i="23"/>
  <c r="I375" i="23"/>
  <c r="B375" i="23"/>
  <c r="I374" i="23"/>
  <c r="B374" i="23"/>
  <c r="I373" i="23"/>
  <c r="B373" i="23"/>
  <c r="I372" i="23"/>
  <c r="B372" i="23"/>
  <c r="I371" i="23"/>
  <c r="B371" i="23"/>
  <c r="I370" i="23"/>
  <c r="B370" i="23"/>
  <c r="I369" i="23"/>
  <c r="B369" i="23"/>
  <c r="I368" i="23"/>
  <c r="B368" i="23"/>
  <c r="I367" i="23"/>
  <c r="B367" i="23"/>
  <c r="I366" i="23"/>
  <c r="B366" i="23"/>
  <c r="I365" i="23"/>
  <c r="B365" i="23"/>
  <c r="I364" i="23"/>
  <c r="B364" i="23"/>
  <c r="I363" i="23"/>
  <c r="B363" i="23"/>
  <c r="I362" i="23"/>
  <c r="B362" i="23"/>
  <c r="I361" i="23"/>
  <c r="B361" i="23"/>
  <c r="I360" i="23"/>
  <c r="B360" i="23"/>
  <c r="I359" i="23"/>
  <c r="B359" i="23"/>
  <c r="I358" i="23"/>
  <c r="B358" i="23"/>
  <c r="I357" i="23"/>
  <c r="B357" i="23"/>
  <c r="I356" i="23"/>
  <c r="B356" i="23"/>
  <c r="I355" i="23"/>
  <c r="B355" i="23"/>
  <c r="I354" i="23"/>
  <c r="B354" i="23"/>
  <c r="I353" i="23"/>
  <c r="B353" i="23"/>
  <c r="I352" i="23"/>
  <c r="B352" i="23"/>
  <c r="I351" i="23"/>
  <c r="B351" i="23"/>
  <c r="I350" i="23"/>
  <c r="B350" i="23"/>
  <c r="I349" i="23"/>
  <c r="B349" i="23"/>
  <c r="I348" i="23"/>
  <c r="B348" i="23"/>
  <c r="I347" i="23"/>
  <c r="B347" i="23"/>
  <c r="I346" i="23"/>
  <c r="B346" i="23"/>
  <c r="I345" i="23"/>
  <c r="B345" i="23"/>
  <c r="I344" i="23"/>
  <c r="B344" i="23"/>
  <c r="I343" i="23"/>
  <c r="B343" i="23"/>
  <c r="I342" i="23"/>
  <c r="B342" i="23"/>
  <c r="I341" i="23"/>
  <c r="B341" i="23"/>
  <c r="I340" i="23"/>
  <c r="B340" i="23"/>
  <c r="I339" i="23"/>
  <c r="B339" i="23"/>
  <c r="I338" i="23"/>
  <c r="B338" i="23"/>
  <c r="I337" i="23"/>
  <c r="B337" i="23"/>
  <c r="I336" i="23"/>
  <c r="B336" i="23"/>
  <c r="I335" i="23"/>
  <c r="B335" i="23"/>
  <c r="I334" i="23"/>
  <c r="B334" i="23"/>
  <c r="I333" i="23"/>
  <c r="B333" i="23"/>
  <c r="I332" i="23"/>
  <c r="B332" i="23"/>
  <c r="I331" i="23"/>
  <c r="B331" i="23"/>
  <c r="I330" i="23"/>
  <c r="B330" i="23"/>
  <c r="I329" i="23"/>
  <c r="B329" i="23"/>
  <c r="I328" i="23"/>
  <c r="B328" i="23"/>
  <c r="I327" i="23"/>
  <c r="B327" i="23"/>
  <c r="I326" i="23"/>
  <c r="B326" i="23"/>
  <c r="I325" i="23"/>
  <c r="B325" i="23"/>
  <c r="I324" i="23"/>
  <c r="B324" i="23"/>
  <c r="I323" i="23"/>
  <c r="B323" i="23"/>
  <c r="I322" i="23"/>
  <c r="B322" i="23"/>
  <c r="I321" i="23"/>
  <c r="B321" i="23"/>
  <c r="I320" i="23"/>
  <c r="B320" i="23"/>
  <c r="I319" i="23"/>
  <c r="B319" i="23"/>
  <c r="I318" i="23"/>
  <c r="B318" i="23"/>
  <c r="I317" i="23"/>
  <c r="B317" i="23"/>
  <c r="I316" i="23"/>
  <c r="B316" i="23"/>
  <c r="I315" i="23"/>
  <c r="B315" i="23"/>
  <c r="I314" i="23"/>
  <c r="B314" i="23"/>
  <c r="I313" i="23"/>
  <c r="B313" i="23"/>
  <c r="I312" i="23"/>
  <c r="B312" i="23"/>
  <c r="I311" i="23"/>
  <c r="B311" i="23"/>
  <c r="I310" i="23"/>
  <c r="B310" i="23"/>
  <c r="I309" i="23"/>
  <c r="B309" i="23"/>
  <c r="I308" i="23"/>
  <c r="B308" i="23"/>
  <c r="I307" i="23"/>
  <c r="B307" i="23"/>
  <c r="I306" i="23"/>
  <c r="B306" i="23"/>
  <c r="I305" i="23"/>
  <c r="B305" i="23"/>
  <c r="I304" i="23"/>
  <c r="B304" i="23"/>
  <c r="I303" i="23"/>
  <c r="B303" i="23"/>
  <c r="I302" i="23"/>
  <c r="B302" i="23"/>
  <c r="I301" i="23"/>
  <c r="B301" i="23"/>
  <c r="I300" i="23"/>
  <c r="B300" i="23"/>
  <c r="I299" i="23"/>
  <c r="B299" i="23"/>
  <c r="I298" i="23"/>
  <c r="B298" i="23"/>
  <c r="I297" i="23"/>
  <c r="B297" i="23"/>
  <c r="I296" i="23"/>
  <c r="B296" i="23"/>
  <c r="I295" i="23"/>
  <c r="B295" i="23"/>
  <c r="I294" i="23"/>
  <c r="B294" i="23"/>
  <c r="I293" i="23"/>
  <c r="B293" i="23"/>
  <c r="I292" i="23"/>
  <c r="B292" i="23"/>
  <c r="I291" i="23"/>
  <c r="B291" i="23"/>
  <c r="I290" i="23"/>
  <c r="B290" i="23"/>
  <c r="I289" i="23"/>
  <c r="B289" i="23"/>
  <c r="I288" i="23"/>
  <c r="B288" i="23"/>
  <c r="I287" i="23"/>
  <c r="B287" i="23"/>
  <c r="I286" i="23"/>
  <c r="B286" i="23"/>
  <c r="I285" i="23"/>
  <c r="B285" i="23"/>
  <c r="I284" i="23"/>
  <c r="B284" i="23"/>
  <c r="I283" i="23"/>
  <c r="B283" i="23"/>
  <c r="I282" i="23"/>
  <c r="B282" i="23"/>
  <c r="I281" i="23"/>
  <c r="B281" i="23"/>
  <c r="I280" i="23"/>
  <c r="B280" i="23"/>
  <c r="I279" i="23"/>
  <c r="B279" i="23"/>
  <c r="I278" i="23"/>
  <c r="B278" i="23"/>
  <c r="I277" i="23"/>
  <c r="B277" i="23"/>
  <c r="I276" i="23"/>
  <c r="B276" i="23"/>
  <c r="I275" i="23"/>
  <c r="B275" i="23"/>
  <c r="I274" i="23"/>
  <c r="B274" i="23"/>
  <c r="I273" i="23"/>
  <c r="B273" i="23"/>
  <c r="I272" i="23"/>
  <c r="B272" i="23"/>
  <c r="I271" i="23"/>
  <c r="B271" i="23"/>
  <c r="I270" i="23"/>
  <c r="B270" i="23"/>
  <c r="I269" i="23"/>
  <c r="B269" i="23"/>
  <c r="I268" i="23"/>
  <c r="B268" i="23"/>
  <c r="I267" i="23"/>
  <c r="B267" i="23"/>
  <c r="I266" i="23"/>
  <c r="B266" i="23"/>
  <c r="I265" i="23"/>
  <c r="B265" i="23"/>
  <c r="I264" i="23"/>
  <c r="B264" i="23"/>
  <c r="I263" i="23"/>
  <c r="B263" i="23"/>
  <c r="I262" i="23"/>
  <c r="B262" i="23"/>
  <c r="I261" i="23"/>
  <c r="B261" i="23"/>
  <c r="I260" i="23"/>
  <c r="B260" i="23"/>
  <c r="I259" i="23"/>
  <c r="B259" i="23"/>
  <c r="I258" i="23"/>
  <c r="B258" i="23"/>
  <c r="I257" i="23"/>
  <c r="B257" i="23"/>
  <c r="I256" i="23"/>
  <c r="B256" i="23"/>
  <c r="I255" i="23"/>
  <c r="B255" i="23"/>
  <c r="I254" i="23"/>
  <c r="B254" i="23"/>
  <c r="I253" i="23"/>
  <c r="B253" i="23"/>
  <c r="I252" i="23"/>
  <c r="B252" i="23"/>
  <c r="I251" i="23"/>
  <c r="B251" i="23"/>
  <c r="I250" i="23"/>
  <c r="B250" i="23"/>
  <c r="I249" i="23"/>
  <c r="B249" i="23"/>
  <c r="I248" i="23"/>
  <c r="B248" i="23"/>
  <c r="I247" i="23"/>
  <c r="B247" i="23"/>
  <c r="I246" i="23"/>
  <c r="B246" i="23"/>
  <c r="I245" i="23"/>
  <c r="B245" i="23"/>
  <c r="I244" i="23"/>
  <c r="B244" i="23"/>
  <c r="I243" i="23"/>
  <c r="B243" i="23"/>
  <c r="I242" i="23"/>
  <c r="B242" i="23"/>
  <c r="I241" i="23"/>
  <c r="B241" i="23"/>
  <c r="I240" i="23"/>
  <c r="B240" i="23"/>
  <c r="I239" i="23"/>
  <c r="B239" i="23"/>
  <c r="I238" i="23"/>
  <c r="B238" i="23"/>
  <c r="I237" i="23"/>
  <c r="B237" i="23"/>
  <c r="I236" i="23"/>
  <c r="B236" i="23"/>
  <c r="I235" i="23"/>
  <c r="B235" i="23"/>
  <c r="I234" i="23"/>
  <c r="B234" i="23"/>
  <c r="I233" i="23"/>
  <c r="B233" i="23"/>
  <c r="I232" i="23"/>
  <c r="B232" i="23"/>
  <c r="I231" i="23"/>
  <c r="B231" i="23"/>
  <c r="I230" i="23"/>
  <c r="B230" i="23"/>
  <c r="I229" i="23"/>
  <c r="B229" i="23"/>
  <c r="I228" i="23"/>
  <c r="B228" i="23"/>
  <c r="I227" i="23"/>
  <c r="B227" i="23"/>
  <c r="I226" i="23"/>
  <c r="B226" i="23"/>
  <c r="I225" i="23"/>
  <c r="B225" i="23"/>
  <c r="I224" i="23"/>
  <c r="B224" i="23"/>
  <c r="I223" i="23"/>
  <c r="B223" i="23"/>
  <c r="I222" i="23"/>
  <c r="B222" i="23"/>
  <c r="I221" i="23"/>
  <c r="B221" i="23"/>
  <c r="I220" i="23"/>
  <c r="B220" i="23"/>
  <c r="I219" i="23"/>
  <c r="B219" i="23"/>
  <c r="I218" i="23"/>
  <c r="B218" i="23"/>
  <c r="I217" i="23"/>
  <c r="B217" i="23"/>
  <c r="I216" i="23"/>
  <c r="B216" i="23"/>
  <c r="I215" i="23"/>
  <c r="B215" i="23"/>
  <c r="I214" i="23"/>
  <c r="B214" i="23"/>
  <c r="I213" i="23"/>
  <c r="B213" i="23"/>
  <c r="I212" i="23"/>
  <c r="B212" i="23"/>
  <c r="I211" i="23"/>
  <c r="B211" i="23"/>
  <c r="I210" i="23"/>
  <c r="B210" i="23"/>
  <c r="I209" i="23"/>
  <c r="B209" i="23"/>
  <c r="I208" i="23"/>
  <c r="B208" i="23"/>
  <c r="I207" i="23"/>
  <c r="B207" i="23"/>
  <c r="I206" i="23"/>
  <c r="B206" i="23"/>
  <c r="I205" i="23"/>
  <c r="B205" i="23"/>
  <c r="I204" i="23"/>
  <c r="B204" i="23"/>
  <c r="I203" i="23"/>
  <c r="B203" i="23"/>
  <c r="I202" i="23"/>
  <c r="B202" i="23"/>
  <c r="I201" i="23"/>
  <c r="B201" i="23"/>
  <c r="I200" i="23"/>
  <c r="B200" i="23"/>
  <c r="I199" i="23"/>
  <c r="B199" i="23"/>
  <c r="I198" i="23"/>
  <c r="B198" i="23"/>
  <c r="I197" i="23"/>
  <c r="B197" i="23"/>
  <c r="I196" i="23"/>
  <c r="B196" i="23"/>
  <c r="I195" i="23"/>
  <c r="B195" i="23"/>
  <c r="I194" i="23"/>
  <c r="B194" i="23"/>
  <c r="I193" i="23"/>
  <c r="B193" i="23"/>
  <c r="I192" i="23"/>
  <c r="B192" i="23"/>
  <c r="I191" i="23"/>
  <c r="B191" i="23"/>
  <c r="I190" i="23"/>
  <c r="B190" i="23"/>
  <c r="I189" i="23"/>
  <c r="B189" i="23"/>
  <c r="I188" i="23"/>
  <c r="B188" i="23"/>
  <c r="I187" i="23"/>
  <c r="B187" i="23"/>
  <c r="I186" i="23"/>
  <c r="B186" i="23"/>
  <c r="I185" i="23"/>
  <c r="B185" i="23"/>
  <c r="I184" i="23"/>
  <c r="B184" i="23"/>
  <c r="I183" i="23"/>
  <c r="B183" i="23"/>
  <c r="I182" i="23"/>
  <c r="B182" i="23"/>
  <c r="I181" i="23"/>
  <c r="B181" i="23"/>
  <c r="I180" i="23"/>
  <c r="B180" i="23"/>
  <c r="I179" i="23"/>
  <c r="B179" i="23"/>
  <c r="I178" i="23"/>
  <c r="B178" i="23"/>
  <c r="I177" i="23"/>
  <c r="B177" i="23"/>
  <c r="I176" i="23"/>
  <c r="B176" i="23"/>
  <c r="I175" i="23"/>
  <c r="B175" i="23"/>
  <c r="I174" i="23"/>
  <c r="B174" i="23"/>
  <c r="I173" i="23"/>
  <c r="B173" i="23"/>
  <c r="I172" i="23"/>
  <c r="B172" i="23"/>
  <c r="I171" i="23"/>
  <c r="B171" i="23"/>
  <c r="I170" i="23"/>
  <c r="B170" i="23"/>
  <c r="I169" i="23"/>
  <c r="B169" i="23"/>
  <c r="I168" i="23"/>
  <c r="B168" i="23"/>
  <c r="I167" i="23"/>
  <c r="B167" i="23"/>
  <c r="I166" i="23"/>
  <c r="B166" i="23"/>
  <c r="I165" i="23"/>
  <c r="B165" i="23"/>
  <c r="I164" i="23"/>
  <c r="B164" i="23"/>
  <c r="I163" i="23"/>
  <c r="B163" i="23"/>
  <c r="I162" i="23"/>
  <c r="B162" i="23"/>
  <c r="I161" i="23"/>
  <c r="B161" i="23"/>
  <c r="I160" i="23"/>
  <c r="B160" i="23"/>
  <c r="I159" i="23"/>
  <c r="B159" i="23"/>
  <c r="I158" i="23"/>
  <c r="B158" i="23"/>
  <c r="I157" i="23"/>
  <c r="B157" i="23"/>
  <c r="I156" i="23"/>
  <c r="B156" i="23"/>
  <c r="I155" i="23"/>
  <c r="B155" i="23"/>
  <c r="I154" i="23"/>
  <c r="B154" i="23"/>
  <c r="I153" i="23"/>
  <c r="B153" i="23"/>
  <c r="I152" i="23"/>
  <c r="B152" i="23"/>
  <c r="I151" i="23"/>
  <c r="B151" i="23"/>
  <c r="I150" i="23"/>
  <c r="B150" i="23"/>
  <c r="I149" i="23"/>
  <c r="B149" i="23"/>
  <c r="I148" i="23"/>
  <c r="B148" i="23"/>
  <c r="I147" i="23"/>
  <c r="B147" i="23"/>
  <c r="I146" i="23"/>
  <c r="B146" i="23"/>
  <c r="I145" i="23"/>
  <c r="B145" i="23"/>
  <c r="I144" i="23"/>
  <c r="B144" i="23"/>
  <c r="I143" i="23"/>
  <c r="B143" i="23"/>
  <c r="I142" i="23"/>
  <c r="B142" i="23"/>
  <c r="I141" i="23"/>
  <c r="B141" i="23"/>
  <c r="I140" i="23"/>
  <c r="B140" i="23"/>
  <c r="I139" i="23"/>
  <c r="B139" i="23"/>
  <c r="I138" i="23"/>
  <c r="B138" i="23"/>
  <c r="I137" i="23"/>
  <c r="B137" i="23"/>
  <c r="I136" i="23"/>
  <c r="B136" i="23"/>
  <c r="I135" i="23"/>
  <c r="B135" i="23"/>
  <c r="I134" i="23"/>
  <c r="B134" i="23"/>
  <c r="I133" i="23"/>
  <c r="B133" i="23"/>
  <c r="I132" i="23"/>
  <c r="B132" i="23"/>
  <c r="I131" i="23"/>
  <c r="B131" i="23"/>
  <c r="I130" i="23"/>
  <c r="B130" i="23"/>
  <c r="I129" i="23"/>
  <c r="B129" i="23"/>
  <c r="I128" i="23"/>
  <c r="B128" i="23"/>
  <c r="I127" i="23"/>
  <c r="B127" i="23"/>
  <c r="I126" i="23"/>
  <c r="B126" i="23"/>
  <c r="I125" i="23"/>
  <c r="B125" i="23"/>
  <c r="I124" i="23"/>
  <c r="B124" i="23"/>
  <c r="I123" i="23"/>
  <c r="B123" i="23"/>
  <c r="I122" i="23"/>
  <c r="B122" i="23"/>
  <c r="I121" i="23"/>
  <c r="B121" i="23"/>
  <c r="I120" i="23"/>
  <c r="B120" i="23"/>
  <c r="I119" i="23"/>
  <c r="B119" i="23"/>
  <c r="I118" i="23"/>
  <c r="B118" i="23"/>
  <c r="I117" i="23"/>
  <c r="B117" i="23"/>
  <c r="I116" i="23"/>
  <c r="B116" i="23"/>
  <c r="I115" i="23"/>
  <c r="B115" i="23"/>
  <c r="I114" i="23"/>
  <c r="B114" i="23"/>
  <c r="I113" i="23"/>
  <c r="B113" i="23"/>
  <c r="I112" i="23"/>
  <c r="B112" i="23"/>
  <c r="I111" i="23"/>
  <c r="B111" i="23"/>
  <c r="I110" i="23"/>
  <c r="B110" i="23"/>
  <c r="I109" i="23"/>
  <c r="B109" i="23"/>
  <c r="I108" i="23"/>
  <c r="B108" i="23"/>
  <c r="I107" i="23"/>
  <c r="B107" i="23"/>
  <c r="I106" i="23"/>
  <c r="B106" i="23"/>
  <c r="I105" i="23"/>
  <c r="B105" i="23"/>
  <c r="I104" i="23"/>
  <c r="B104" i="23"/>
  <c r="I103" i="23"/>
  <c r="B103" i="23"/>
  <c r="I102" i="23"/>
  <c r="B102" i="23"/>
  <c r="I101" i="23"/>
  <c r="B101" i="23"/>
  <c r="I100" i="23"/>
  <c r="B100" i="23"/>
  <c r="I99" i="23"/>
  <c r="B99" i="23"/>
  <c r="I98" i="23"/>
  <c r="B98" i="23"/>
  <c r="I97" i="23"/>
  <c r="B97" i="23"/>
  <c r="I96" i="23"/>
  <c r="B96" i="23"/>
  <c r="I95" i="23"/>
  <c r="B95" i="23"/>
  <c r="I94" i="23"/>
  <c r="B94" i="23"/>
  <c r="I93" i="23"/>
  <c r="B93" i="23"/>
  <c r="I92" i="23"/>
  <c r="B92" i="23"/>
  <c r="I91" i="23"/>
  <c r="B91" i="23"/>
  <c r="I90" i="23"/>
  <c r="B90" i="23"/>
  <c r="I89" i="23"/>
  <c r="B89" i="23"/>
  <c r="I88" i="23"/>
  <c r="B88" i="23"/>
  <c r="I87" i="23"/>
  <c r="B87" i="23"/>
  <c r="I86" i="23"/>
  <c r="B86" i="23"/>
  <c r="I85" i="23"/>
  <c r="B85" i="23"/>
  <c r="I84" i="23"/>
  <c r="B84" i="23"/>
  <c r="I83" i="23"/>
  <c r="B83" i="23"/>
  <c r="I82" i="23"/>
  <c r="B82" i="23"/>
  <c r="I81" i="23"/>
  <c r="B81" i="23"/>
  <c r="I80" i="23"/>
  <c r="B80" i="23"/>
  <c r="I79" i="23"/>
  <c r="B79" i="23"/>
  <c r="I78" i="23"/>
  <c r="B78" i="23"/>
  <c r="I77" i="23"/>
  <c r="B77" i="23"/>
  <c r="I76" i="23"/>
  <c r="B76" i="23"/>
  <c r="I75" i="23"/>
  <c r="B75" i="23"/>
  <c r="I74" i="23"/>
  <c r="B74" i="23"/>
  <c r="I73" i="23"/>
  <c r="B73" i="23"/>
  <c r="I72" i="23"/>
  <c r="B72" i="23"/>
  <c r="I71" i="23"/>
  <c r="B71" i="23"/>
  <c r="I70" i="23"/>
  <c r="B70" i="23"/>
  <c r="I69" i="23"/>
  <c r="B69" i="23"/>
  <c r="I68" i="23"/>
  <c r="B68" i="23"/>
  <c r="I67" i="23"/>
  <c r="B67" i="23"/>
  <c r="I66" i="23"/>
  <c r="B66" i="23"/>
  <c r="I65" i="23"/>
  <c r="B65" i="23"/>
  <c r="I64" i="23"/>
  <c r="B64" i="23"/>
  <c r="I63" i="23"/>
  <c r="B63" i="23"/>
  <c r="I62" i="23"/>
  <c r="B62" i="23"/>
  <c r="I61" i="23"/>
  <c r="B61" i="23"/>
  <c r="I60" i="23"/>
  <c r="B60" i="23"/>
  <c r="I59" i="23"/>
  <c r="B59" i="23"/>
  <c r="I58" i="23"/>
  <c r="B58" i="23"/>
  <c r="I57" i="23"/>
  <c r="B57" i="23"/>
  <c r="I56" i="23"/>
  <c r="B56" i="23"/>
  <c r="I55" i="23"/>
  <c r="B55" i="23"/>
  <c r="I54" i="23"/>
  <c r="B54" i="23"/>
  <c r="I53" i="23"/>
  <c r="B53" i="23"/>
  <c r="I52" i="23"/>
  <c r="B52" i="23"/>
  <c r="I51" i="23"/>
  <c r="B51" i="23"/>
  <c r="I50" i="23"/>
  <c r="B50" i="23"/>
  <c r="I49" i="23"/>
  <c r="B49" i="23"/>
  <c r="I48" i="23"/>
  <c r="B48" i="23"/>
  <c r="I47" i="23"/>
  <c r="B47" i="23"/>
  <c r="I46" i="23"/>
  <c r="B46" i="23"/>
  <c r="I45" i="23"/>
  <c r="B45" i="23"/>
  <c r="I44" i="23"/>
  <c r="B44" i="23"/>
  <c r="I43" i="23"/>
  <c r="B43" i="23"/>
  <c r="I42" i="23"/>
  <c r="B42" i="23"/>
  <c r="I41" i="23"/>
  <c r="B41" i="23"/>
  <c r="I40" i="23"/>
  <c r="B40" i="23"/>
  <c r="I39" i="23"/>
  <c r="B39" i="23"/>
  <c r="I38" i="23"/>
  <c r="B38" i="23"/>
  <c r="I37" i="23"/>
  <c r="B37" i="23"/>
  <c r="I36" i="23"/>
  <c r="B36" i="23"/>
  <c r="I35" i="23"/>
  <c r="B35" i="23"/>
  <c r="I34" i="23"/>
  <c r="B34" i="23"/>
  <c r="I33" i="23"/>
  <c r="B33" i="23"/>
  <c r="I32" i="23"/>
  <c r="B32" i="23"/>
  <c r="I31" i="23"/>
  <c r="B31" i="23"/>
  <c r="I30" i="23"/>
  <c r="B30" i="23"/>
  <c r="I29" i="23"/>
  <c r="B29" i="23"/>
  <c r="I28" i="23"/>
  <c r="B28" i="23"/>
  <c r="I27" i="23"/>
  <c r="B27" i="23"/>
  <c r="I26" i="23"/>
  <c r="B26" i="23"/>
  <c r="I25" i="23"/>
  <c r="B25" i="23"/>
  <c r="I24" i="23"/>
  <c r="B24" i="23"/>
  <c r="I23" i="23"/>
  <c r="B23" i="23"/>
  <c r="I22" i="23"/>
  <c r="B22" i="23"/>
  <c r="I21" i="23"/>
  <c r="B21" i="23"/>
  <c r="I20" i="23"/>
  <c r="B20" i="23"/>
  <c r="I19" i="23"/>
  <c r="B19" i="23"/>
  <c r="I18" i="23"/>
  <c r="B18" i="23"/>
  <c r="I17" i="23"/>
  <c r="B17" i="23"/>
  <c r="I16" i="23"/>
  <c r="B16" i="23"/>
  <c r="I15" i="23"/>
  <c r="B15" i="23"/>
  <c r="I14" i="23"/>
  <c r="B14" i="23"/>
  <c r="I13" i="23"/>
  <c r="B13" i="23"/>
  <c r="I12" i="23"/>
  <c r="B12" i="23"/>
  <c r="D2" i="22"/>
  <c r="S2" i="19"/>
  <c r="R253" i="19"/>
  <c r="R254" i="19"/>
  <c r="R255" i="19"/>
  <c r="R256" i="19"/>
  <c r="R257" i="19"/>
  <c r="R258" i="19"/>
  <c r="R259" i="19"/>
  <c r="R260" i="19"/>
  <c r="R261" i="19"/>
  <c r="R262" i="19"/>
  <c r="R263" i="19"/>
  <c r="R264" i="19"/>
  <c r="R265" i="19"/>
  <c r="R266" i="19"/>
  <c r="R267" i="19"/>
  <c r="R268" i="19"/>
  <c r="R269" i="19"/>
  <c r="R270" i="19"/>
  <c r="R271" i="19"/>
  <c r="R272" i="19"/>
  <c r="R273" i="19"/>
  <c r="R274" i="19"/>
  <c r="R275" i="19"/>
  <c r="R276" i="19"/>
  <c r="R277" i="19"/>
  <c r="R278" i="19"/>
  <c r="R279" i="19"/>
  <c r="R280" i="19"/>
  <c r="R281" i="19"/>
  <c r="R282" i="19"/>
  <c r="R283" i="19"/>
  <c r="R284" i="19"/>
  <c r="R285" i="19"/>
  <c r="R286" i="19"/>
  <c r="R287" i="19"/>
  <c r="R288" i="19"/>
  <c r="R289" i="19"/>
  <c r="R290" i="19"/>
  <c r="R291" i="19"/>
  <c r="R292" i="19"/>
  <c r="R2" i="19"/>
  <c r="R252" i="19"/>
  <c r="R5" i="19"/>
  <c r="R6" i="19"/>
  <c r="R7" i="19"/>
  <c r="R8" i="19"/>
  <c r="R9" i="19"/>
  <c r="R10" i="19"/>
  <c r="R11" i="19"/>
  <c r="R12" i="19"/>
  <c r="R13" i="19"/>
  <c r="R14" i="19"/>
  <c r="R15" i="19"/>
  <c r="R16" i="19"/>
  <c r="R17" i="19"/>
  <c r="R18" i="19"/>
  <c r="R19" i="19"/>
  <c r="R20" i="19"/>
  <c r="R21" i="19"/>
  <c r="R22" i="19"/>
  <c r="R23" i="19"/>
  <c r="R24" i="19"/>
  <c r="R25" i="19"/>
  <c r="R26" i="19"/>
  <c r="R27" i="19"/>
  <c r="R28" i="19"/>
  <c r="R29" i="19"/>
  <c r="R30" i="19"/>
  <c r="R31" i="19"/>
  <c r="R32" i="19"/>
  <c r="R33" i="19"/>
  <c r="R34" i="19"/>
  <c r="R35" i="19"/>
  <c r="R36" i="19"/>
  <c r="R37" i="19"/>
  <c r="R38" i="19"/>
  <c r="R39" i="19"/>
  <c r="R40" i="19"/>
  <c r="R41" i="19"/>
  <c r="R42" i="19"/>
  <c r="R43" i="19"/>
  <c r="R44" i="19"/>
  <c r="R45" i="19"/>
  <c r="R46" i="19"/>
  <c r="R47" i="19"/>
  <c r="R48" i="19"/>
  <c r="R49" i="19"/>
  <c r="R50" i="19"/>
  <c r="R51" i="19"/>
  <c r="R52" i="19"/>
  <c r="R53" i="19"/>
  <c r="R54" i="19"/>
  <c r="R55" i="19"/>
  <c r="R56" i="19"/>
  <c r="R57" i="19"/>
  <c r="R58" i="19"/>
  <c r="R59" i="19"/>
  <c r="R60" i="19"/>
  <c r="R61" i="19"/>
  <c r="R62" i="19"/>
  <c r="R63" i="19"/>
  <c r="R64" i="19"/>
  <c r="R65" i="19"/>
  <c r="R66" i="19"/>
  <c r="R67" i="19"/>
  <c r="R68" i="19"/>
  <c r="R69" i="19"/>
  <c r="R70" i="19"/>
  <c r="R71" i="19"/>
  <c r="R72" i="19"/>
  <c r="R73" i="19"/>
  <c r="R74" i="19"/>
  <c r="R75" i="19"/>
  <c r="R76" i="19"/>
  <c r="R77" i="19"/>
  <c r="R78" i="19"/>
  <c r="R79" i="19"/>
  <c r="R80" i="19"/>
  <c r="R81" i="19"/>
  <c r="R82" i="19"/>
  <c r="R83" i="19"/>
  <c r="R84" i="19"/>
  <c r="R85" i="19"/>
  <c r="R86" i="19"/>
  <c r="R87" i="19"/>
  <c r="R88" i="19"/>
  <c r="R89" i="19"/>
  <c r="R90" i="19"/>
  <c r="R91" i="19"/>
  <c r="R92" i="19"/>
  <c r="R93" i="19"/>
  <c r="R94" i="19"/>
  <c r="R95" i="19"/>
  <c r="R96" i="19"/>
  <c r="R97" i="19"/>
  <c r="R98" i="19"/>
  <c r="R99" i="19"/>
  <c r="R100" i="19"/>
  <c r="R101" i="19"/>
  <c r="R102" i="19"/>
  <c r="R103" i="19"/>
  <c r="R104" i="19"/>
  <c r="R105" i="19"/>
  <c r="R106" i="19"/>
  <c r="R107" i="19"/>
  <c r="R108" i="19"/>
  <c r="R109" i="19"/>
  <c r="R110" i="19"/>
  <c r="R111" i="19"/>
  <c r="R112" i="19"/>
  <c r="R113" i="19"/>
  <c r="R114" i="19"/>
  <c r="R115" i="19"/>
  <c r="R116" i="19"/>
  <c r="R117" i="19"/>
  <c r="R118" i="19"/>
  <c r="R119" i="19"/>
  <c r="R120" i="19"/>
  <c r="R121" i="19"/>
  <c r="R122" i="19"/>
  <c r="R123" i="19"/>
  <c r="R124" i="19"/>
  <c r="R125" i="19"/>
  <c r="R126" i="19"/>
  <c r="R127" i="19"/>
  <c r="R128" i="19"/>
  <c r="R129" i="19"/>
  <c r="R130" i="19"/>
  <c r="R131" i="19"/>
  <c r="R132" i="19"/>
  <c r="R133" i="19"/>
  <c r="R134" i="19"/>
  <c r="R135" i="19"/>
  <c r="R136" i="19"/>
  <c r="R137" i="19"/>
  <c r="R138" i="19"/>
  <c r="R139" i="19"/>
  <c r="R140" i="19"/>
  <c r="R141" i="19"/>
  <c r="R142" i="19"/>
  <c r="R143" i="19"/>
  <c r="R144" i="19"/>
  <c r="R145" i="19"/>
  <c r="R146" i="19"/>
  <c r="R147" i="19"/>
  <c r="R148" i="19"/>
  <c r="R149" i="19"/>
  <c r="R150" i="19"/>
  <c r="R151" i="19"/>
  <c r="R152" i="19"/>
  <c r="R153" i="19"/>
  <c r="R154" i="19"/>
  <c r="R155" i="19"/>
  <c r="R156" i="19"/>
  <c r="R157" i="19"/>
  <c r="R158" i="19"/>
  <c r="R159" i="19"/>
  <c r="R160" i="19"/>
  <c r="R161" i="19"/>
  <c r="R162" i="19"/>
  <c r="R163" i="19"/>
  <c r="R164" i="19"/>
  <c r="R165" i="19"/>
  <c r="R166" i="19"/>
  <c r="R167" i="19"/>
  <c r="R168" i="19"/>
  <c r="R169" i="19"/>
  <c r="R170" i="19"/>
  <c r="R171" i="19"/>
  <c r="R172" i="19"/>
  <c r="R173" i="19"/>
  <c r="R174" i="19"/>
  <c r="R175" i="19"/>
  <c r="R176" i="19"/>
  <c r="R177" i="19"/>
  <c r="R178" i="19"/>
  <c r="R179" i="19"/>
  <c r="R180" i="19"/>
  <c r="R181" i="19"/>
  <c r="R182" i="19"/>
  <c r="R183" i="19"/>
  <c r="R184" i="19"/>
  <c r="R185" i="19"/>
  <c r="R186" i="19"/>
  <c r="R187" i="19"/>
  <c r="R188" i="19"/>
  <c r="R189" i="19"/>
  <c r="R190" i="19"/>
  <c r="R191" i="19"/>
  <c r="R192" i="19"/>
  <c r="R193" i="19"/>
  <c r="R194" i="19"/>
  <c r="R195" i="19"/>
  <c r="R196" i="19"/>
  <c r="R197" i="19"/>
  <c r="R198" i="19"/>
  <c r="R199" i="19"/>
  <c r="R200" i="19"/>
  <c r="R201" i="19"/>
  <c r="R202" i="19"/>
  <c r="R203" i="19"/>
  <c r="R204" i="19"/>
  <c r="R205" i="19"/>
  <c r="R206" i="19"/>
  <c r="R207" i="19"/>
  <c r="R208" i="19"/>
  <c r="R209" i="19"/>
  <c r="R210" i="19"/>
  <c r="R211" i="19"/>
  <c r="R212" i="19"/>
  <c r="R213" i="19"/>
  <c r="R214" i="19"/>
  <c r="R215" i="19"/>
  <c r="R216" i="19"/>
  <c r="R217" i="19"/>
  <c r="R218" i="19"/>
  <c r="R219" i="19"/>
  <c r="R220" i="19"/>
  <c r="R221" i="19"/>
  <c r="R222" i="19"/>
  <c r="R223" i="19"/>
  <c r="R224" i="19"/>
  <c r="R225" i="19"/>
  <c r="R226" i="19"/>
  <c r="R227" i="19"/>
  <c r="R228" i="19"/>
  <c r="R229" i="19"/>
  <c r="R230" i="19"/>
  <c r="R231" i="19"/>
  <c r="R232" i="19"/>
  <c r="R233" i="19"/>
  <c r="R234" i="19"/>
  <c r="R235" i="19"/>
  <c r="R236" i="19"/>
  <c r="R237" i="19"/>
  <c r="R238" i="19"/>
  <c r="R239" i="19"/>
  <c r="R240" i="19"/>
  <c r="R241" i="19"/>
  <c r="R242" i="19"/>
  <c r="R243" i="19"/>
  <c r="R244" i="19"/>
  <c r="R245" i="19"/>
  <c r="R246" i="19"/>
  <c r="R247" i="19"/>
  <c r="R248" i="19"/>
  <c r="R249" i="19"/>
  <c r="R250" i="19"/>
  <c r="R251" i="19"/>
  <c r="R3" i="19"/>
  <c r="R4" i="19"/>
  <c r="I377" i="23" l="1"/>
  <c r="M291" i="19"/>
  <c r="N291" i="19"/>
  <c r="M292" i="19"/>
  <c r="N292" i="19"/>
  <c r="M5" i="19"/>
  <c r="N5" i="19"/>
  <c r="M6" i="19"/>
  <c r="N6" i="19"/>
  <c r="M7" i="19"/>
  <c r="N7" i="19"/>
  <c r="M8" i="19"/>
  <c r="N8" i="19"/>
  <c r="M9" i="19"/>
  <c r="N9" i="19"/>
  <c r="M10" i="19"/>
  <c r="N10" i="19"/>
  <c r="M11" i="19"/>
  <c r="N11" i="19"/>
  <c r="M12" i="19"/>
  <c r="N12" i="19"/>
  <c r="M13" i="19"/>
  <c r="N13" i="19"/>
  <c r="M14" i="19"/>
  <c r="N14" i="19"/>
  <c r="M15" i="19"/>
  <c r="N15" i="19"/>
  <c r="M16" i="19"/>
  <c r="N16" i="19"/>
  <c r="M17" i="19"/>
  <c r="N17" i="19"/>
  <c r="M18" i="19"/>
  <c r="N18" i="19"/>
  <c r="M19" i="19"/>
  <c r="N19" i="19"/>
  <c r="M20" i="19"/>
  <c r="N20" i="19"/>
  <c r="M21" i="19"/>
  <c r="N21" i="19"/>
  <c r="M22" i="19"/>
  <c r="N22" i="19"/>
  <c r="M23" i="19"/>
  <c r="N23" i="19"/>
  <c r="M24" i="19"/>
  <c r="N24" i="19"/>
  <c r="M25" i="19"/>
  <c r="N25" i="19"/>
  <c r="M26" i="19"/>
  <c r="N26" i="19"/>
  <c r="M27" i="19"/>
  <c r="N27" i="19"/>
  <c r="M28" i="19"/>
  <c r="N28" i="19"/>
  <c r="M29" i="19"/>
  <c r="N29" i="19"/>
  <c r="M30" i="19"/>
  <c r="N30" i="19"/>
  <c r="M31" i="19"/>
  <c r="N31" i="19"/>
  <c r="M32" i="19"/>
  <c r="N32" i="19"/>
  <c r="M33" i="19"/>
  <c r="N33" i="19"/>
  <c r="M34" i="19"/>
  <c r="N34" i="19"/>
  <c r="M35" i="19"/>
  <c r="N35" i="19"/>
  <c r="M36" i="19"/>
  <c r="N36" i="19"/>
  <c r="M37" i="19"/>
  <c r="N37" i="19"/>
  <c r="M38" i="19"/>
  <c r="N38" i="19"/>
  <c r="M39" i="19"/>
  <c r="N39" i="19"/>
  <c r="M40" i="19"/>
  <c r="N40" i="19"/>
  <c r="M41" i="19"/>
  <c r="N41" i="19"/>
  <c r="M42" i="19"/>
  <c r="N42" i="19"/>
  <c r="M43" i="19"/>
  <c r="N43" i="19"/>
  <c r="M44" i="19"/>
  <c r="N44" i="19"/>
  <c r="M45" i="19"/>
  <c r="N45" i="19"/>
  <c r="M46" i="19"/>
  <c r="N46" i="19"/>
  <c r="M47" i="19"/>
  <c r="N47" i="19"/>
  <c r="M48" i="19"/>
  <c r="N48" i="19"/>
  <c r="M49" i="19"/>
  <c r="N49" i="19"/>
  <c r="M50" i="19"/>
  <c r="N50" i="19"/>
  <c r="M51" i="19"/>
  <c r="N51" i="19"/>
  <c r="M52" i="19"/>
  <c r="N52" i="19"/>
  <c r="M53" i="19"/>
  <c r="N53" i="19"/>
  <c r="M54" i="19"/>
  <c r="N54" i="19"/>
  <c r="M55" i="19"/>
  <c r="N55" i="19"/>
  <c r="M56" i="19"/>
  <c r="N56" i="19"/>
  <c r="M57" i="19"/>
  <c r="N57" i="19"/>
  <c r="M58" i="19"/>
  <c r="N58" i="19"/>
  <c r="M59" i="19"/>
  <c r="N59" i="19"/>
  <c r="M60" i="19"/>
  <c r="N60" i="19"/>
  <c r="M61" i="19"/>
  <c r="N61" i="19"/>
  <c r="M62" i="19"/>
  <c r="N62" i="19"/>
  <c r="M63" i="19"/>
  <c r="N63" i="19"/>
  <c r="M64" i="19"/>
  <c r="N64" i="19"/>
  <c r="M65" i="19"/>
  <c r="N65" i="19"/>
  <c r="M66" i="19"/>
  <c r="N66" i="19"/>
  <c r="M67" i="19"/>
  <c r="N67" i="19"/>
  <c r="M68" i="19"/>
  <c r="N68" i="19"/>
  <c r="M69" i="19"/>
  <c r="N69" i="19"/>
  <c r="M70" i="19"/>
  <c r="N70" i="19"/>
  <c r="M71" i="19"/>
  <c r="N71" i="19"/>
  <c r="M72" i="19"/>
  <c r="N72" i="19"/>
  <c r="M73" i="19"/>
  <c r="N73" i="19"/>
  <c r="M74" i="19"/>
  <c r="N74" i="19"/>
  <c r="M75" i="19"/>
  <c r="N75" i="19"/>
  <c r="M76" i="19"/>
  <c r="N76" i="19"/>
  <c r="M77" i="19"/>
  <c r="N77" i="19"/>
  <c r="M78" i="19"/>
  <c r="N78" i="19"/>
  <c r="M79" i="19"/>
  <c r="N79" i="19"/>
  <c r="M80" i="19"/>
  <c r="N80" i="19"/>
  <c r="M81" i="19"/>
  <c r="N81" i="19"/>
  <c r="M82" i="19"/>
  <c r="N82" i="19"/>
  <c r="M83" i="19"/>
  <c r="N83" i="19"/>
  <c r="M84" i="19"/>
  <c r="N84" i="19"/>
  <c r="M85" i="19"/>
  <c r="N85" i="19"/>
  <c r="M86" i="19"/>
  <c r="N86" i="19"/>
  <c r="M87" i="19"/>
  <c r="N87" i="19"/>
  <c r="M88" i="19"/>
  <c r="N88" i="19"/>
  <c r="M89" i="19"/>
  <c r="N89" i="19"/>
  <c r="M90" i="19"/>
  <c r="N90" i="19"/>
  <c r="M91" i="19"/>
  <c r="N91" i="19"/>
  <c r="M92" i="19"/>
  <c r="N92" i="19"/>
  <c r="M93" i="19"/>
  <c r="N93" i="19"/>
  <c r="M94" i="19"/>
  <c r="N94" i="19"/>
  <c r="M95" i="19"/>
  <c r="N95" i="19"/>
  <c r="M96" i="19"/>
  <c r="N96" i="19"/>
  <c r="M97" i="19"/>
  <c r="N97" i="19"/>
  <c r="M98" i="19"/>
  <c r="N98" i="19"/>
  <c r="M99" i="19"/>
  <c r="N99" i="19"/>
  <c r="M100" i="19"/>
  <c r="N100" i="19"/>
  <c r="M101" i="19"/>
  <c r="N101" i="19"/>
  <c r="M102" i="19"/>
  <c r="N102" i="19"/>
  <c r="M103" i="19"/>
  <c r="N103" i="19"/>
  <c r="M104" i="19"/>
  <c r="N104" i="19"/>
  <c r="M105" i="19"/>
  <c r="N105" i="19"/>
  <c r="M106" i="19"/>
  <c r="N106" i="19"/>
  <c r="M107" i="19"/>
  <c r="N107" i="19"/>
  <c r="M108" i="19"/>
  <c r="N108" i="19"/>
  <c r="M109" i="19"/>
  <c r="N109" i="19"/>
  <c r="M110" i="19"/>
  <c r="N110" i="19"/>
  <c r="M111" i="19"/>
  <c r="N111" i="19"/>
  <c r="M112" i="19"/>
  <c r="N112" i="19"/>
  <c r="M113" i="19"/>
  <c r="N113" i="19"/>
  <c r="M114" i="19"/>
  <c r="N114" i="19"/>
  <c r="M115" i="19"/>
  <c r="N115" i="19"/>
  <c r="M116" i="19"/>
  <c r="N116" i="19"/>
  <c r="M117" i="19"/>
  <c r="N117" i="19"/>
  <c r="M118" i="19"/>
  <c r="N118" i="19"/>
  <c r="M119" i="19"/>
  <c r="N119" i="19"/>
  <c r="M120" i="19"/>
  <c r="N120" i="19"/>
  <c r="M121" i="19"/>
  <c r="N121" i="19"/>
  <c r="M122" i="19"/>
  <c r="N122" i="19"/>
  <c r="M123" i="19"/>
  <c r="N123" i="19"/>
  <c r="M124" i="19"/>
  <c r="N124" i="19"/>
  <c r="M125" i="19"/>
  <c r="N125" i="19"/>
  <c r="M126" i="19"/>
  <c r="N126" i="19"/>
  <c r="M127" i="19"/>
  <c r="N127" i="19"/>
  <c r="M128" i="19"/>
  <c r="N128" i="19"/>
  <c r="M129" i="19"/>
  <c r="N129" i="19"/>
  <c r="M130" i="19"/>
  <c r="N130" i="19"/>
  <c r="M131" i="19"/>
  <c r="N131" i="19"/>
  <c r="M132" i="19"/>
  <c r="N132" i="19"/>
  <c r="M133" i="19"/>
  <c r="N133" i="19"/>
  <c r="M134" i="19"/>
  <c r="N134" i="19"/>
  <c r="M135" i="19"/>
  <c r="N135" i="19"/>
  <c r="M136" i="19"/>
  <c r="N136" i="19"/>
  <c r="M137" i="19"/>
  <c r="N137" i="19"/>
  <c r="M138" i="19"/>
  <c r="N138" i="19"/>
  <c r="M139" i="19"/>
  <c r="N139" i="19"/>
  <c r="M140" i="19"/>
  <c r="N140" i="19"/>
  <c r="M141" i="19"/>
  <c r="N141" i="19"/>
  <c r="M142" i="19"/>
  <c r="N142" i="19"/>
  <c r="M143" i="19"/>
  <c r="N143" i="19"/>
  <c r="M144" i="19"/>
  <c r="N144" i="19"/>
  <c r="M145" i="19"/>
  <c r="N145" i="19"/>
  <c r="M146" i="19"/>
  <c r="N146" i="19"/>
  <c r="M147" i="19"/>
  <c r="N147" i="19"/>
  <c r="M148" i="19"/>
  <c r="N148" i="19"/>
  <c r="M149" i="19"/>
  <c r="N149" i="19"/>
  <c r="M150" i="19"/>
  <c r="N150" i="19"/>
  <c r="M151" i="19"/>
  <c r="N151" i="19"/>
  <c r="M152" i="19"/>
  <c r="N152" i="19"/>
  <c r="M153" i="19"/>
  <c r="N153" i="19"/>
  <c r="M154" i="19"/>
  <c r="N154" i="19"/>
  <c r="M155" i="19"/>
  <c r="N155" i="19"/>
  <c r="M156" i="19"/>
  <c r="N156" i="19"/>
  <c r="M157" i="19"/>
  <c r="N157" i="19"/>
  <c r="M158" i="19"/>
  <c r="N158" i="19"/>
  <c r="M159" i="19"/>
  <c r="N159" i="19"/>
  <c r="M160" i="19"/>
  <c r="N160" i="19"/>
  <c r="M161" i="19"/>
  <c r="N161" i="19"/>
  <c r="M162" i="19"/>
  <c r="N162" i="19"/>
  <c r="M163" i="19"/>
  <c r="N163" i="19"/>
  <c r="M164" i="19"/>
  <c r="N164" i="19"/>
  <c r="M165" i="19"/>
  <c r="N165" i="19"/>
  <c r="M166" i="19"/>
  <c r="N166" i="19"/>
  <c r="M167" i="19"/>
  <c r="N167" i="19"/>
  <c r="M168" i="19"/>
  <c r="N168" i="19"/>
  <c r="M169" i="19"/>
  <c r="N169" i="19"/>
  <c r="M170" i="19"/>
  <c r="N170" i="19"/>
  <c r="M171" i="19"/>
  <c r="N171" i="19"/>
  <c r="M172" i="19"/>
  <c r="N172" i="19"/>
  <c r="M173" i="19"/>
  <c r="N173" i="19"/>
  <c r="M174" i="19"/>
  <c r="N174" i="19"/>
  <c r="M175" i="19"/>
  <c r="N175" i="19"/>
  <c r="M176" i="19"/>
  <c r="N176" i="19"/>
  <c r="M177" i="19"/>
  <c r="N177" i="19"/>
  <c r="M178" i="19"/>
  <c r="N178" i="19"/>
  <c r="M179" i="19"/>
  <c r="N179" i="19"/>
  <c r="M180" i="19"/>
  <c r="N180" i="19"/>
  <c r="M181" i="19"/>
  <c r="N181" i="19"/>
  <c r="M182" i="19"/>
  <c r="N182" i="19"/>
  <c r="M183" i="19"/>
  <c r="N183" i="19"/>
  <c r="M184" i="19"/>
  <c r="N184" i="19"/>
  <c r="M185" i="19"/>
  <c r="N185" i="19"/>
  <c r="M186" i="19"/>
  <c r="N186" i="19"/>
  <c r="M187" i="19"/>
  <c r="N187" i="19"/>
  <c r="M188" i="19"/>
  <c r="N188" i="19"/>
  <c r="M189" i="19"/>
  <c r="N189" i="19"/>
  <c r="M190" i="19"/>
  <c r="N190" i="19"/>
  <c r="M191" i="19"/>
  <c r="N191" i="19"/>
  <c r="M192" i="19"/>
  <c r="N192" i="19"/>
  <c r="M193" i="19"/>
  <c r="N193" i="19"/>
  <c r="M194" i="19"/>
  <c r="N194" i="19"/>
  <c r="M195" i="19"/>
  <c r="N195" i="19"/>
  <c r="M196" i="19"/>
  <c r="N196" i="19"/>
  <c r="M197" i="19"/>
  <c r="N197" i="19"/>
  <c r="M198" i="19"/>
  <c r="N198" i="19"/>
  <c r="M199" i="19"/>
  <c r="N199" i="19"/>
  <c r="M200" i="19"/>
  <c r="N200" i="19"/>
  <c r="M201" i="19"/>
  <c r="N201" i="19"/>
  <c r="M202" i="19"/>
  <c r="N202" i="19"/>
  <c r="M203" i="19"/>
  <c r="N203" i="19"/>
  <c r="M204" i="19"/>
  <c r="N204" i="19"/>
  <c r="M205" i="19"/>
  <c r="N205" i="19"/>
  <c r="M206" i="19"/>
  <c r="N206" i="19"/>
  <c r="M207" i="19"/>
  <c r="N207" i="19"/>
  <c r="M208" i="19"/>
  <c r="N208" i="19"/>
  <c r="M209" i="19"/>
  <c r="N209" i="19"/>
  <c r="M210" i="19"/>
  <c r="N210" i="19"/>
  <c r="M211" i="19"/>
  <c r="N211" i="19"/>
  <c r="M212" i="19"/>
  <c r="N212" i="19"/>
  <c r="M213" i="19"/>
  <c r="N213" i="19"/>
  <c r="M214" i="19"/>
  <c r="N214" i="19"/>
  <c r="M215" i="19"/>
  <c r="N215" i="19"/>
  <c r="M216" i="19"/>
  <c r="N216" i="19"/>
  <c r="M217" i="19"/>
  <c r="N217" i="19"/>
  <c r="M218" i="19"/>
  <c r="N218" i="19"/>
  <c r="M219" i="19"/>
  <c r="N219" i="19"/>
  <c r="M220" i="19"/>
  <c r="N220" i="19"/>
  <c r="M221" i="19"/>
  <c r="N221" i="19"/>
  <c r="M222" i="19"/>
  <c r="N222" i="19"/>
  <c r="M223" i="19"/>
  <c r="N223" i="19"/>
  <c r="M224" i="19"/>
  <c r="N224" i="19"/>
  <c r="M225" i="19"/>
  <c r="N225" i="19"/>
  <c r="M226" i="19"/>
  <c r="N226" i="19"/>
  <c r="M227" i="19"/>
  <c r="N227" i="19"/>
  <c r="M228" i="19"/>
  <c r="N228" i="19"/>
  <c r="M229" i="19"/>
  <c r="N229" i="19"/>
  <c r="M230" i="19"/>
  <c r="N230" i="19"/>
  <c r="M231" i="19"/>
  <c r="N231" i="19"/>
  <c r="M232" i="19"/>
  <c r="N232" i="19"/>
  <c r="M233" i="19"/>
  <c r="N233" i="19"/>
  <c r="M234" i="19"/>
  <c r="N234" i="19"/>
  <c r="M235" i="19"/>
  <c r="N235" i="19"/>
  <c r="M236" i="19"/>
  <c r="N236" i="19"/>
  <c r="M237" i="19"/>
  <c r="N237" i="19"/>
  <c r="M238" i="19"/>
  <c r="N238" i="19"/>
  <c r="M239" i="19"/>
  <c r="N239" i="19"/>
  <c r="M240" i="19"/>
  <c r="N240" i="19"/>
  <c r="M241" i="19"/>
  <c r="N241" i="19"/>
  <c r="M242" i="19"/>
  <c r="N242" i="19"/>
  <c r="M243" i="19"/>
  <c r="N243" i="19"/>
  <c r="M244" i="19"/>
  <c r="N244" i="19"/>
  <c r="M245" i="19"/>
  <c r="N245" i="19"/>
  <c r="M246" i="19"/>
  <c r="N246" i="19"/>
  <c r="M247" i="19"/>
  <c r="N247" i="19"/>
  <c r="M248" i="19"/>
  <c r="N248" i="19"/>
  <c r="M249" i="19"/>
  <c r="N249" i="19"/>
  <c r="M250" i="19"/>
  <c r="N250" i="19"/>
  <c r="M251" i="19"/>
  <c r="N251" i="19"/>
  <c r="M252" i="19"/>
  <c r="N252" i="19"/>
  <c r="M253" i="19"/>
  <c r="N253" i="19"/>
  <c r="M254" i="19"/>
  <c r="N254" i="19"/>
  <c r="M255" i="19"/>
  <c r="N255" i="19"/>
  <c r="M256" i="19"/>
  <c r="N256" i="19"/>
  <c r="M257" i="19"/>
  <c r="N257" i="19"/>
  <c r="M258" i="19"/>
  <c r="N258" i="19"/>
  <c r="M259" i="19"/>
  <c r="N259" i="19"/>
  <c r="M260" i="19"/>
  <c r="N260" i="19"/>
  <c r="M261" i="19"/>
  <c r="N261" i="19"/>
  <c r="M262" i="19"/>
  <c r="N262" i="19"/>
  <c r="M263" i="19"/>
  <c r="N263" i="19"/>
  <c r="M264" i="19"/>
  <c r="N264" i="19"/>
  <c r="M265" i="19"/>
  <c r="N265" i="19"/>
  <c r="M266" i="19"/>
  <c r="N266" i="19"/>
  <c r="M267" i="19"/>
  <c r="N267" i="19"/>
  <c r="M268" i="19"/>
  <c r="N268" i="19"/>
  <c r="M269" i="19"/>
  <c r="N269" i="19"/>
  <c r="M270" i="19"/>
  <c r="N270" i="19"/>
  <c r="M271" i="19"/>
  <c r="N271" i="19"/>
  <c r="M272" i="19"/>
  <c r="N272" i="19"/>
  <c r="M273" i="19"/>
  <c r="N273" i="19"/>
  <c r="M274" i="19"/>
  <c r="N274" i="19"/>
  <c r="M275" i="19"/>
  <c r="N275" i="19"/>
  <c r="M276" i="19"/>
  <c r="N276" i="19"/>
  <c r="M277" i="19"/>
  <c r="N277" i="19"/>
  <c r="M278" i="19"/>
  <c r="N278" i="19"/>
  <c r="M279" i="19"/>
  <c r="N279" i="19"/>
  <c r="M280" i="19"/>
  <c r="N280" i="19"/>
  <c r="M281" i="19"/>
  <c r="N281" i="19"/>
  <c r="M282" i="19"/>
  <c r="N282" i="19"/>
  <c r="M283" i="19"/>
  <c r="N283" i="19"/>
  <c r="M284" i="19"/>
  <c r="N284" i="19"/>
  <c r="M285" i="19"/>
  <c r="N285" i="19"/>
  <c r="M286" i="19"/>
  <c r="N286" i="19"/>
  <c r="M287" i="19"/>
  <c r="N287" i="19"/>
  <c r="M288" i="19"/>
  <c r="N288" i="19"/>
  <c r="M289" i="19"/>
  <c r="N289" i="19"/>
  <c r="M290" i="19"/>
  <c r="N290" i="19"/>
  <c r="M3" i="19"/>
  <c r="M4" i="19"/>
  <c r="N4" i="19"/>
  <c r="N3" i="19"/>
  <c r="N2" i="19"/>
  <c r="M2" i="19"/>
  <c r="A57" i="19"/>
  <c r="A363" i="19"/>
  <c r="A198" i="19"/>
  <c r="A320" i="19"/>
  <c r="A291" i="19"/>
  <c r="A140" i="19"/>
  <c r="A9" i="19"/>
  <c r="A135" i="19"/>
  <c r="A306" i="19"/>
  <c r="A219" i="19"/>
  <c r="A180" i="19"/>
  <c r="A289" i="19"/>
  <c r="A108" i="19"/>
  <c r="A188" i="19"/>
  <c r="A84" i="19"/>
  <c r="A103" i="19"/>
  <c r="A349" i="19"/>
  <c r="A21" i="19"/>
  <c r="A197" i="19"/>
  <c r="A142" i="19"/>
  <c r="A145" i="19"/>
  <c r="A33" i="19"/>
  <c r="A165" i="19"/>
  <c r="A337" i="19"/>
  <c r="A272" i="19"/>
  <c r="A355" i="19"/>
  <c r="A49" i="19"/>
  <c r="A312" i="19"/>
  <c r="A115" i="19"/>
  <c r="A296" i="19"/>
  <c r="A189" i="19"/>
  <c r="A94" i="19"/>
  <c r="A327" i="19"/>
  <c r="A268" i="19"/>
  <c r="A220" i="19"/>
  <c r="A120" i="19"/>
  <c r="A294" i="19"/>
  <c r="A321" i="19"/>
  <c r="A3" i="19"/>
  <c r="A90" i="19"/>
  <c r="A304" i="19"/>
  <c r="A265" i="19"/>
  <c r="A86" i="19"/>
  <c r="A160" i="19"/>
  <c r="A365" i="19"/>
  <c r="A42" i="19"/>
  <c r="A361" i="19"/>
  <c r="A24" i="19"/>
  <c r="A224" i="19"/>
  <c r="A12" i="19"/>
  <c r="A30" i="19"/>
  <c r="A256" i="19"/>
  <c r="A169" i="19"/>
  <c r="A359" i="19"/>
  <c r="A17" i="19"/>
  <c r="A258" i="19"/>
  <c r="A75" i="19"/>
  <c r="A52" i="19"/>
  <c r="A62" i="19"/>
  <c r="A56" i="19"/>
  <c r="A121" i="19"/>
  <c r="A168" i="19"/>
  <c r="A31" i="19"/>
  <c r="A124" i="19"/>
  <c r="A204" i="19"/>
  <c r="A247" i="19"/>
  <c r="A308" i="19"/>
  <c r="A111" i="19"/>
  <c r="A50" i="19"/>
  <c r="A112" i="19"/>
  <c r="A151" i="19"/>
  <c r="A237" i="19"/>
  <c r="A101" i="19"/>
  <c r="A141" i="19"/>
  <c r="A172" i="19"/>
  <c r="A203" i="19"/>
  <c r="A155" i="19"/>
  <c r="A199" i="19"/>
  <c r="A53" i="19"/>
  <c r="A230" i="19"/>
  <c r="A83" i="19"/>
  <c r="A333" i="19"/>
  <c r="A285" i="19"/>
  <c r="A194" i="19"/>
  <c r="A143" i="19"/>
  <c r="A252" i="19"/>
  <c r="A163" i="19"/>
  <c r="A16" i="19"/>
  <c r="A72" i="19"/>
  <c r="A10" i="19"/>
  <c r="A351" i="19"/>
  <c r="A98" i="19"/>
  <c r="A99" i="19"/>
  <c r="A242" i="19"/>
  <c r="A238" i="19"/>
  <c r="A77" i="19"/>
  <c r="A206" i="19"/>
  <c r="A356" i="19"/>
  <c r="A68" i="19"/>
  <c r="A170" i="19"/>
  <c r="A7" i="19"/>
  <c r="A27" i="19"/>
  <c r="A8" i="19"/>
  <c r="A54" i="19"/>
  <c r="A342" i="19"/>
  <c r="A69" i="19"/>
  <c r="A125" i="19"/>
  <c r="A116" i="19"/>
  <c r="A232" i="19"/>
  <c r="A36" i="19"/>
  <c r="A123" i="19"/>
  <c r="A329" i="19"/>
  <c r="A46" i="19"/>
  <c r="A179" i="19"/>
  <c r="A286" i="19"/>
  <c r="A208" i="19"/>
  <c r="A279" i="19"/>
  <c r="A14" i="19"/>
  <c r="A340" i="19"/>
  <c r="A122" i="19"/>
  <c r="A236" i="19"/>
  <c r="A207" i="19"/>
  <c r="A360" i="19"/>
  <c r="A157" i="19"/>
  <c r="A311" i="19"/>
  <c r="A127" i="19"/>
  <c r="A144" i="19"/>
  <c r="A55" i="19"/>
  <c r="A302" i="19"/>
  <c r="A336" i="19"/>
  <c r="A209" i="19"/>
  <c r="A343" i="19"/>
  <c r="A45" i="19"/>
  <c r="A11" i="19"/>
  <c r="A346" i="19"/>
  <c r="A184" i="19"/>
  <c r="A174" i="19"/>
  <c r="A303" i="19"/>
  <c r="A70" i="19"/>
  <c r="A35" i="19"/>
  <c r="A106" i="19"/>
  <c r="A201" i="19"/>
  <c r="A218" i="19"/>
  <c r="A227" i="19"/>
  <c r="A149" i="19"/>
  <c r="A182" i="19"/>
  <c r="A67" i="19"/>
  <c r="A129" i="19"/>
  <c r="A190" i="19"/>
  <c r="A278" i="19"/>
  <c r="A96" i="19"/>
  <c r="A133" i="19"/>
  <c r="A345" i="19"/>
  <c r="A82" i="19"/>
  <c r="A222" i="19"/>
  <c r="A154" i="19"/>
  <c r="A280" i="19"/>
  <c r="A6" i="19"/>
  <c r="A318" i="19"/>
  <c r="A255" i="19"/>
  <c r="A137" i="19"/>
  <c r="A148" i="19"/>
  <c r="A119" i="19"/>
  <c r="A2" i="19"/>
  <c r="A267" i="19"/>
  <c r="A334" i="19"/>
  <c r="A85" i="19"/>
  <c r="A292" i="19"/>
  <c r="A37" i="19"/>
  <c r="A65" i="19"/>
  <c r="A200" i="19"/>
  <c r="A335" i="19"/>
  <c r="A20" i="19"/>
  <c r="A277" i="19"/>
  <c r="A202" i="19"/>
  <c r="A339" i="19"/>
  <c r="A300" i="19"/>
  <c r="A362" i="19"/>
  <c r="A136" i="19"/>
  <c r="A79" i="19"/>
  <c r="A132" i="19"/>
  <c r="A216" i="19"/>
  <c r="A264" i="19"/>
  <c r="A117" i="19"/>
  <c r="A364" i="19"/>
  <c r="A95" i="19"/>
  <c r="A254" i="19"/>
  <c r="A60" i="19"/>
  <c r="A214" i="19"/>
  <c r="A158" i="19"/>
  <c r="A215" i="19"/>
  <c r="A80" i="19"/>
  <c r="A71" i="19"/>
  <c r="A260" i="19"/>
  <c r="A171" i="19"/>
  <c r="A104" i="19"/>
  <c r="A328" i="19"/>
  <c r="A324" i="19"/>
  <c r="A64" i="19"/>
  <c r="A47" i="19"/>
  <c r="A309" i="19"/>
  <c r="A152" i="19"/>
  <c r="A196" i="19"/>
  <c r="A48" i="19"/>
  <c r="A92" i="19"/>
  <c r="A244" i="19"/>
  <c r="A105" i="19"/>
  <c r="A287" i="19"/>
  <c r="A66" i="19"/>
  <c r="A134" i="19"/>
  <c r="A87" i="19"/>
  <c r="A164" i="19"/>
  <c r="A235" i="19"/>
  <c r="A128" i="19"/>
  <c r="A228" i="19"/>
  <c r="A344" i="19"/>
  <c r="A73" i="19"/>
  <c r="A173" i="19"/>
  <c r="A38" i="19"/>
  <c r="A191" i="19"/>
  <c r="A233" i="19"/>
  <c r="A245" i="19"/>
  <c r="A58" i="19"/>
  <c r="A350" i="19"/>
  <c r="A353" i="19"/>
  <c r="A330" i="19"/>
  <c r="A263" i="19"/>
  <c r="A28" i="19"/>
  <c r="A352" i="19"/>
  <c r="A4" i="19"/>
  <c r="A341" i="19"/>
  <c r="A178" i="19"/>
  <c r="A166" i="19"/>
  <c r="A240" i="19"/>
  <c r="A161" i="19"/>
  <c r="A319" i="19"/>
  <c r="A102" i="19"/>
  <c r="A193" i="19"/>
  <c r="A338" i="19"/>
  <c r="A250" i="19"/>
  <c r="A192" i="19"/>
  <c r="A44" i="19"/>
  <c r="A246" i="19"/>
  <c r="A32" i="19"/>
  <c r="A146" i="19"/>
  <c r="A313" i="19"/>
  <c r="A251" i="19"/>
  <c r="A175" i="19"/>
  <c r="A316" i="19"/>
  <c r="A239" i="19"/>
  <c r="A234" i="19"/>
  <c r="A229" i="19"/>
  <c r="A243" i="19"/>
  <c r="A93" i="19"/>
  <c r="A13" i="19"/>
  <c r="A332" i="19"/>
  <c r="A176" i="19"/>
  <c r="A270" i="19"/>
  <c r="A221" i="19"/>
  <c r="A181" i="19"/>
  <c r="A185" i="19"/>
  <c r="A210" i="19"/>
  <c r="A357" i="19"/>
  <c r="A162" i="19"/>
  <c r="A5" i="19"/>
  <c r="A282" i="19"/>
  <c r="A22" i="19"/>
  <c r="A281" i="19"/>
  <c r="A89" i="19"/>
  <c r="A59" i="19"/>
  <c r="A266" i="19"/>
  <c r="A226" i="19"/>
  <c r="A301" i="19"/>
  <c r="A18" i="19"/>
  <c r="A223" i="19"/>
  <c r="A317" i="19"/>
  <c r="A213" i="19"/>
  <c r="A293" i="19"/>
  <c r="A305" i="19"/>
  <c r="A187" i="19"/>
  <c r="A225" i="19"/>
  <c r="A113" i="19"/>
  <c r="A63" i="19"/>
  <c r="A217" i="19"/>
  <c r="A284" i="19"/>
  <c r="A41" i="19"/>
  <c r="A61" i="19"/>
  <c r="A156" i="19"/>
  <c r="A39" i="19"/>
  <c r="A139" i="19"/>
  <c r="A167" i="19"/>
  <c r="A29" i="19"/>
  <c r="A110" i="19"/>
  <c r="A310" i="19"/>
  <c r="A159" i="19"/>
  <c r="A153" i="19"/>
  <c r="A195" i="19"/>
  <c r="A331" i="19"/>
  <c r="A276" i="19"/>
  <c r="A323" i="19"/>
  <c r="A212" i="19"/>
  <c r="A19" i="19"/>
  <c r="A326" i="19"/>
  <c r="A91" i="19"/>
  <c r="A261" i="19"/>
  <c r="A295" i="19"/>
  <c r="A354" i="19"/>
  <c r="A283" i="19"/>
  <c r="A315" i="19"/>
  <c r="A97" i="19"/>
  <c r="A100" i="19"/>
  <c r="A118" i="19"/>
  <c r="A114" i="19"/>
  <c r="A81" i="19"/>
  <c r="A269" i="19"/>
  <c r="A40" i="19"/>
  <c r="A273" i="19"/>
  <c r="A299" i="19"/>
  <c r="A51" i="19"/>
  <c r="A76" i="19"/>
  <c r="A25" i="19"/>
  <c r="A366" i="19"/>
  <c r="A241" i="19"/>
  <c r="A358" i="19"/>
  <c r="A130" i="19"/>
  <c r="A271" i="19"/>
  <c r="A262" i="19"/>
  <c r="A126" i="19"/>
  <c r="A253" i="19"/>
  <c r="A248" i="19"/>
  <c r="A288" i="19"/>
  <c r="A78" i="19"/>
  <c r="A205" i="19"/>
  <c r="A107" i="19"/>
  <c r="A290" i="19"/>
  <c r="A15" i="19"/>
  <c r="A298" i="19"/>
  <c r="A147" i="19"/>
  <c r="A138" i="19"/>
  <c r="A307" i="19"/>
  <c r="A88" i="19"/>
  <c r="A274" i="19"/>
  <c r="A74" i="19"/>
  <c r="A211" i="19"/>
  <c r="A322" i="19"/>
  <c r="A183" i="19"/>
  <c r="A347" i="19"/>
  <c r="A257" i="19"/>
  <c r="A314" i="19"/>
  <c r="A26" i="19"/>
  <c r="A297" i="19"/>
  <c r="A348" i="19"/>
  <c r="A259" i="19"/>
  <c r="A43" i="19"/>
  <c r="A34" i="19"/>
  <c r="A131" i="19"/>
  <c r="A249" i="19"/>
  <c r="A186" i="19"/>
  <c r="A109" i="19"/>
  <c r="A275" i="19"/>
  <c r="A177" i="19"/>
  <c r="A325" i="19"/>
  <c r="A150" i="19"/>
  <c r="A23" i="19"/>
  <c r="A231" i="19"/>
  <c r="G367" i="19"/>
  <c r="J231" i="19"/>
  <c r="C231" i="19"/>
  <c r="J23" i="19"/>
  <c r="C23" i="19"/>
  <c r="J150" i="19"/>
  <c r="C150" i="19"/>
  <c r="J325" i="19"/>
  <c r="C325" i="19"/>
  <c r="J177" i="19"/>
  <c r="C177" i="19"/>
  <c r="J275" i="19"/>
  <c r="C275" i="19"/>
  <c r="J109" i="19"/>
  <c r="C109" i="19"/>
  <c r="J186" i="19"/>
  <c r="C186" i="19"/>
  <c r="J249" i="19"/>
  <c r="C249" i="19"/>
  <c r="J131" i="19"/>
  <c r="C131" i="19"/>
  <c r="J34" i="19"/>
  <c r="C34" i="19"/>
  <c r="J43" i="19"/>
  <c r="C43" i="19"/>
  <c r="J259" i="19"/>
  <c r="C259" i="19"/>
  <c r="J348" i="19"/>
  <c r="C348" i="19"/>
  <c r="J297" i="19"/>
  <c r="C297" i="19"/>
  <c r="J26" i="19"/>
  <c r="C26" i="19"/>
  <c r="J314" i="19"/>
  <c r="C314" i="19"/>
  <c r="J257" i="19"/>
  <c r="C257" i="19"/>
  <c r="J347" i="19"/>
  <c r="C347" i="19"/>
  <c r="J183" i="19"/>
  <c r="C183" i="19"/>
  <c r="J322" i="19"/>
  <c r="C322" i="19"/>
  <c r="J211" i="19"/>
  <c r="C211" i="19"/>
  <c r="J74" i="19"/>
  <c r="C74" i="19"/>
  <c r="J274" i="19"/>
  <c r="C274" i="19"/>
  <c r="J88" i="19"/>
  <c r="C88" i="19"/>
  <c r="J307" i="19"/>
  <c r="C307" i="19"/>
  <c r="J138" i="19"/>
  <c r="C138" i="19"/>
  <c r="J147" i="19"/>
  <c r="C147" i="19"/>
  <c r="J298" i="19"/>
  <c r="C298" i="19"/>
  <c r="J15" i="19"/>
  <c r="C15" i="19"/>
  <c r="J290" i="19"/>
  <c r="C290" i="19"/>
  <c r="J107" i="19"/>
  <c r="C107" i="19"/>
  <c r="J205" i="19"/>
  <c r="C205" i="19"/>
  <c r="J78" i="19"/>
  <c r="C78" i="19"/>
  <c r="J288" i="19"/>
  <c r="C288" i="19"/>
  <c r="J248" i="19"/>
  <c r="C248" i="19"/>
  <c r="J253" i="19"/>
  <c r="C253" i="19"/>
  <c r="J126" i="19"/>
  <c r="C126" i="19"/>
  <c r="J262" i="19"/>
  <c r="C262" i="19"/>
  <c r="J271" i="19"/>
  <c r="C271" i="19"/>
  <c r="J130" i="19"/>
  <c r="C130" i="19"/>
  <c r="J358" i="19"/>
  <c r="C358" i="19"/>
  <c r="J241" i="19"/>
  <c r="C241" i="19"/>
  <c r="J366" i="19"/>
  <c r="C366" i="19"/>
  <c r="J25" i="19"/>
  <c r="C25" i="19"/>
  <c r="J76" i="19"/>
  <c r="C76" i="19"/>
  <c r="J51" i="19"/>
  <c r="C51" i="19"/>
  <c r="J299" i="19"/>
  <c r="C299" i="19"/>
  <c r="J273" i="19"/>
  <c r="C273" i="19"/>
  <c r="J40" i="19"/>
  <c r="C40" i="19"/>
  <c r="J269" i="19"/>
  <c r="C269" i="19"/>
  <c r="J81" i="19"/>
  <c r="C81" i="19"/>
  <c r="J114" i="19"/>
  <c r="C114" i="19"/>
  <c r="J118" i="19"/>
  <c r="C118" i="19"/>
  <c r="J100" i="19"/>
  <c r="C100" i="19"/>
  <c r="J97" i="19"/>
  <c r="C97" i="19"/>
  <c r="J315" i="19"/>
  <c r="C315" i="19"/>
  <c r="J283" i="19"/>
  <c r="C283" i="19"/>
  <c r="J354" i="19"/>
  <c r="C354" i="19"/>
  <c r="J295" i="19"/>
  <c r="C295" i="19"/>
  <c r="J261" i="19"/>
  <c r="C261" i="19"/>
  <c r="J91" i="19"/>
  <c r="C91" i="19"/>
  <c r="J326" i="19"/>
  <c r="C326" i="19"/>
  <c r="J19" i="19"/>
  <c r="C19" i="19"/>
  <c r="J212" i="19"/>
  <c r="C212" i="19"/>
  <c r="J323" i="19"/>
  <c r="C323" i="19"/>
  <c r="J276" i="19"/>
  <c r="C276" i="19"/>
  <c r="J331" i="19"/>
  <c r="C331" i="19"/>
  <c r="J195" i="19"/>
  <c r="C195" i="19"/>
  <c r="J153" i="19"/>
  <c r="C153" i="19"/>
  <c r="J159" i="19"/>
  <c r="C159" i="19"/>
  <c r="J310" i="19"/>
  <c r="C310" i="19"/>
  <c r="J110" i="19"/>
  <c r="C110" i="19"/>
  <c r="J29" i="19"/>
  <c r="C29" i="19"/>
  <c r="J167" i="19"/>
  <c r="C167" i="19"/>
  <c r="J139" i="19"/>
  <c r="C139" i="19"/>
  <c r="J39" i="19"/>
  <c r="C39" i="19"/>
  <c r="J156" i="19"/>
  <c r="C156" i="19"/>
  <c r="J61" i="19"/>
  <c r="C61" i="19"/>
  <c r="J41" i="19"/>
  <c r="C41" i="19"/>
  <c r="J284" i="19"/>
  <c r="C284" i="19"/>
  <c r="J217" i="19"/>
  <c r="C217" i="19"/>
  <c r="J63" i="19"/>
  <c r="C63" i="19"/>
  <c r="J113" i="19"/>
  <c r="C113" i="19"/>
  <c r="J225" i="19"/>
  <c r="C225" i="19"/>
  <c r="J187" i="19"/>
  <c r="C187" i="19"/>
  <c r="J305" i="19"/>
  <c r="C305" i="19"/>
  <c r="J293" i="19"/>
  <c r="C293" i="19"/>
  <c r="J213" i="19"/>
  <c r="C213" i="19"/>
  <c r="J317" i="19"/>
  <c r="C317" i="19"/>
  <c r="J223" i="19"/>
  <c r="C223" i="19"/>
  <c r="J18" i="19"/>
  <c r="C18" i="19"/>
  <c r="J301" i="19"/>
  <c r="C301" i="19"/>
  <c r="J226" i="19"/>
  <c r="C226" i="19"/>
  <c r="J266" i="19"/>
  <c r="C266" i="19"/>
  <c r="J59" i="19"/>
  <c r="C59" i="19"/>
  <c r="J89" i="19"/>
  <c r="C89" i="19"/>
  <c r="J281" i="19"/>
  <c r="C281" i="19"/>
  <c r="J22" i="19"/>
  <c r="C22" i="19"/>
  <c r="J282" i="19"/>
  <c r="C282" i="19"/>
  <c r="J5" i="19"/>
  <c r="C5" i="19"/>
  <c r="J162" i="19"/>
  <c r="C162" i="19"/>
  <c r="J357" i="19"/>
  <c r="C357" i="19"/>
  <c r="J210" i="19"/>
  <c r="C210" i="19"/>
  <c r="J185" i="19"/>
  <c r="C185" i="19"/>
  <c r="J181" i="19"/>
  <c r="C181" i="19"/>
  <c r="J221" i="19"/>
  <c r="C221" i="19"/>
  <c r="J270" i="19"/>
  <c r="C270" i="19"/>
  <c r="J176" i="19"/>
  <c r="C176" i="19"/>
  <c r="J332" i="19"/>
  <c r="C332" i="19"/>
  <c r="J13" i="19"/>
  <c r="C13" i="19"/>
  <c r="J93" i="19"/>
  <c r="C93" i="19"/>
  <c r="J243" i="19"/>
  <c r="C243" i="19"/>
  <c r="J229" i="19"/>
  <c r="C229" i="19"/>
  <c r="J234" i="19"/>
  <c r="C234" i="19"/>
  <c r="J239" i="19"/>
  <c r="C239" i="19"/>
  <c r="J316" i="19"/>
  <c r="C316" i="19"/>
  <c r="J175" i="19"/>
  <c r="C175" i="19"/>
  <c r="J251" i="19"/>
  <c r="C251" i="19"/>
  <c r="J313" i="19"/>
  <c r="C313" i="19"/>
  <c r="J146" i="19"/>
  <c r="C146" i="19"/>
  <c r="J32" i="19"/>
  <c r="C32" i="19"/>
  <c r="J246" i="19"/>
  <c r="C246" i="19"/>
  <c r="J44" i="19"/>
  <c r="C44" i="19"/>
  <c r="J192" i="19"/>
  <c r="C192" i="19"/>
  <c r="J250" i="19"/>
  <c r="C250" i="19"/>
  <c r="J338" i="19"/>
  <c r="C338" i="19"/>
  <c r="J193" i="19"/>
  <c r="C193" i="19"/>
  <c r="J102" i="19"/>
  <c r="C102" i="19"/>
  <c r="J319" i="19"/>
  <c r="C319" i="19"/>
  <c r="J161" i="19"/>
  <c r="C161" i="19"/>
  <c r="J240" i="19"/>
  <c r="C240" i="19"/>
  <c r="J166" i="19"/>
  <c r="C166" i="19"/>
  <c r="J178" i="19"/>
  <c r="C178" i="19"/>
  <c r="J341" i="19"/>
  <c r="C341" i="19"/>
  <c r="J4" i="19"/>
  <c r="C4" i="19"/>
  <c r="J352" i="19"/>
  <c r="C352" i="19"/>
  <c r="J28" i="19"/>
  <c r="C28" i="19"/>
  <c r="J263" i="19"/>
  <c r="C263" i="19"/>
  <c r="J330" i="19"/>
  <c r="C330" i="19"/>
  <c r="J353" i="19"/>
  <c r="C353" i="19"/>
  <c r="J350" i="19"/>
  <c r="C350" i="19"/>
  <c r="J58" i="19"/>
  <c r="C58" i="19"/>
  <c r="J245" i="19"/>
  <c r="C245" i="19"/>
  <c r="J233" i="19"/>
  <c r="C233" i="19"/>
  <c r="J191" i="19"/>
  <c r="C191" i="19"/>
  <c r="J38" i="19"/>
  <c r="C38" i="19"/>
  <c r="J173" i="19"/>
  <c r="C173" i="19"/>
  <c r="J73" i="19"/>
  <c r="C73" i="19"/>
  <c r="J344" i="19"/>
  <c r="C344" i="19"/>
  <c r="J228" i="19"/>
  <c r="C228" i="19"/>
  <c r="J128" i="19"/>
  <c r="C128" i="19"/>
  <c r="J235" i="19"/>
  <c r="C235" i="19"/>
  <c r="J164" i="19"/>
  <c r="C164" i="19"/>
  <c r="J87" i="19"/>
  <c r="C87" i="19"/>
  <c r="J134" i="19"/>
  <c r="C134" i="19"/>
  <c r="J66" i="19"/>
  <c r="C66" i="19"/>
  <c r="J287" i="19"/>
  <c r="C287" i="19"/>
  <c r="J105" i="19"/>
  <c r="C105" i="19"/>
  <c r="J244" i="19"/>
  <c r="C244" i="19"/>
  <c r="J92" i="19"/>
  <c r="C92" i="19"/>
  <c r="J48" i="19"/>
  <c r="C48" i="19"/>
  <c r="J196" i="19"/>
  <c r="C196" i="19"/>
  <c r="J152" i="19"/>
  <c r="C152" i="19"/>
  <c r="J309" i="19"/>
  <c r="C309" i="19"/>
  <c r="J47" i="19"/>
  <c r="C47" i="19"/>
  <c r="J64" i="19"/>
  <c r="C64" i="19"/>
  <c r="J324" i="19"/>
  <c r="C324" i="19"/>
  <c r="J328" i="19"/>
  <c r="C328" i="19"/>
  <c r="J104" i="19"/>
  <c r="C104" i="19"/>
  <c r="J171" i="19"/>
  <c r="C171" i="19"/>
  <c r="J260" i="19"/>
  <c r="C260" i="19"/>
  <c r="J71" i="19"/>
  <c r="C71" i="19"/>
  <c r="J80" i="19"/>
  <c r="C80" i="19"/>
  <c r="J215" i="19"/>
  <c r="C215" i="19"/>
  <c r="J158" i="19"/>
  <c r="C158" i="19"/>
  <c r="J214" i="19"/>
  <c r="C214" i="19"/>
  <c r="J60" i="19"/>
  <c r="C60" i="19"/>
  <c r="J254" i="19"/>
  <c r="C254" i="19"/>
  <c r="J95" i="19"/>
  <c r="C95" i="19"/>
  <c r="J364" i="19"/>
  <c r="C364" i="19"/>
  <c r="J117" i="19"/>
  <c r="C117" i="19"/>
  <c r="J264" i="19"/>
  <c r="C264" i="19"/>
  <c r="J216" i="19"/>
  <c r="C216" i="19"/>
  <c r="J132" i="19"/>
  <c r="C132" i="19"/>
  <c r="J79" i="19"/>
  <c r="C79" i="19"/>
  <c r="J136" i="19"/>
  <c r="C136" i="19"/>
  <c r="J362" i="19"/>
  <c r="C362" i="19"/>
  <c r="J300" i="19"/>
  <c r="C300" i="19"/>
  <c r="J339" i="19"/>
  <c r="C339" i="19"/>
  <c r="J202" i="19"/>
  <c r="C202" i="19"/>
  <c r="J277" i="19"/>
  <c r="C277" i="19"/>
  <c r="J20" i="19"/>
  <c r="C20" i="19"/>
  <c r="J335" i="19"/>
  <c r="C335" i="19"/>
  <c r="J200" i="19"/>
  <c r="C200" i="19"/>
  <c r="J65" i="19"/>
  <c r="C65" i="19"/>
  <c r="J37" i="19"/>
  <c r="C37" i="19"/>
  <c r="J292" i="19"/>
  <c r="C292" i="19"/>
  <c r="J85" i="19"/>
  <c r="C85" i="19"/>
  <c r="J334" i="19"/>
  <c r="C334" i="19"/>
  <c r="J267" i="19"/>
  <c r="C267" i="19"/>
  <c r="J2" i="19"/>
  <c r="C2" i="19"/>
  <c r="J119" i="19"/>
  <c r="C119" i="19"/>
  <c r="J148" i="19"/>
  <c r="C148" i="19"/>
  <c r="J137" i="19"/>
  <c r="C137" i="19"/>
  <c r="J255" i="19"/>
  <c r="C255" i="19"/>
  <c r="J318" i="19"/>
  <c r="C318" i="19"/>
  <c r="J6" i="19"/>
  <c r="C6" i="19"/>
  <c r="J280" i="19"/>
  <c r="C280" i="19"/>
  <c r="J154" i="19"/>
  <c r="C154" i="19"/>
  <c r="J222" i="19"/>
  <c r="C222" i="19"/>
  <c r="J82" i="19"/>
  <c r="C82" i="19"/>
  <c r="J345" i="19"/>
  <c r="C345" i="19"/>
  <c r="J133" i="19"/>
  <c r="C133" i="19"/>
  <c r="J96" i="19"/>
  <c r="C96" i="19"/>
  <c r="J278" i="19"/>
  <c r="C278" i="19"/>
  <c r="J190" i="19"/>
  <c r="C190" i="19"/>
  <c r="J129" i="19"/>
  <c r="C129" i="19"/>
  <c r="J67" i="19"/>
  <c r="C67" i="19"/>
  <c r="J182" i="19"/>
  <c r="C182" i="19"/>
  <c r="J149" i="19"/>
  <c r="C149" i="19"/>
  <c r="J227" i="19"/>
  <c r="C227" i="19"/>
  <c r="J218" i="19"/>
  <c r="C218" i="19"/>
  <c r="J201" i="19"/>
  <c r="C201" i="19"/>
  <c r="J106" i="19"/>
  <c r="C106" i="19"/>
  <c r="J35" i="19"/>
  <c r="C35" i="19"/>
  <c r="J70" i="19"/>
  <c r="C70" i="19"/>
  <c r="J303" i="19"/>
  <c r="C303" i="19"/>
  <c r="J174" i="19"/>
  <c r="C174" i="19"/>
  <c r="J184" i="19"/>
  <c r="C184" i="19"/>
  <c r="J346" i="19"/>
  <c r="C346" i="19"/>
  <c r="J11" i="19"/>
  <c r="C11" i="19"/>
  <c r="J45" i="19"/>
  <c r="C45" i="19"/>
  <c r="J343" i="19"/>
  <c r="C343" i="19"/>
  <c r="J209" i="19"/>
  <c r="C209" i="19"/>
  <c r="J336" i="19"/>
  <c r="C336" i="19"/>
  <c r="J302" i="19"/>
  <c r="C302" i="19"/>
  <c r="J55" i="19"/>
  <c r="C55" i="19"/>
  <c r="J144" i="19"/>
  <c r="C144" i="19"/>
  <c r="J127" i="19"/>
  <c r="C127" i="19"/>
  <c r="J311" i="19"/>
  <c r="C311" i="19"/>
  <c r="J157" i="19"/>
  <c r="C157" i="19"/>
  <c r="J360" i="19"/>
  <c r="C360" i="19"/>
  <c r="J207" i="19"/>
  <c r="C207" i="19"/>
  <c r="J236" i="19"/>
  <c r="C236" i="19"/>
  <c r="J122" i="19"/>
  <c r="C122" i="19"/>
  <c r="J340" i="19"/>
  <c r="C340" i="19"/>
  <c r="J14" i="19"/>
  <c r="C14" i="19"/>
  <c r="J279" i="19"/>
  <c r="C279" i="19"/>
  <c r="J208" i="19"/>
  <c r="C208" i="19"/>
  <c r="J286" i="19"/>
  <c r="C286" i="19"/>
  <c r="J179" i="19"/>
  <c r="C179" i="19"/>
  <c r="J46" i="19"/>
  <c r="C46" i="19"/>
  <c r="J329" i="19"/>
  <c r="C329" i="19"/>
  <c r="J123" i="19"/>
  <c r="C123" i="19"/>
  <c r="J36" i="19"/>
  <c r="C36" i="19"/>
  <c r="J232" i="19"/>
  <c r="C232" i="19"/>
  <c r="J116" i="19"/>
  <c r="C116" i="19"/>
  <c r="J125" i="19"/>
  <c r="C125" i="19"/>
  <c r="J69" i="19"/>
  <c r="C69" i="19"/>
  <c r="J342" i="19"/>
  <c r="C342" i="19"/>
  <c r="J54" i="19"/>
  <c r="C54" i="19"/>
  <c r="J8" i="19"/>
  <c r="C8" i="19"/>
  <c r="J27" i="19"/>
  <c r="C27" i="19"/>
  <c r="J7" i="19"/>
  <c r="C7" i="19"/>
  <c r="J170" i="19"/>
  <c r="C170" i="19"/>
  <c r="J68" i="19"/>
  <c r="C68" i="19"/>
  <c r="J356" i="19"/>
  <c r="C356" i="19"/>
  <c r="J206" i="19"/>
  <c r="C206" i="19"/>
  <c r="J77" i="19"/>
  <c r="C77" i="19"/>
  <c r="J238" i="19"/>
  <c r="C238" i="19"/>
  <c r="J242" i="19"/>
  <c r="C242" i="19"/>
  <c r="J99" i="19"/>
  <c r="C99" i="19"/>
  <c r="J98" i="19"/>
  <c r="C98" i="19"/>
  <c r="J351" i="19"/>
  <c r="C351" i="19"/>
  <c r="J10" i="19"/>
  <c r="C10" i="19"/>
  <c r="J72" i="19"/>
  <c r="C72" i="19"/>
  <c r="J16" i="19"/>
  <c r="C16" i="19"/>
  <c r="J163" i="19"/>
  <c r="C163" i="19"/>
  <c r="J252" i="19"/>
  <c r="C252" i="19"/>
  <c r="J143" i="19"/>
  <c r="C143" i="19"/>
  <c r="J194" i="19"/>
  <c r="C194" i="19"/>
  <c r="J285" i="19"/>
  <c r="C285" i="19"/>
  <c r="J333" i="19"/>
  <c r="C333" i="19"/>
  <c r="J83" i="19"/>
  <c r="C83" i="19"/>
  <c r="J230" i="19"/>
  <c r="C230" i="19"/>
  <c r="J53" i="19"/>
  <c r="C53" i="19"/>
  <c r="J199" i="19"/>
  <c r="C199" i="19"/>
  <c r="J155" i="19"/>
  <c r="C155" i="19"/>
  <c r="J203" i="19"/>
  <c r="C203" i="19"/>
  <c r="J172" i="19"/>
  <c r="C172" i="19"/>
  <c r="J141" i="19"/>
  <c r="C141" i="19"/>
  <c r="J101" i="19"/>
  <c r="C101" i="19"/>
  <c r="J237" i="19"/>
  <c r="C237" i="19"/>
  <c r="J151" i="19"/>
  <c r="C151" i="19"/>
  <c r="J112" i="19"/>
  <c r="C112" i="19"/>
  <c r="J50" i="19"/>
  <c r="C50" i="19"/>
  <c r="J111" i="19"/>
  <c r="C111" i="19"/>
  <c r="J308" i="19"/>
  <c r="C308" i="19"/>
  <c r="J247" i="19"/>
  <c r="C247" i="19"/>
  <c r="J204" i="19"/>
  <c r="C204" i="19"/>
  <c r="J124" i="19"/>
  <c r="C124" i="19"/>
  <c r="J31" i="19"/>
  <c r="C31" i="19"/>
  <c r="J168" i="19"/>
  <c r="C168" i="19"/>
  <c r="J121" i="19"/>
  <c r="C121" i="19"/>
  <c r="J56" i="19"/>
  <c r="C56" i="19"/>
  <c r="J62" i="19"/>
  <c r="C62" i="19"/>
  <c r="J52" i="19"/>
  <c r="C52" i="19"/>
  <c r="J75" i="19"/>
  <c r="C75" i="19"/>
  <c r="J258" i="19"/>
  <c r="C258" i="19"/>
  <c r="J17" i="19"/>
  <c r="C17" i="19"/>
  <c r="J359" i="19"/>
  <c r="C359" i="19"/>
  <c r="J169" i="19"/>
  <c r="C169" i="19"/>
  <c r="J256" i="19"/>
  <c r="C256" i="19"/>
  <c r="J30" i="19"/>
  <c r="C30" i="19"/>
  <c r="J12" i="19"/>
  <c r="C12" i="19"/>
  <c r="J224" i="19"/>
  <c r="C224" i="19"/>
  <c r="J24" i="19"/>
  <c r="C24" i="19"/>
  <c r="J361" i="19"/>
  <c r="C361" i="19"/>
  <c r="J42" i="19"/>
  <c r="C42" i="19"/>
  <c r="J365" i="19"/>
  <c r="C365" i="19"/>
  <c r="J160" i="19"/>
  <c r="C160" i="19"/>
  <c r="J86" i="19"/>
  <c r="C86" i="19"/>
  <c r="J265" i="19"/>
  <c r="C265" i="19"/>
  <c r="J304" i="19"/>
  <c r="C304" i="19"/>
  <c r="J90" i="19"/>
  <c r="C90" i="19"/>
  <c r="J3" i="19"/>
  <c r="C3" i="19"/>
  <c r="J321" i="19"/>
  <c r="C321" i="19"/>
  <c r="J294" i="19"/>
  <c r="C294" i="19"/>
  <c r="J120" i="19"/>
  <c r="C120" i="19"/>
  <c r="J220" i="19"/>
  <c r="C220" i="19"/>
  <c r="J268" i="19"/>
  <c r="C268" i="19"/>
  <c r="J327" i="19"/>
  <c r="C327" i="19"/>
  <c r="J94" i="19"/>
  <c r="C94" i="19"/>
  <c r="J189" i="19"/>
  <c r="C189" i="19"/>
  <c r="J296" i="19"/>
  <c r="C296" i="19"/>
  <c r="J115" i="19"/>
  <c r="C115" i="19"/>
  <c r="J312" i="19"/>
  <c r="C312" i="19"/>
  <c r="J49" i="19"/>
  <c r="C49" i="19"/>
  <c r="J355" i="19"/>
  <c r="C355" i="19"/>
  <c r="J272" i="19"/>
  <c r="C272" i="19"/>
  <c r="J337" i="19"/>
  <c r="C337" i="19"/>
  <c r="J165" i="19"/>
  <c r="C165" i="19"/>
  <c r="J33" i="19"/>
  <c r="C33" i="19"/>
  <c r="J145" i="19"/>
  <c r="C145" i="19"/>
  <c r="J142" i="19"/>
  <c r="C142" i="19"/>
  <c r="J197" i="19"/>
  <c r="C197" i="19"/>
  <c r="J21" i="19"/>
  <c r="C21" i="19"/>
  <c r="J349" i="19"/>
  <c r="C349" i="19"/>
  <c r="J103" i="19"/>
  <c r="C103" i="19"/>
  <c r="J84" i="19"/>
  <c r="C84" i="19"/>
  <c r="J188" i="19"/>
  <c r="C188" i="19"/>
  <c r="J108" i="19"/>
  <c r="C108" i="19"/>
  <c r="J289" i="19"/>
  <c r="C289" i="19"/>
  <c r="J180" i="19"/>
  <c r="C180" i="19"/>
  <c r="J219" i="19"/>
  <c r="C219" i="19"/>
  <c r="J306" i="19"/>
  <c r="C306" i="19"/>
  <c r="J135" i="19"/>
  <c r="C135" i="19"/>
  <c r="J9" i="19"/>
  <c r="C9" i="19"/>
  <c r="J140" i="19"/>
  <c r="C140" i="19"/>
  <c r="J291" i="19"/>
  <c r="C291" i="19"/>
  <c r="J320" i="19"/>
  <c r="C320" i="19"/>
  <c r="J198" i="19"/>
  <c r="C198" i="19"/>
  <c r="J363" i="19"/>
  <c r="C363" i="19"/>
  <c r="J57" i="19"/>
  <c r="C57" i="19"/>
  <c r="L60" i="3"/>
  <c r="L59" i="3"/>
  <c r="L58" i="3"/>
  <c r="L57" i="3"/>
  <c r="L56" i="3"/>
  <c r="L32" i="3"/>
  <c r="L31" i="3"/>
  <c r="L30" i="3"/>
  <c r="L29" i="3"/>
  <c r="L28" i="3"/>
  <c r="L6" i="3"/>
  <c r="L5" i="3"/>
  <c r="L4" i="3"/>
  <c r="L3" i="3"/>
  <c r="L2" i="3"/>
  <c r="O2" i="19" l="1"/>
  <c r="J367" i="19"/>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2" i="18"/>
  <c r="D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100" i="18"/>
  <c r="D101" i="18"/>
  <c r="D102" i="18"/>
  <c r="D103" i="18"/>
  <c r="D104" i="18"/>
  <c r="D105" i="18"/>
  <c r="D106" i="18"/>
  <c r="D107" i="18"/>
  <c r="D108" i="18"/>
  <c r="D109" i="18"/>
  <c r="D110" i="18"/>
  <c r="D111" i="18"/>
  <c r="D112" i="18"/>
  <c r="D113" i="18"/>
  <c r="D114" i="18"/>
  <c r="D115" i="18"/>
  <c r="D116" i="18"/>
  <c r="D117" i="18"/>
  <c r="D118" i="18"/>
  <c r="D119" i="18"/>
  <c r="D120" i="18"/>
  <c r="D121" i="18"/>
  <c r="D122" i="18"/>
  <c r="D123" i="18"/>
  <c r="D124" i="18"/>
  <c r="D125" i="18"/>
  <c r="D126" i="18"/>
  <c r="D127" i="18"/>
  <c r="D128" i="18"/>
  <c r="D129" i="18"/>
  <c r="D130" i="18"/>
  <c r="D131" i="18"/>
  <c r="D132" i="18"/>
  <c r="D133" i="18"/>
  <c r="D134" i="18"/>
  <c r="D135" i="18"/>
  <c r="D136" i="18"/>
  <c r="D137" i="18"/>
  <c r="D138" i="18"/>
  <c r="D139" i="18"/>
  <c r="D140" i="18"/>
  <c r="D141" i="18"/>
  <c r="D142" i="18"/>
  <c r="D143" i="18"/>
  <c r="D144" i="18"/>
  <c r="D145" i="18"/>
  <c r="D146" i="18"/>
  <c r="D147" i="18"/>
  <c r="D148" i="18"/>
  <c r="D149" i="18"/>
  <c r="D150" i="18"/>
  <c r="D151" i="18"/>
  <c r="D152" i="18"/>
  <c r="D153" i="18"/>
  <c r="D154" i="18"/>
  <c r="D155" i="18"/>
  <c r="D156" i="18"/>
  <c r="D157" i="18"/>
  <c r="D158" i="18"/>
  <c r="D159" i="18"/>
  <c r="D160" i="18"/>
  <c r="D161" i="18"/>
  <c r="D162" i="18"/>
  <c r="D163" i="18"/>
  <c r="D164" i="18"/>
  <c r="D165" i="18"/>
  <c r="D166" i="18"/>
  <c r="D167" i="18"/>
  <c r="D168" i="18"/>
  <c r="D169" i="18"/>
  <c r="D170" i="18"/>
  <c r="D171" i="18"/>
  <c r="D172" i="18"/>
  <c r="D173" i="18"/>
  <c r="D174" i="18"/>
  <c r="D175" i="18"/>
  <c r="D176" i="18"/>
  <c r="D177" i="18"/>
  <c r="D178" i="18"/>
  <c r="D179" i="18"/>
  <c r="D180" i="18"/>
  <c r="D181" i="18"/>
  <c r="D182" i="18"/>
  <c r="D183" i="18"/>
  <c r="D184" i="18"/>
  <c r="D185" i="18"/>
  <c r="D186" i="18"/>
  <c r="D187" i="18"/>
  <c r="D188" i="18"/>
  <c r="D189" i="18"/>
  <c r="D190" i="18"/>
  <c r="D191" i="18"/>
  <c r="D192" i="18"/>
  <c r="D193" i="18"/>
  <c r="D194" i="18"/>
  <c r="D195" i="18"/>
  <c r="D196" i="18"/>
  <c r="D197" i="18"/>
  <c r="D198" i="18"/>
  <c r="D199" i="18"/>
  <c r="D200" i="18"/>
  <c r="D201" i="18"/>
  <c r="D202" i="18"/>
  <c r="D203" i="18"/>
  <c r="D204" i="18"/>
  <c r="D205" i="18"/>
  <c r="D206" i="18"/>
  <c r="D207" i="18"/>
  <c r="D208" i="18"/>
  <c r="D209" i="18"/>
  <c r="D210" i="18"/>
  <c r="D211" i="18"/>
  <c r="D212" i="18"/>
  <c r="D213" i="18"/>
  <c r="D214" i="18"/>
  <c r="D215" i="18"/>
  <c r="D216" i="18"/>
  <c r="D217" i="18"/>
  <c r="D218" i="18"/>
  <c r="D219"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19" i="18"/>
  <c r="D320" i="18"/>
  <c r="D321" i="18"/>
  <c r="D322" i="18"/>
  <c r="D323" i="18"/>
  <c r="D324" i="18"/>
  <c r="D325" i="18"/>
  <c r="D326" i="18"/>
  <c r="D327" i="18"/>
  <c r="D328" i="18"/>
  <c r="D329" i="18"/>
  <c r="D330" i="18"/>
  <c r="D331" i="18"/>
  <c r="D332" i="18"/>
  <c r="D333" i="18"/>
  <c r="D334" i="18"/>
  <c r="D335" i="18"/>
  <c r="D336" i="18"/>
  <c r="D337" i="18"/>
  <c r="D338" i="18"/>
  <c r="D339" i="18"/>
  <c r="D340" i="18"/>
  <c r="D341" i="18"/>
  <c r="D342"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2" i="18"/>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54" i="16"/>
  <c r="D255" i="16"/>
  <c r="D256" i="16"/>
  <c r="D257" i="16"/>
  <c r="D258" i="16"/>
  <c r="D259" i="16"/>
  <c r="D260" i="16"/>
  <c r="D261" i="16"/>
  <c r="D262" i="16"/>
  <c r="D263" i="16"/>
  <c r="D264" i="16"/>
  <c r="D265" i="16"/>
  <c r="D266" i="16"/>
  <c r="D267" i="16"/>
  <c r="D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302" i="16"/>
  <c r="D303" i="16"/>
  <c r="D304" i="16"/>
  <c r="D305" i="16"/>
  <c r="D306" i="16"/>
  <c r="D307" i="16"/>
  <c r="D308" i="16"/>
  <c r="D309" i="16"/>
  <c r="D310" i="16"/>
  <c r="D311" i="16"/>
  <c r="D312" i="16"/>
  <c r="D313" i="16"/>
  <c r="D314" i="16"/>
  <c r="D315" i="16"/>
  <c r="D316" i="16"/>
  <c r="D317" i="16"/>
  <c r="D318" i="16"/>
  <c r="D319" i="16"/>
  <c r="D320" i="16"/>
  <c r="D321" i="16"/>
  <c r="D322" i="16"/>
  <c r="D323" i="16"/>
  <c r="D324" i="16"/>
  <c r="D325" i="16"/>
  <c r="D326" i="16"/>
  <c r="D327" i="16"/>
  <c r="D328" i="16"/>
  <c r="D329" i="16"/>
  <c r="D330" i="16"/>
  <c r="D331" i="16"/>
  <c r="D332" i="16"/>
  <c r="D333" i="16"/>
  <c r="D334" i="16"/>
  <c r="D335" i="16"/>
  <c r="D336" i="16"/>
  <c r="D337" i="16"/>
  <c r="D338" i="16"/>
  <c r="D339" i="16"/>
  <c r="D340" i="16"/>
  <c r="D341" i="16"/>
  <c r="D342" i="16"/>
  <c r="D343" i="16"/>
  <c r="D344" i="16"/>
  <c r="D345" i="16"/>
  <c r="D346" i="16"/>
  <c r="D347" i="16"/>
  <c r="D348" i="16"/>
  <c r="D349" i="16"/>
  <c r="D350" i="16"/>
  <c r="D351" i="16"/>
  <c r="D352" i="16"/>
  <c r="D353" i="16"/>
  <c r="D354" i="16"/>
  <c r="D355" i="16"/>
  <c r="D356" i="16"/>
  <c r="D357" i="16"/>
  <c r="D358" i="16"/>
  <c r="D359" i="16"/>
  <c r="D360" i="16"/>
  <c r="D361" i="16"/>
  <c r="D362" i="16"/>
  <c r="D363" i="16"/>
  <c r="D364" i="16"/>
  <c r="D365" i="16"/>
  <c r="D366" i="16"/>
  <c r="E2" i="16"/>
  <c r="D2" i="16"/>
  <c r="F367" i="3" l="1"/>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I36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Mammoth Developer</author>
  </authors>
  <commentList>
    <comment ref="C350" authorId="0" shapeId="0" xr:uid="{63B50180-6667-4E99-8767-386B8C43BB8B}">
      <text>
        <r>
          <rPr>
            <b/>
            <sz val="9"/>
            <color indexed="81"/>
            <rFont val="Tahoma"/>
            <family val="2"/>
          </rPr>
          <t>Mammoth Developer:</t>
        </r>
        <r>
          <rPr>
            <sz val="9"/>
            <color indexed="81"/>
            <rFont val="Tahoma"/>
            <family val="2"/>
          </rPr>
          <t xml:space="preserve">
Lowest Temperature of 22 recorded on weekdays was on Tuesday 12/5/2017
</t>
        </r>
      </text>
    </comment>
    <comment ref="F377" authorId="0" shapeId="0" xr:uid="{36D5891F-37CB-4630-A3CC-989B22045FC2}">
      <text>
        <r>
          <rPr>
            <b/>
            <sz val="9"/>
            <color indexed="81"/>
            <rFont val="Tahoma"/>
            <family val="2"/>
          </rPr>
          <t>Mammoth Developer:</t>
        </r>
        <r>
          <rPr>
            <sz val="9"/>
            <color indexed="81"/>
            <rFont val="Tahoma"/>
            <family val="2"/>
          </rPr>
          <t xml:space="preserve">
Total flyers distributed ib year 2017 are 14704
For month of January the no. of flyers distributed are 727</t>
        </r>
      </text>
    </comment>
    <comment ref="I377" authorId="0" shapeId="0" xr:uid="{475C860C-3006-4E2F-B6DA-0EC73B17764A}">
      <text>
        <r>
          <rPr>
            <b/>
            <sz val="9"/>
            <color indexed="81"/>
            <rFont val="Tahoma"/>
            <family val="2"/>
          </rPr>
          <t>Mammoth Developer:</t>
        </r>
        <r>
          <rPr>
            <sz val="9"/>
            <color indexed="81"/>
            <rFont val="Tahoma"/>
            <family val="2"/>
          </rPr>
          <t xml:space="preserve">
Revenue for month of July is $556.50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Mammoth Developer</author>
  </authors>
  <commentList>
    <comment ref="C350" authorId="0" shapeId="0" xr:uid="{4CAC6B62-D5A0-4095-9B1E-B4889511DA8E}">
      <text>
        <r>
          <rPr>
            <b/>
            <sz val="9"/>
            <color indexed="81"/>
            <rFont val="Tahoma"/>
            <family val="2"/>
          </rPr>
          <t>Mammoth Developer:</t>
        </r>
        <r>
          <rPr>
            <sz val="9"/>
            <color indexed="81"/>
            <rFont val="Tahoma"/>
            <family val="2"/>
          </rPr>
          <t xml:space="preserve">
Lowest Temperature of 22 recorded on weekdays was on Tuesday 12/5/2017
</t>
        </r>
      </text>
    </comment>
    <comment ref="F377" authorId="0" shapeId="0" xr:uid="{2657D031-61A3-4EEF-BC2F-5CDC558594EB}">
      <text>
        <r>
          <rPr>
            <b/>
            <sz val="9"/>
            <color indexed="81"/>
            <rFont val="Tahoma"/>
            <family val="2"/>
          </rPr>
          <t>Mammoth Developer:</t>
        </r>
        <r>
          <rPr>
            <sz val="9"/>
            <color indexed="81"/>
            <rFont val="Tahoma"/>
            <family val="2"/>
          </rPr>
          <t xml:space="preserve">
Total flyers distributed ib year 2017 are 14704
For month of January the no. of flyers distributed are 727</t>
        </r>
      </text>
    </comment>
    <comment ref="I377" authorId="0" shapeId="0" xr:uid="{849D593B-65AA-4D68-998D-151841C9580A}">
      <text>
        <r>
          <rPr>
            <b/>
            <sz val="9"/>
            <color indexed="81"/>
            <rFont val="Tahoma"/>
            <family val="2"/>
          </rPr>
          <t>Mammoth Developer:</t>
        </r>
        <r>
          <rPr>
            <sz val="9"/>
            <color indexed="81"/>
            <rFont val="Tahoma"/>
            <family val="2"/>
          </rPr>
          <t xml:space="preserve">
Revenue for month of July is $556.50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Mammoth Developer</author>
  </authors>
  <commentList>
    <comment ref="C340" authorId="0" shapeId="0" xr:uid="{7182CDEE-63B3-443A-80B4-E6A26CF48702}">
      <text>
        <r>
          <rPr>
            <b/>
            <sz val="9"/>
            <color indexed="81"/>
            <rFont val="Tahoma"/>
            <family val="2"/>
          </rPr>
          <t>Mammoth Developer:</t>
        </r>
        <r>
          <rPr>
            <sz val="9"/>
            <color indexed="81"/>
            <rFont val="Tahoma"/>
            <family val="2"/>
          </rPr>
          <t xml:space="preserve">
Lowest Temperature of 22 recorded on weekdays was on Tuesday 12/5/2017
</t>
        </r>
      </text>
    </comment>
    <comment ref="F367" authorId="0" shapeId="0" xr:uid="{6C01F759-7C7C-425F-BBE7-312481AA58FC}">
      <text>
        <r>
          <rPr>
            <b/>
            <sz val="9"/>
            <color indexed="81"/>
            <rFont val="Tahoma"/>
            <family val="2"/>
          </rPr>
          <t>Mammoth Developer:</t>
        </r>
        <r>
          <rPr>
            <sz val="9"/>
            <color indexed="81"/>
            <rFont val="Tahoma"/>
            <family val="2"/>
          </rPr>
          <t xml:space="preserve">
Total flyers distributed ib year 2017 are 14704
For month of January the no. of flyers distributed are 727</t>
        </r>
      </text>
    </comment>
    <comment ref="I367" authorId="0" shapeId="0" xr:uid="{E122372C-E813-49D3-BCDF-E10D84EC3396}">
      <text>
        <r>
          <rPr>
            <b/>
            <sz val="9"/>
            <color indexed="81"/>
            <rFont val="Tahoma"/>
            <family val="2"/>
          </rPr>
          <t>Mammoth Developer:</t>
        </r>
        <r>
          <rPr>
            <sz val="9"/>
            <color indexed="81"/>
            <rFont val="Tahoma"/>
            <family val="2"/>
          </rPr>
          <t xml:space="preserve">
Revenue for month of July is $556.50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Mammoth Developer</author>
  </authors>
  <commentList>
    <comment ref="D138" authorId="0" shapeId="0" xr:uid="{EC755523-350B-4B88-9A51-F85629CE1E3E}">
      <text>
        <r>
          <rPr>
            <b/>
            <sz val="9"/>
            <color indexed="81"/>
            <rFont val="Tahoma"/>
            <family val="2"/>
          </rPr>
          <t>Mammoth Developer:</t>
        </r>
        <r>
          <rPr>
            <sz val="9"/>
            <color indexed="81"/>
            <rFont val="Tahoma"/>
            <family val="2"/>
          </rPr>
          <t xml:space="preserve">
Lowest Temperature of 22 recorded on weekdays was on Tuesday 12/5/2017
</t>
        </r>
      </text>
    </comment>
    <comment ref="G367" authorId="0" shapeId="0" xr:uid="{74D3B9EF-A218-44FD-BBE5-CBDB08644781}">
      <text>
        <r>
          <rPr>
            <b/>
            <sz val="9"/>
            <color indexed="81"/>
            <rFont val="Tahoma"/>
            <family val="2"/>
          </rPr>
          <t>Mammoth Developer:</t>
        </r>
        <r>
          <rPr>
            <sz val="9"/>
            <color indexed="81"/>
            <rFont val="Tahoma"/>
            <family val="2"/>
          </rPr>
          <t xml:space="preserve">
Total flyers distributed ib year 2017 are 14704
For month of January the no. of flyers distributed are 727</t>
        </r>
      </text>
    </comment>
    <comment ref="J367" authorId="0" shapeId="0" xr:uid="{0136C720-6A94-4106-ACD9-AAE5FCEE51B0}">
      <text>
        <r>
          <rPr>
            <b/>
            <sz val="9"/>
            <color indexed="81"/>
            <rFont val="Tahoma"/>
            <family val="2"/>
          </rPr>
          <t>Mammoth Developer:</t>
        </r>
        <r>
          <rPr>
            <sz val="9"/>
            <color indexed="81"/>
            <rFont val="Tahoma"/>
            <family val="2"/>
          </rPr>
          <t xml:space="preserve">
Revenue for month of July is $556.50</t>
        </r>
      </text>
    </comment>
  </commentList>
</comments>
</file>

<file path=xl/sharedStrings.xml><?xml version="1.0" encoding="utf-8"?>
<sst xmlns="http://schemas.openxmlformats.org/spreadsheetml/2006/main" count="5515" uniqueCount="713">
  <si>
    <t>Date</t>
  </si>
  <si>
    <t>Day</t>
  </si>
  <si>
    <t>Temperature</t>
  </si>
  <si>
    <t>Rainfall</t>
  </si>
  <si>
    <t>Flyers</t>
  </si>
  <si>
    <t>Sales</t>
  </si>
  <si>
    <t>Price</t>
  </si>
  <si>
    <t>Sunday</t>
  </si>
  <si>
    <t>Monday</t>
  </si>
  <si>
    <t>Tuesday</t>
  </si>
  <si>
    <t>Wednesday</t>
  </si>
  <si>
    <t>Thursday</t>
  </si>
  <si>
    <t>Friday</t>
  </si>
  <si>
    <t>Saturday</t>
  </si>
  <si>
    <t>Month</t>
  </si>
  <si>
    <t>Revenue</t>
  </si>
  <si>
    <t>Row Labels</t>
  </si>
  <si>
    <t>Grand Total</t>
  </si>
  <si>
    <t>Sum of Flyers</t>
  </si>
  <si>
    <t>Sum of Sales</t>
  </si>
  <si>
    <t>Sum of Revenue</t>
  </si>
  <si>
    <t>Average of Temperature</t>
  </si>
  <si>
    <t>Average of Rainfall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</si>
  <si>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</si>
  <si>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</si>
  <si>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</si>
  <si>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</si>
  <si>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</si>
  <si>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</si>
  <si>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</si>
  <si>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</si>
  <si>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</si>
  <si>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</si>
  <si>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</si>
  <si>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</si>
  <si>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</si>
  <si>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</si>
  <si>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</si>
  <si>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</si>
  <si>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</si>
  <si>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</si>
  <si>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</si>
  <si>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</si>
  <si>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</si>
  <si>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</si>
  <si>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</si>
  <si>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</si>
  <si>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</si>
  <si>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</si>
  <si>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</si>
  <si>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</si>
  <si>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</si>
  <si>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</si>
  <si>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</si>
  <si>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</si>
  <si>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</si>
  <si>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</si>
  <si>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</si>
  <si>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</si>
  <si>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</si>
  <si>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</si>
  <si>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</si>
  <si>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</si>
  <si>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</si>
  <si>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</si>
  <si>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</si>
  <si>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</si>
  <si>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</si>
  <si>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</si>
  <si>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</si>
  <si>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</si>
  <si>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</si>
  <si>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</si>
  <si>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</si>
  <si>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</si>
  <si>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</si>
  <si>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</si>
  <si>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</si>
  <si>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</si>
  <si>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</si>
  <si>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</si>
  <si>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</si>
  <si>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</si>
  <si>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</si>
  <si>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</si>
  <si>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</si>
  <si>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</si>
  <si>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</si>
  <si>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</si>
  <si>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</si>
  <si>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</si>
  <si>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</si>
  <si>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</si>
  <si>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</si>
  <si>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</si>
  <si>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</si>
  <si>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</si>
  <si>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</si>
  <si>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</si>
  <si>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</si>
  <si>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</si>
  <si>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</si>
  <si>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</si>
  <si>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</si>
  <si>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</si>
  <si>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</si>
  <si>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</si>
  <si>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</si>
  <si>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</si>
  <si>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</si>
  <si>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</si>
  <si>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</si>
  <si>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</si>
  <si>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</si>
  <si>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</si>
  <si>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</si>
  <si>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</si>
  <si>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</si>
  <si>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</si>
  <si>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</si>
  <si>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</si>
  <si>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</si>
  <si>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</si>
  <si>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</si>
  <si>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</si>
  <si>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</si>
  <si>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</si>
  <si>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</si>
  <si>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</si>
  <si>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</si>
  <si>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</si>
  <si>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</si>
  <si>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</si>
  <si>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</si>
  <si>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</si>
  <si>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</si>
  <si>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</si>
  <si>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</si>
  <si>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</si>
  <si>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</si>
  <si>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</si>
  <si>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</si>
  <si>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</si>
  <si>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</si>
  <si>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</si>
  <si>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</si>
  <si>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</si>
  <si>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</si>
  <si>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</si>
  <si>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</si>
  <si>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</si>
  <si>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</si>
  <si>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</si>
  <si>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</si>
  <si>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</si>
  <si>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</si>
  <si>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</si>
  <si>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</si>
  <si>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</si>
  <si>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</si>
  <si>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</si>
  <si>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</si>
  <si>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</si>
  <si>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</si>
  <si>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</si>
  <si>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</si>
  <si>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</si>
  <si>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</si>
  <si>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</si>
  <si>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</si>
  <si>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</si>
  <si>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</si>
  <si>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</si>
  <si>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</si>
  <si>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</si>
  <si>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</si>
  <si>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</si>
  <si>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</si>
  <si>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</si>
  <si>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</si>
  <si>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</si>
  <si>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</si>
  <si>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</si>
  <si>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</si>
  <si>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</si>
  <si>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</si>
  <si>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</si>
  <si>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</si>
  <si>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</si>
  <si>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</si>
  <si>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</si>
  <si>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</si>
  <si>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</si>
  <si>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</si>
  <si>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</si>
  <si>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</si>
  <si>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</si>
  <si>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</si>
  <si>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</si>
  <si>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</si>
  <si>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</si>
  <si>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</si>
  <si>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</si>
  <si>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</si>
  <si>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</si>
  <si>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</si>
  <si>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</si>
  <si>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</si>
  <si>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</si>
  <si>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</si>
  <si>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</si>
  <si>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</si>
  <si>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</si>
  <si>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</si>
  <si>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</si>
  <si>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</si>
  <si>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</si>
  <si>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</si>
  <si>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</si>
  <si>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</si>
  <si>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</si>
  <si>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</si>
  <si>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</si>
  <si>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</si>
  <si>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</si>
  <si>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</si>
  <si>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</si>
  <si>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</si>
  <si>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</si>
  <si>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</si>
  <si>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</si>
  <si>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</si>
  <si>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</si>
  <si>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</si>
  <si>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</si>
  <si>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</si>
  <si>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</si>
  <si>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</si>
  <si>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</si>
  <si>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</si>
  <si>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</si>
  <si>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</si>
  <si>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</si>
  <si>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</si>
  <si>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</si>
  <si>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</si>
  <si>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</si>
  <si>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</si>
  <si>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</si>
  <si>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</si>
  <si>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</si>
  <si>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</si>
  <si>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</si>
  <si>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</si>
  <si>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</si>
  <si>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</si>
  <si>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</si>
  <si>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</si>
  <si>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</si>
  <si>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</si>
  <si>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</si>
  <si>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</si>
  <si>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</si>
  <si>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</si>
  <si>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</si>
  <si>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</si>
  <si>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</si>
  <si>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</si>
  <si>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</si>
  <si>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</si>
  <si>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</si>
  <si>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</si>
  <si>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</si>
  <si>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</si>
  <si>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</si>
  <si>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</si>
  <si>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</si>
  <si>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</si>
  <si>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</si>
  <si>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</si>
  <si>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</si>
  <si>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</si>
  <si>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</si>
  <si>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</si>
  <si>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</si>
  <si>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</si>
  <si>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</si>
  <si>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</si>
  <si>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</si>
  <si>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</si>
  <si>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</si>
  <si>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</si>
  <si>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</si>
  <si>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</si>
  <si>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</si>
  <si>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</si>
  <si>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</si>
  <si>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</si>
  <si>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</si>
  <si>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</si>
  <si>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</si>
  <si>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</si>
  <si>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</si>
  <si>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</si>
  <si>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</si>
  <si>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</si>
  <si>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</si>
  <si>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</si>
  <si>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</si>
  <si>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</si>
  <si>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</si>
  <si>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</si>
  <si>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</si>
  <si>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</si>
  <si>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</si>
  <si>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</si>
  <si>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</si>
  <si>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</si>
  <si>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</si>
  <si>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</si>
  <si>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</si>
  <si>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</si>
  <si>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</si>
  <si>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</si>
  <si>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</si>
  <si>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</si>
  <si>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</si>
  <si>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</si>
  <si>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</si>
  <si>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</si>
  <si>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</si>
  <si>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</si>
  <si>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</si>
  <si>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</si>
  <si>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</si>
  <si>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</si>
  <si>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</si>
  <si>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</si>
  <si>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</si>
  <si>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</si>
  <si>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</si>
  <si>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</si>
  <si>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</si>
  <si>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</si>
  <si>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</si>
  <si>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</si>
  <si>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</si>
  <si>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</si>
  <si>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</si>
  <si>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</si>
  <si>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</si>
  <si>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</si>
  <si>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</si>
  <si>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</si>
  <si>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</si>
  <si>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</si>
  <si>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</si>
  <si>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</si>
  <si>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</si>
  <si>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</si>
  <si>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</si>
  <si>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</si>
  <si>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</si>
  <si>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</si>
  <si>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</si>
  <si>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</si>
  <si>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</si>
  <si>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</si>
  <si>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</si>
  <si>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</si>
  <si>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</si>
  <si>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</si>
  <si>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</si>
  <si>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</si>
  <si>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</si>
  <si>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</si>
  <si>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</si>
  <si>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</si>
  <si>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</si>
  <si>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</si>
  <si>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</si>
  <si>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</si>
  <si>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</si>
  <si>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</si>
  <si>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</si>
  <si>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</si>
  <si>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</si>
  <si>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</si>
  <si>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Average Revenue</t>
  </si>
  <si>
    <t>LogRainfall</t>
  </si>
  <si>
    <t>LogSales</t>
  </si>
  <si>
    <t>LogTemperature</t>
  </si>
  <si>
    <t>Sales Statistics</t>
  </si>
  <si>
    <t>MEAN</t>
  </si>
  <si>
    <t>MEDIAN</t>
  </si>
  <si>
    <t>MODE</t>
  </si>
  <si>
    <t>VARIANCE</t>
  </si>
  <si>
    <t>STANDARD DEVIATION</t>
  </si>
  <si>
    <t>Rainfall Statisticcs</t>
  </si>
  <si>
    <t>Temperature Statistics</t>
  </si>
  <si>
    <t>RandomID</t>
  </si>
  <si>
    <t>Mean Rain</t>
  </si>
  <si>
    <t>Rain StDev</t>
  </si>
  <si>
    <t>Population</t>
  </si>
  <si>
    <t>Sample1</t>
  </si>
  <si>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</si>
  <si>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</si>
  <si>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</si>
  <si>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</si>
  <si>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</si>
  <si>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</si>
  <si>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</si>
  <si>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</si>
  <si>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</si>
  <si>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</si>
  <si>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</si>
  <si>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</si>
  <si>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</si>
  <si>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</si>
  <si>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</si>
  <si>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</si>
  <si>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</si>
  <si>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</si>
  <si>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</si>
  <si>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</si>
  <si>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</si>
  <si>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</si>
  <si>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</si>
  <si>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</si>
  <si>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</si>
  <si>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</si>
  <si>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</si>
  <si>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</si>
  <si>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</si>
  <si>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</si>
  <si>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</si>
  <si>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</si>
  <si>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</si>
  <si>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</si>
  <si>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</si>
  <si>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</si>
  <si>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</si>
  <si>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</si>
  <si>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</si>
  <si>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</si>
  <si>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</si>
  <si>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</si>
  <si>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</si>
  <si>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</si>
  <si>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</si>
  <si>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</si>
  <si>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</si>
  <si>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</si>
  <si>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</si>
  <si>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</si>
  <si>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</si>
  <si>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</si>
  <si>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</si>
  <si>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</si>
  <si>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</si>
  <si>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</si>
  <si>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</si>
  <si>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</si>
  <si>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</si>
  <si>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</si>
  <si>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</si>
  <si>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</si>
  <si>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</si>
  <si>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</si>
  <si>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</si>
  <si>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</si>
  <si>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</si>
  <si>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</si>
  <si>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</si>
  <si>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</si>
  <si>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</si>
  <si>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</si>
  <si>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</si>
  <si>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</si>
  <si>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</si>
  <si>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</si>
  <si>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</si>
  <si>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</si>
  <si>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</si>
  <si>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</si>
  <si>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</si>
  <si>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</si>
  <si>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</si>
  <si>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</si>
  <si>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</si>
  <si>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</si>
  <si>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</si>
  <si>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</si>
  <si>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</si>
  <si>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</si>
  <si>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</si>
  <si>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</si>
  <si>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</si>
  <si>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</si>
  <si>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</si>
  <si>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</si>
  <si>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</si>
  <si>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</si>
  <si>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</si>
  <si>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Sample101</t>
  </si>
  <si>
    <t>Sample102</t>
  </si>
  <si>
    <t>Sample103</t>
  </si>
  <si>
    <t>Sample104</t>
  </si>
  <si>
    <t>Sample105</t>
  </si>
  <si>
    <t>Sample106</t>
  </si>
  <si>
    <t>Sample107</t>
  </si>
  <si>
    <t>Sample108</t>
  </si>
  <si>
    <t>Sample109</t>
  </si>
  <si>
    <t>Sample110</t>
  </si>
  <si>
    <t>Sample111</t>
  </si>
  <si>
    <t>Sample112</t>
  </si>
  <si>
    <t>Sample113</t>
  </si>
  <si>
    <t>Sample114</t>
  </si>
  <si>
    <t>Sample115</t>
  </si>
  <si>
    <t>Sample116</t>
  </si>
  <si>
    <t>Sample117</t>
  </si>
  <si>
    <t>Sample118</t>
  </si>
  <si>
    <t>Sample119</t>
  </si>
  <si>
    <t>Sample120</t>
  </si>
  <si>
    <t>Sample121</t>
  </si>
  <si>
    <t>Sample122</t>
  </si>
  <si>
    <t>Sample123</t>
  </si>
  <si>
    <t>Sample124</t>
  </si>
  <si>
    <t>Sample125</t>
  </si>
  <si>
    <t>Sample126</t>
  </si>
  <si>
    <t>Sample127</t>
  </si>
  <si>
    <t>Sample128</t>
  </si>
  <si>
    <t>Sample129</t>
  </si>
  <si>
    <t>Sample130</t>
  </si>
  <si>
    <t>Sample131</t>
  </si>
  <si>
    <t>Sample132</t>
  </si>
  <si>
    <t>Sample133</t>
  </si>
  <si>
    <t>Sample134</t>
  </si>
  <si>
    <t>Sample135</t>
  </si>
  <si>
    <t>Sample136</t>
  </si>
  <si>
    <t>Sample137</t>
  </si>
  <si>
    <t>Sample138</t>
  </si>
  <si>
    <t>Sample139</t>
  </si>
  <si>
    <t>Sample140</t>
  </si>
  <si>
    <t>Sample141</t>
  </si>
  <si>
    <t>Sample142</t>
  </si>
  <si>
    <t>Sample143</t>
  </si>
  <si>
    <t>Sample144</t>
  </si>
  <si>
    <t>Sample145</t>
  </si>
  <si>
    <t>Sample146</t>
  </si>
  <si>
    <t>Sample147</t>
  </si>
  <si>
    <t>Sample148</t>
  </si>
  <si>
    <t>Sample149</t>
  </si>
  <si>
    <t>Sample150</t>
  </si>
  <si>
    <t>Sample151</t>
  </si>
  <si>
    <t>Sample152</t>
  </si>
  <si>
    <t>Sample153</t>
  </si>
  <si>
    <t>Sample154</t>
  </si>
  <si>
    <t>Sample155</t>
  </si>
  <si>
    <t>Sample156</t>
  </si>
  <si>
    <t>Sample157</t>
  </si>
  <si>
    <t>Sample158</t>
  </si>
  <si>
    <t>Sample159</t>
  </si>
  <si>
    <t>Sample160</t>
  </si>
  <si>
    <t>Sample161</t>
  </si>
  <si>
    <t>Sample162</t>
  </si>
  <si>
    <t>Sample163</t>
  </si>
  <si>
    <t>Sample164</t>
  </si>
  <si>
    <t>Sample165</t>
  </si>
  <si>
    <t>Sample166</t>
  </si>
  <si>
    <t>Sample167</t>
  </si>
  <si>
    <t>Sample168</t>
  </si>
  <si>
    <t>Sample169</t>
  </si>
  <si>
    <t>Sample170</t>
  </si>
  <si>
    <t>Sample171</t>
  </si>
  <si>
    <t>Sample172</t>
  </si>
  <si>
    <t>Sample173</t>
  </si>
  <si>
    <t>Sample174</t>
  </si>
  <si>
    <t>Sample175</t>
  </si>
  <si>
    <t>Sample176</t>
  </si>
  <si>
    <t>Sample177</t>
  </si>
  <si>
    <t>Sample178</t>
  </si>
  <si>
    <t>Sample179</t>
  </si>
  <si>
    <t>Sample180</t>
  </si>
  <si>
    <t>Sample181</t>
  </si>
  <si>
    <t>Sample182</t>
  </si>
  <si>
    <t>Sample183</t>
  </si>
  <si>
    <t>Sample184</t>
  </si>
  <si>
    <t>Sample185</t>
  </si>
  <si>
    <t>Sample186</t>
  </si>
  <si>
    <t>Sample187</t>
  </si>
  <si>
    <t>Sample188</t>
  </si>
  <si>
    <t>Sample189</t>
  </si>
  <si>
    <t>Sample190</t>
  </si>
  <si>
    <t>Sample191</t>
  </si>
  <si>
    <t>Sample192</t>
  </si>
  <si>
    <t>Sample193</t>
  </si>
  <si>
    <t>Sample194</t>
  </si>
  <si>
    <t>Sample195</t>
  </si>
  <si>
    <t>Sample196</t>
  </si>
  <si>
    <t>Sample197</t>
  </si>
  <si>
    <t>Sample198</t>
  </si>
  <si>
    <t>Sample199</t>
  </si>
  <si>
    <t>Sample200</t>
  </si>
  <si>
    <t>Sample201</t>
  </si>
  <si>
    <t>Sample202</t>
  </si>
  <si>
    <t>Sample203</t>
  </si>
  <si>
    <t>Sample204</t>
  </si>
  <si>
    <t>Sample205</t>
  </si>
  <si>
    <t>Sample206</t>
  </si>
  <si>
    <t>Sample207</t>
  </si>
  <si>
    <t>Sample208</t>
  </si>
  <si>
    <t>Sample209</t>
  </si>
  <si>
    <t>Sample210</t>
  </si>
  <si>
    <t>Sample211</t>
  </si>
  <si>
    <t>Sample212</t>
  </si>
  <si>
    <t>Sample213</t>
  </si>
  <si>
    <t>Sample214</t>
  </si>
  <si>
    <t>Sample215</t>
  </si>
  <si>
    <t>Sample216</t>
  </si>
  <si>
    <t>Sample217</t>
  </si>
  <si>
    <t>Sample218</t>
  </si>
  <si>
    <t>Sample219</t>
  </si>
  <si>
    <t>Sample220</t>
  </si>
  <si>
    <t>Sample221</t>
  </si>
  <si>
    <t>Sample222</t>
  </si>
  <si>
    <t>Sample223</t>
  </si>
  <si>
    <t>Sample224</t>
  </si>
  <si>
    <t>Sample225</t>
  </si>
  <si>
    <t>Sample226</t>
  </si>
  <si>
    <t>Sample227</t>
  </si>
  <si>
    <t>Sample228</t>
  </si>
  <si>
    <t>Sample229</t>
  </si>
  <si>
    <t>Sample230</t>
  </si>
  <si>
    <t>Sample231</t>
  </si>
  <si>
    <t>Sample232</t>
  </si>
  <si>
    <t>Sample233</t>
  </si>
  <si>
    <t>Sample234</t>
  </si>
  <si>
    <t>Sample235</t>
  </si>
  <si>
    <t>Sample236</t>
  </si>
  <si>
    <t>Sample237</t>
  </si>
  <si>
    <t>Sample238</t>
  </si>
  <si>
    <t>Sample239</t>
  </si>
  <si>
    <t>Sample240</t>
  </si>
  <si>
    <t>Sample241</t>
  </si>
  <si>
    <t>Sample242</t>
  </si>
  <si>
    <t>Sample243</t>
  </si>
  <si>
    <t>Sample244</t>
  </si>
  <si>
    <t>Sample245</t>
  </si>
  <si>
    <t>Sample246</t>
  </si>
  <si>
    <t>Sample247</t>
  </si>
  <si>
    <t>Sample248</t>
  </si>
  <si>
    <t>Sample249</t>
  </si>
  <si>
    <t>Sample250</t>
  </si>
  <si>
    <t>Sample251</t>
  </si>
  <si>
    <t>Sample252</t>
  </si>
  <si>
    <t>Sample253</t>
  </si>
  <si>
    <t>Sample254</t>
  </si>
  <si>
    <t>Sample255</t>
  </si>
  <si>
    <t>Sample256</t>
  </si>
  <si>
    <t>Sample257</t>
  </si>
  <si>
    <t>Sample258</t>
  </si>
  <si>
    <t>Sample259</t>
  </si>
  <si>
    <t>Sample260</t>
  </si>
  <si>
    <t>Sample261</t>
  </si>
  <si>
    <t>Sample262</t>
  </si>
  <si>
    <t>Sample263</t>
  </si>
  <si>
    <t>Sample264</t>
  </si>
  <si>
    <t>Sample265</t>
  </si>
  <si>
    <t>Sample266</t>
  </si>
  <si>
    <t>Sample267</t>
  </si>
  <si>
    <t>Sample268</t>
  </si>
  <si>
    <t>Sample269</t>
  </si>
  <si>
    <t>Sample270</t>
  </si>
  <si>
    <t>Sample271</t>
  </si>
  <si>
    <t>Sample272</t>
  </si>
  <si>
    <t>Sample273</t>
  </si>
  <si>
    <t>Sample274</t>
  </si>
  <si>
    <t>Sample275</t>
  </si>
  <si>
    <t>Sample276</t>
  </si>
  <si>
    <t>Sample277</t>
  </si>
  <si>
    <t>Sample278</t>
  </si>
  <si>
    <t>Sample279</t>
  </si>
  <si>
    <t>Sample280</t>
  </si>
  <si>
    <t>Sample281</t>
  </si>
  <si>
    <t>Sample282</t>
  </si>
  <si>
    <t>Sample283</t>
  </si>
  <si>
    <t>Sample284</t>
  </si>
  <si>
    <t>Sample285</t>
  </si>
  <si>
    <t>Sample286</t>
  </si>
  <si>
    <t>Sample287</t>
  </si>
  <si>
    <t>Sample288</t>
  </si>
  <si>
    <t>Sample289</t>
  </si>
  <si>
    <t>Sample290</t>
  </si>
  <si>
    <t>Sampling Mean</t>
  </si>
  <si>
    <t>Mean Temperature</t>
  </si>
  <si>
    <t xml:space="preserve"> </t>
  </si>
  <si>
    <t>Correlation</t>
  </si>
  <si>
    <t>Sales for days with flyers distributed were above average</t>
  </si>
  <si>
    <t>Mean of Sales on days when flyers distributed were above average</t>
  </si>
  <si>
    <t>The probability of observing a sample mean at least as high as  our value of 29.99 in a 172 sample distribution from a population with a mean of 25.32, and a  standard deviation of 6.88. </t>
  </si>
  <si>
    <t>This is clearly a very small probability, and in fact it is common to use a value of 0.05 (or 5%) as  the threshold for rejecting the null hypothesis in favor of the alternative hypothesis</t>
  </si>
  <si>
    <r>
      <rPr>
        <b/>
        <sz val="11"/>
        <color theme="1"/>
        <rFont val="Calibri"/>
        <family val="2"/>
        <scheme val="minor"/>
      </rPr>
      <t>alternative hypothesis</t>
    </r>
    <r>
      <rPr>
        <sz val="11"/>
        <color theme="1"/>
        <rFont val="Calibri"/>
        <family val="2"/>
        <scheme val="minor"/>
      </rPr>
      <t> that the sales increase on these days is  statistically significant enough to have been caused by something other than random chance</t>
    </r>
  </si>
  <si>
    <t>Note that we can’t categorically say that the increase in sales is  because of the higher number of flyers distributed; but we can say that on the days where more  leaflets were distributed, there was a statistically significant increase in sales. </t>
  </si>
  <si>
    <t>It’s worth briefly thinking a little bit about what this means. What does this show? We have  shown that, had the results been due to chance (i.e., H0 = true), we could possibly still get these  results. In other words,that the probability of getting these results is very, very, very small…only 
0.0000000000000000003. We are safe in rejecting chance as an explanation for our results here.  we haven’t disproven chance as an explanation. However, we showed </t>
  </si>
  <si>
    <t>P-value (Probability Value)</t>
  </si>
  <si>
    <t>Sales on days with below avg rainfall</t>
  </si>
  <si>
    <t xml:space="preserve">MEAN of enitre Sales </t>
  </si>
  <si>
    <t>StDev of entire Sales</t>
  </si>
  <si>
    <t>Mean of enitre Sales</t>
  </si>
  <si>
    <t>Mean of Sales when rainfall is below avg</t>
  </si>
  <si>
    <t>P-Value</t>
  </si>
  <si>
    <t>Null hypothesis is rejected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</si>
</sst>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_([$$-409]* #,##0.00_);_([$$-409]* \(#,##0.00\);_([$$-409]* &quot;-&quot;??_);_(@_)"/>
    <numFmt numFmtId="167" formatCode="0.0000000000000000000"/>
    <numFmt numFmtId="191" formatCode="0.00000000000000000000"/>
  </numFmts>
  <fonts count="5"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23">
    <xf numFmtId="0" fontId="0" fillId="0" borderId="0" xfId="0"/>
    <xf numFmtId="14" fontId="0" fillId="0" borderId="0" xfId="0" applyNumberFormat="1"/>
    <xf numFmtId="2" fontId="0" fillId="0" borderId="0" xfId="0" applyNumberForma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xf>
    <xf numFmtId="164" fontId="0" fillId="0" borderId="0" xfId="0" applyNumberFormat="1"/>
    <xf numFmtId="0" fontId="3" fillId="0" borderId="0" xfId="0" applyFont="1"/>
    <xf numFmtId="2" fontId="3" fillId="0" borderId="0" xfId="0" applyNumberFormat="1" applyFont="1"/>
    <xf numFmtId="165" fontId="0" fillId="0" borderId="0" xfId="0" applyNumberFormat="1" applyFont="1"/>
    <xf numFmtId="0" fontId="3" fillId="2" borderId="1" xfId="0" applyFont="1" applyFill="1" applyBorder="1"/>
    <xf numFmtId="167" fontId="0" fillId="0" borderId="0" xfId="0" applyNumberFormat="1"/>
    <xf numFmtId="0" fontId="3" fillId="0" borderId="0" xfId="0" applyFont="1" applyAlignment="1">
      <alignment horizontal="center"/>
    </xf>
    <xf numFmtId="0" fontId="0" fillId="0" borderId="0" xfId="0" applyAlignment="1">
      <alignment horizontal="center"/>
    </xf>
    <xf numFmtId="0" fontId="3" fillId="0" borderId="0" xfId="0" applyFont="1" applyAlignment="1">
      <alignment wrapText="1"/>
    </xf>
    <xf numFmtId="0" fontId="0" fillId="0" borderId="0" xfId="0" applyAlignment="1">
      <alignment wrapText="1"/>
    </xf>
    <xf numFmtId="0" fontId="0" fillId="0" borderId="0" xfId="0" applyAlignment="1">
      <alignment horizontal="left" vertical="center" wrapText="1"/>
    </xf>
    <xf numFmtId="191" fontId="0" fillId="0" borderId="0" xfId="0" applyNumberFormat="1"/>
    <xf numFmtId="0" fontId="0" fillId="0" borderId="0" xfId="0" applyAlignment="1">
      <alignment vertical="center" wrapText="1"/>
    </xf>
    <xf numFmtId="0" fontId="4" fillId="0" borderId="0" xfId="0" applyFont="1"/>
  </cellXfs>
  <cellStyles count="1">
    <cellStyle name="Normal" xfId="0" builtinId="0"/>
  </cellStyles>
  <dxfs count="4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66" formatCode="_([$$-409]* #,##0.00_);_([$$-409]* \(#,##0.00\);_([$$-409]* &quot;-&quot;??_);_(@_)"/>
    </dxf>
    <dxf>
      <numFmt numFmtId="166" formatCode="_([$$-409]* #,##0.00_);_([$$-409]* \(#,##0.00\);_([$$-409]* &quot;-&quot;??_);_(@_)"/>
    </dxf>
    <dxf>
      <font>
        <b val="0"/>
        <i val="0"/>
        <strike val="0"/>
        <condense val="0"/>
        <extend val="0"/>
        <outline val="0"/>
        <shadow val="0"/>
        <u val="none"/>
        <vertAlign val="baseline"/>
        <sz val="11"/>
        <color theme="1"/>
        <name val="Calibri"/>
        <family val="2"/>
        <scheme val="minor"/>
      </font>
      <numFmt numFmtId="165" formatCode="_(* #,##0.00_);_(* \(#,##0.00\);_(* &quot;-&quot;??_);_(@_)"/>
    </dxf>
    <dxf>
      <numFmt numFmtId="2" formatCode="0.00"/>
    </dxf>
    <dxf>
      <numFmt numFmtId="2" formatCode="0.00"/>
    </dxf>
    <dxf>
      <numFmt numFmtId="168" formatCode="m/d/yyyy"/>
    </dxf>
    <dxf>
      <numFmt numFmtId="0" formatCode="General"/>
    </dxf>
    <dxf>
      <numFmt numFmtId="168" formatCode="m/d/yyyy"/>
    </dxf>
    <dxf>
      <numFmt numFmtId="168" formatCode="m/d/yyyy"/>
    </dxf>
    <dxf>
      <numFmt numFmtId="166" formatCode="_([$$-409]* #,##0.00_);_([$$-409]* \(#,##0.00\);_([$$-409]* &quot;-&quot;??_);_(@_)"/>
    </dxf>
    <dxf>
      <numFmt numFmtId="166" formatCode="_([$$-409]* #,##0.00_);_([$$-409]* \(#,##0.00\);_([$$-409]* &quot;-&quot;??_);_(@_)"/>
    </dxf>
    <dxf>
      <font>
        <b val="0"/>
        <i val="0"/>
        <strike val="0"/>
        <condense val="0"/>
        <extend val="0"/>
        <outline val="0"/>
        <shadow val="0"/>
        <u val="none"/>
        <vertAlign val="baseline"/>
        <sz val="11"/>
        <color theme="1"/>
        <name val="Calibri"/>
        <family val="2"/>
        <scheme val="minor"/>
      </font>
      <numFmt numFmtId="165" formatCode="_(* #,##0.00_);_(* \(#,##0.00\);_(* &quot;-&quot;??_);_(@_)"/>
    </dxf>
    <dxf>
      <numFmt numFmtId="2" formatCode="0.00"/>
    </dxf>
    <dxf>
      <numFmt numFmtId="2" formatCode="0.00"/>
    </dxf>
    <dxf>
      <numFmt numFmtId="0" formatCode="General"/>
    </dxf>
    <dxf>
      <numFmt numFmtId="168" formatCode="m/d/yyyy"/>
    </dxf>
    <dxf>
      <numFmt numFmtId="168" formatCode="m/d/yyyy"/>
    </dxf>
    <dxf>
      <numFmt numFmtId="168" formatCode="m/d/yyyy"/>
    </dxf>
    <dxf>
      <numFmt numFmtId="2" formatCode="0.00"/>
    </dxf>
    <dxf>
      <numFmt numFmtId="2" formatCode="0.00"/>
    </dxf>
    <dxf>
      <numFmt numFmtId="166" formatCode="_([$$-409]* #,##0.00_);_([$$-409]* \(#,##0.00\);_([$$-409]* &quot;-&quot;??_);_(@_)"/>
    </dxf>
    <dxf>
      <numFmt numFmtId="166" formatCode="_([$$-409]* #,##0.00_);_([$$-409]* \(#,##0.00\);_([$$-409]* &quot;-&quot;??_);_(@_)"/>
    </dxf>
    <dxf>
      <font>
        <b val="0"/>
        <i val="0"/>
        <strike val="0"/>
        <condense val="0"/>
        <extend val="0"/>
        <outline val="0"/>
        <shadow val="0"/>
        <u val="none"/>
        <vertAlign val="baseline"/>
        <sz val="11"/>
        <color theme="1"/>
        <name val="Calibri"/>
        <family val="2"/>
        <scheme val="minor"/>
      </font>
      <numFmt numFmtId="165" formatCode="_(* #,##0.00_);_(* \(#,##0.00\);_(* &quot;-&quot;??_);_(@_)"/>
    </dxf>
    <dxf>
      <numFmt numFmtId="2" formatCode="0.00"/>
    </dxf>
    <dxf>
      <numFmt numFmtId="2" formatCode="0.00"/>
    </dxf>
    <dxf>
      <numFmt numFmtId="0" formatCode="General"/>
    </dxf>
    <dxf>
      <numFmt numFmtId="168" formatCode="m/d/yyyy"/>
    </dxf>
    <dxf>
      <numFmt numFmtId="168" formatCode="m/d/yyyy"/>
    </dxf>
    <dxf>
      <numFmt numFmtId="168" formatCode="m/d/yyyy"/>
    </dxf>
    <dxf>
      <numFmt numFmtId="166" formatCode="_([$$-409]* #,##0.00_);_([$$-409]* \(#,##0.00\);_([$$-409]* &quot;-&quot;??_);_(@_)"/>
    </dxf>
    <dxf>
      <numFmt numFmtId="166" formatCode="_([$$-409]* #,##0.00_);_([$$-409]* \(#,##0.00\);_([$$-409]* &quot;-&quot;??_);_(@_)"/>
    </dxf>
    <dxf>
      <font>
        <b val="0"/>
        <i val="0"/>
        <strike val="0"/>
        <condense val="0"/>
        <extend val="0"/>
        <outline val="0"/>
        <shadow val="0"/>
        <u val="none"/>
        <vertAlign val="baseline"/>
        <sz val="11"/>
        <color theme="1"/>
        <name val="Calibri"/>
        <family val="2"/>
        <scheme val="minor"/>
      </font>
      <numFmt numFmtId="165" formatCode="_(* #,##0.00_);_(* \(#,##0.00\);_(* &quot;-&quot;??_);_(@_)"/>
    </dxf>
    <dxf>
      <numFmt numFmtId="2" formatCode="0.00"/>
    </dxf>
    <dxf>
      <numFmt numFmtId="2" formatCode="0.00"/>
    </dxf>
    <dxf>
      <numFmt numFmtId="0" formatCode="General"/>
    </dxf>
    <dxf>
      <numFmt numFmtId="168" formatCode="m/d/yyyy"/>
    </dxf>
    <dxf>
      <numFmt numFmtId="168" formatCode="m/d/yyyy"/>
    </dxf>
    <dxf>
      <numFmt numFmtId="168"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'Temperature and log Scatter '!$C$1</c:f>
              <c:strCache>
                <c:ptCount val="1"/>
                <c:pt idx="0">
                  <c:v>Temperature</c:v>
                </c:pt>
              </c:strCache>
            </c:strRef>
          </c:tx>
          <c:spPr>
            <a:ln w="19050" cap="rnd">
              <a:noFill/>
              <a:round/>
            </a:ln>
            <a:effectLst/>
          </c:spPr>
          <c:marker>
            <c:symbol val="circle"/>
            <c:size val="5"/>
            <c:spPr>
              <a:solidFill>
                <a:schemeClr val="accent1"/>
              </a:solidFill>
              <a:ln w="9525">
                <a:solidFill>
                  <a:schemeClr val="accent1"/>
                </a:solidFill>
              </a:ln>
              <a:effectLst/>
            </c:spPr>
          </c:marker>
          <c:xVal>
            <c:numRef>
              <c:f>'Temperature and log Scatter '!$B$2:$B$366</c:f>
              <c:numCache>
                <c:formatCode>General</c:formatCode>
                <c:ptCount val="365"/>
                <c:pt idx="0">
                  <c:v>2</c:v>
                </c:pt>
                <c:pt idx="1">
                  <c:v>1.33</c:v>
                </c:pt>
                <c:pt idx="2">
                  <c:v>1.33</c:v>
                </c:pt>
                <c:pt idx="3">
                  <c:v>1.05</c:v>
                </c:pt>
                <c:pt idx="4">
                  <c:v>1</c:v>
                </c:pt>
                <c:pt idx="5">
                  <c:v>1.54</c:v>
                </c:pt>
                <c:pt idx="6">
                  <c:v>1.54</c:v>
                </c:pt>
                <c:pt idx="7">
                  <c:v>1.18</c:v>
                </c:pt>
                <c:pt idx="8">
                  <c:v>1.18</c:v>
                </c:pt>
                <c:pt idx="9">
                  <c:v>1.05</c:v>
                </c:pt>
                <c:pt idx="10">
                  <c:v>1.54</c:v>
                </c:pt>
                <c:pt idx="11">
                  <c:v>1.33</c:v>
                </c:pt>
                <c:pt idx="12">
                  <c:v>1.33</c:v>
                </c:pt>
                <c:pt idx="13">
                  <c:v>1.05</c:v>
                </c:pt>
                <c:pt idx="14">
                  <c:v>1.1100000000000001</c:v>
                </c:pt>
                <c:pt idx="15">
                  <c:v>1.67</c:v>
                </c:pt>
                <c:pt idx="16">
                  <c:v>1.43</c:v>
                </c:pt>
                <c:pt idx="17">
                  <c:v>1.18</c:v>
                </c:pt>
                <c:pt idx="18">
                  <c:v>1.18</c:v>
                </c:pt>
                <c:pt idx="19">
                  <c:v>1.43</c:v>
                </c:pt>
                <c:pt idx="20">
                  <c:v>1.25</c:v>
                </c:pt>
                <c:pt idx="21">
                  <c:v>1.1100000000000001</c:v>
                </c:pt>
                <c:pt idx="22">
                  <c:v>1.05</c:v>
                </c:pt>
                <c:pt idx="23">
                  <c:v>1.54</c:v>
                </c:pt>
                <c:pt idx="24">
                  <c:v>1.25</c:v>
                </c:pt>
                <c:pt idx="25">
                  <c:v>1.25</c:v>
                </c:pt>
                <c:pt idx="26">
                  <c:v>1.05</c:v>
                </c:pt>
                <c:pt idx="27">
                  <c:v>1.33</c:v>
                </c:pt>
                <c:pt idx="28">
                  <c:v>1.33</c:v>
                </c:pt>
                <c:pt idx="29">
                  <c:v>1.05</c:v>
                </c:pt>
                <c:pt idx="30">
                  <c:v>1.05</c:v>
                </c:pt>
                <c:pt idx="31">
                  <c:v>1</c:v>
                </c:pt>
                <c:pt idx="32">
                  <c:v>1</c:v>
                </c:pt>
                <c:pt idx="33">
                  <c:v>0.87</c:v>
                </c:pt>
                <c:pt idx="34">
                  <c:v>0.83</c:v>
                </c:pt>
                <c:pt idx="35">
                  <c:v>1.1100000000000001</c:v>
                </c:pt>
                <c:pt idx="36">
                  <c:v>0.95</c:v>
                </c:pt>
                <c:pt idx="37">
                  <c:v>0.87</c:v>
                </c:pt>
                <c:pt idx="38">
                  <c:v>0.87</c:v>
                </c:pt>
                <c:pt idx="39">
                  <c:v>1</c:v>
                </c:pt>
                <c:pt idx="40">
                  <c:v>0.91</c:v>
                </c:pt>
                <c:pt idx="41">
                  <c:v>0.91</c:v>
                </c:pt>
                <c:pt idx="42">
                  <c:v>0.83</c:v>
                </c:pt>
                <c:pt idx="43">
                  <c:v>1.1100000000000001</c:v>
                </c:pt>
                <c:pt idx="44">
                  <c:v>0.95</c:v>
                </c:pt>
                <c:pt idx="45">
                  <c:v>0.91</c:v>
                </c:pt>
                <c:pt idx="46">
                  <c:v>0.87</c:v>
                </c:pt>
                <c:pt idx="47">
                  <c:v>1</c:v>
                </c:pt>
                <c:pt idx="48">
                  <c:v>0.95</c:v>
                </c:pt>
                <c:pt idx="49">
                  <c:v>0.95</c:v>
                </c:pt>
                <c:pt idx="50">
                  <c:v>0.95</c:v>
                </c:pt>
                <c:pt idx="51">
                  <c:v>1</c:v>
                </c:pt>
                <c:pt idx="52">
                  <c:v>0.95</c:v>
                </c:pt>
                <c:pt idx="53">
                  <c:v>1</c:v>
                </c:pt>
                <c:pt idx="54">
                  <c:v>0.87</c:v>
                </c:pt>
                <c:pt idx="55">
                  <c:v>1</c:v>
                </c:pt>
                <c:pt idx="56">
                  <c:v>1.05</c:v>
                </c:pt>
                <c:pt idx="57">
                  <c:v>1</c:v>
                </c:pt>
                <c:pt idx="58">
                  <c:v>0.91</c:v>
                </c:pt>
                <c:pt idx="59">
                  <c:v>0.87</c:v>
                </c:pt>
                <c:pt idx="60">
                  <c:v>0.8</c:v>
                </c:pt>
                <c:pt idx="61">
                  <c:v>0.77</c:v>
                </c:pt>
                <c:pt idx="62">
                  <c:v>0.77</c:v>
                </c:pt>
                <c:pt idx="63">
                  <c:v>0.87</c:v>
                </c:pt>
                <c:pt idx="64">
                  <c:v>0.77</c:v>
                </c:pt>
                <c:pt idx="65">
                  <c:v>0.77</c:v>
                </c:pt>
                <c:pt idx="66">
                  <c:v>0.77</c:v>
                </c:pt>
                <c:pt idx="67">
                  <c:v>0.8</c:v>
                </c:pt>
                <c:pt idx="68">
                  <c:v>0.83</c:v>
                </c:pt>
                <c:pt idx="69">
                  <c:v>0.83</c:v>
                </c:pt>
                <c:pt idx="70">
                  <c:v>0.74</c:v>
                </c:pt>
                <c:pt idx="71">
                  <c:v>0.87</c:v>
                </c:pt>
                <c:pt idx="72">
                  <c:v>0.87</c:v>
                </c:pt>
                <c:pt idx="73">
                  <c:v>0.83</c:v>
                </c:pt>
                <c:pt idx="74">
                  <c:v>0.83</c:v>
                </c:pt>
                <c:pt idx="75">
                  <c:v>0.77</c:v>
                </c:pt>
                <c:pt idx="76">
                  <c:v>0.83</c:v>
                </c:pt>
                <c:pt idx="77">
                  <c:v>0.83</c:v>
                </c:pt>
                <c:pt idx="78">
                  <c:v>0.77</c:v>
                </c:pt>
                <c:pt idx="79">
                  <c:v>0.83</c:v>
                </c:pt>
                <c:pt idx="80">
                  <c:v>0.74</c:v>
                </c:pt>
                <c:pt idx="81">
                  <c:v>0.87</c:v>
                </c:pt>
                <c:pt idx="82">
                  <c:v>0.83</c:v>
                </c:pt>
                <c:pt idx="83">
                  <c:v>0.8</c:v>
                </c:pt>
                <c:pt idx="84">
                  <c:v>0.77</c:v>
                </c:pt>
                <c:pt idx="85">
                  <c:v>0.74</c:v>
                </c:pt>
                <c:pt idx="86">
                  <c:v>0.83</c:v>
                </c:pt>
                <c:pt idx="87">
                  <c:v>0.83</c:v>
                </c:pt>
                <c:pt idx="88">
                  <c:v>0.8</c:v>
                </c:pt>
                <c:pt idx="89">
                  <c:v>0.77</c:v>
                </c:pt>
                <c:pt idx="90">
                  <c:v>0.8</c:v>
                </c:pt>
                <c:pt idx="91">
                  <c:v>0.74</c:v>
                </c:pt>
                <c:pt idx="92">
                  <c:v>0.74</c:v>
                </c:pt>
                <c:pt idx="93">
                  <c:v>0.71</c:v>
                </c:pt>
                <c:pt idx="94">
                  <c:v>0.71</c:v>
                </c:pt>
                <c:pt idx="95">
                  <c:v>0.8</c:v>
                </c:pt>
                <c:pt idx="96">
                  <c:v>0.74</c:v>
                </c:pt>
                <c:pt idx="97">
                  <c:v>0.74</c:v>
                </c:pt>
                <c:pt idx="98">
                  <c:v>0.69</c:v>
                </c:pt>
                <c:pt idx="99">
                  <c:v>0.74</c:v>
                </c:pt>
                <c:pt idx="100">
                  <c:v>0.74</c:v>
                </c:pt>
                <c:pt idx="101">
                  <c:v>0.74</c:v>
                </c:pt>
                <c:pt idx="102">
                  <c:v>0.69</c:v>
                </c:pt>
                <c:pt idx="103">
                  <c:v>0.77</c:v>
                </c:pt>
                <c:pt idx="104">
                  <c:v>0.74</c:v>
                </c:pt>
                <c:pt idx="105">
                  <c:v>0.69</c:v>
                </c:pt>
                <c:pt idx="106">
                  <c:v>0.71</c:v>
                </c:pt>
                <c:pt idx="107">
                  <c:v>0.74</c:v>
                </c:pt>
                <c:pt idx="108">
                  <c:v>0.77</c:v>
                </c:pt>
                <c:pt idx="109">
                  <c:v>0.69</c:v>
                </c:pt>
                <c:pt idx="110">
                  <c:v>0.74</c:v>
                </c:pt>
                <c:pt idx="111">
                  <c:v>0.77</c:v>
                </c:pt>
                <c:pt idx="112">
                  <c:v>0.77</c:v>
                </c:pt>
                <c:pt idx="113">
                  <c:v>0.69</c:v>
                </c:pt>
                <c:pt idx="114">
                  <c:v>0.71</c:v>
                </c:pt>
                <c:pt idx="115">
                  <c:v>0.8</c:v>
                </c:pt>
                <c:pt idx="116">
                  <c:v>0.77</c:v>
                </c:pt>
                <c:pt idx="117">
                  <c:v>0.74</c:v>
                </c:pt>
                <c:pt idx="118">
                  <c:v>0.71</c:v>
                </c:pt>
                <c:pt idx="119">
                  <c:v>0.74</c:v>
                </c:pt>
                <c:pt idx="120">
                  <c:v>0.65</c:v>
                </c:pt>
                <c:pt idx="121">
                  <c:v>0.69</c:v>
                </c:pt>
                <c:pt idx="122">
                  <c:v>0.63</c:v>
                </c:pt>
                <c:pt idx="123">
                  <c:v>0.63</c:v>
                </c:pt>
                <c:pt idx="124">
                  <c:v>0.71</c:v>
                </c:pt>
                <c:pt idx="125">
                  <c:v>0.67</c:v>
                </c:pt>
                <c:pt idx="126">
                  <c:v>0.65</c:v>
                </c:pt>
                <c:pt idx="127">
                  <c:v>0.67</c:v>
                </c:pt>
                <c:pt idx="128">
                  <c:v>0.63</c:v>
                </c:pt>
                <c:pt idx="129">
                  <c:v>0.69</c:v>
                </c:pt>
                <c:pt idx="130">
                  <c:v>0.67</c:v>
                </c:pt>
                <c:pt idx="131">
                  <c:v>0.67</c:v>
                </c:pt>
                <c:pt idx="132">
                  <c:v>0.65</c:v>
                </c:pt>
                <c:pt idx="133">
                  <c:v>0.63</c:v>
                </c:pt>
                <c:pt idx="134">
                  <c:v>0.69</c:v>
                </c:pt>
                <c:pt idx="135">
                  <c:v>0.67</c:v>
                </c:pt>
                <c:pt idx="136">
                  <c:v>0.67</c:v>
                </c:pt>
                <c:pt idx="137">
                  <c:v>0.67</c:v>
                </c:pt>
                <c:pt idx="138">
                  <c:v>0.61</c:v>
                </c:pt>
                <c:pt idx="139">
                  <c:v>0.67</c:v>
                </c:pt>
                <c:pt idx="140">
                  <c:v>0.69</c:v>
                </c:pt>
                <c:pt idx="141">
                  <c:v>0.67</c:v>
                </c:pt>
                <c:pt idx="142">
                  <c:v>0.63</c:v>
                </c:pt>
                <c:pt idx="143">
                  <c:v>0.69</c:v>
                </c:pt>
                <c:pt idx="144">
                  <c:v>0.69</c:v>
                </c:pt>
                <c:pt idx="145">
                  <c:v>0.67</c:v>
                </c:pt>
                <c:pt idx="146">
                  <c:v>0.63</c:v>
                </c:pt>
                <c:pt idx="147">
                  <c:v>0.65</c:v>
                </c:pt>
                <c:pt idx="148">
                  <c:v>0.65</c:v>
                </c:pt>
                <c:pt idx="149">
                  <c:v>0.67</c:v>
                </c:pt>
                <c:pt idx="150">
                  <c:v>0.65</c:v>
                </c:pt>
                <c:pt idx="151">
                  <c:v>0.65</c:v>
                </c:pt>
                <c:pt idx="152">
                  <c:v>0.59</c:v>
                </c:pt>
                <c:pt idx="153">
                  <c:v>0.56000000000000005</c:v>
                </c:pt>
                <c:pt idx="154">
                  <c:v>0.51</c:v>
                </c:pt>
                <c:pt idx="155">
                  <c:v>0.59</c:v>
                </c:pt>
                <c:pt idx="156">
                  <c:v>0.56000000000000005</c:v>
                </c:pt>
                <c:pt idx="157">
                  <c:v>0.56000000000000005</c:v>
                </c:pt>
                <c:pt idx="158">
                  <c:v>0.5</c:v>
                </c:pt>
                <c:pt idx="159">
                  <c:v>0.61</c:v>
                </c:pt>
                <c:pt idx="160">
                  <c:v>0.54</c:v>
                </c:pt>
                <c:pt idx="161">
                  <c:v>0.53</c:v>
                </c:pt>
                <c:pt idx="162">
                  <c:v>0.5</c:v>
                </c:pt>
                <c:pt idx="163">
                  <c:v>0.59</c:v>
                </c:pt>
                <c:pt idx="164">
                  <c:v>0.56999999999999995</c:v>
                </c:pt>
                <c:pt idx="165">
                  <c:v>0.56000000000000005</c:v>
                </c:pt>
                <c:pt idx="166">
                  <c:v>0.47</c:v>
                </c:pt>
                <c:pt idx="167">
                  <c:v>0.65</c:v>
                </c:pt>
                <c:pt idx="168">
                  <c:v>0.59</c:v>
                </c:pt>
                <c:pt idx="169">
                  <c:v>0.56000000000000005</c:v>
                </c:pt>
                <c:pt idx="170">
                  <c:v>0.54</c:v>
                </c:pt>
                <c:pt idx="171">
                  <c:v>0.47</c:v>
                </c:pt>
                <c:pt idx="172">
                  <c:v>0.65</c:v>
                </c:pt>
                <c:pt idx="173">
                  <c:v>0.61</c:v>
                </c:pt>
                <c:pt idx="174">
                  <c:v>0.56999999999999995</c:v>
                </c:pt>
                <c:pt idx="175">
                  <c:v>0.51</c:v>
                </c:pt>
                <c:pt idx="176">
                  <c:v>0.47</c:v>
                </c:pt>
                <c:pt idx="177">
                  <c:v>0.63</c:v>
                </c:pt>
                <c:pt idx="178">
                  <c:v>0.59</c:v>
                </c:pt>
                <c:pt idx="179">
                  <c:v>0.54</c:v>
                </c:pt>
                <c:pt idx="180">
                  <c:v>0.53</c:v>
                </c:pt>
                <c:pt idx="181">
                  <c:v>0.47</c:v>
                </c:pt>
                <c:pt idx="182">
                  <c:v>0.51</c:v>
                </c:pt>
                <c:pt idx="183">
                  <c:v>0.54</c:v>
                </c:pt>
                <c:pt idx="184">
                  <c:v>0.59</c:v>
                </c:pt>
                <c:pt idx="185">
                  <c:v>0.63</c:v>
                </c:pt>
                <c:pt idx="186">
                  <c:v>0.51</c:v>
                </c:pt>
                <c:pt idx="187">
                  <c:v>0.56999999999999995</c:v>
                </c:pt>
                <c:pt idx="188">
                  <c:v>0.56999999999999995</c:v>
                </c:pt>
                <c:pt idx="189">
                  <c:v>0.59</c:v>
                </c:pt>
                <c:pt idx="190">
                  <c:v>0.49</c:v>
                </c:pt>
                <c:pt idx="191">
                  <c:v>0.54</c:v>
                </c:pt>
                <c:pt idx="192">
                  <c:v>0.56000000000000005</c:v>
                </c:pt>
                <c:pt idx="193">
                  <c:v>0.61</c:v>
                </c:pt>
                <c:pt idx="194">
                  <c:v>0.5</c:v>
                </c:pt>
                <c:pt idx="195">
                  <c:v>0.54</c:v>
                </c:pt>
                <c:pt idx="196">
                  <c:v>0.59</c:v>
                </c:pt>
                <c:pt idx="197">
                  <c:v>0.56999999999999995</c:v>
                </c:pt>
                <c:pt idx="198">
                  <c:v>0.47</c:v>
                </c:pt>
                <c:pt idx="199">
                  <c:v>0.56000000000000005</c:v>
                </c:pt>
                <c:pt idx="200">
                  <c:v>0.56999999999999995</c:v>
                </c:pt>
                <c:pt idx="201">
                  <c:v>0.56999999999999995</c:v>
                </c:pt>
                <c:pt idx="202">
                  <c:v>0.47</c:v>
                </c:pt>
                <c:pt idx="203">
                  <c:v>0.51</c:v>
                </c:pt>
                <c:pt idx="204">
                  <c:v>0.56999999999999995</c:v>
                </c:pt>
                <c:pt idx="205">
                  <c:v>0.56999999999999995</c:v>
                </c:pt>
                <c:pt idx="206">
                  <c:v>0.59</c:v>
                </c:pt>
                <c:pt idx="207">
                  <c:v>0.47</c:v>
                </c:pt>
                <c:pt idx="208">
                  <c:v>0.51</c:v>
                </c:pt>
                <c:pt idx="209">
                  <c:v>0.56999999999999995</c:v>
                </c:pt>
                <c:pt idx="210">
                  <c:v>0.59</c:v>
                </c:pt>
                <c:pt idx="211">
                  <c:v>0.61</c:v>
                </c:pt>
                <c:pt idx="212">
                  <c:v>0.63</c:v>
                </c:pt>
                <c:pt idx="213">
                  <c:v>0.63</c:v>
                </c:pt>
                <c:pt idx="214">
                  <c:v>0.63</c:v>
                </c:pt>
                <c:pt idx="215">
                  <c:v>0.69</c:v>
                </c:pt>
                <c:pt idx="216">
                  <c:v>0.61</c:v>
                </c:pt>
                <c:pt idx="217">
                  <c:v>0.61</c:v>
                </c:pt>
                <c:pt idx="218">
                  <c:v>0.67</c:v>
                </c:pt>
                <c:pt idx="219">
                  <c:v>0.65</c:v>
                </c:pt>
                <c:pt idx="220">
                  <c:v>0.63</c:v>
                </c:pt>
                <c:pt idx="221">
                  <c:v>0.65</c:v>
                </c:pt>
                <c:pt idx="222">
                  <c:v>0.67</c:v>
                </c:pt>
                <c:pt idx="223">
                  <c:v>0.65</c:v>
                </c:pt>
                <c:pt idx="224">
                  <c:v>0.65</c:v>
                </c:pt>
                <c:pt idx="225">
                  <c:v>0.59</c:v>
                </c:pt>
                <c:pt idx="226">
                  <c:v>0.63</c:v>
                </c:pt>
                <c:pt idx="227">
                  <c:v>0.63</c:v>
                </c:pt>
                <c:pt idx="228">
                  <c:v>0.67</c:v>
                </c:pt>
                <c:pt idx="229">
                  <c:v>0.69</c:v>
                </c:pt>
                <c:pt idx="230">
                  <c:v>0.61</c:v>
                </c:pt>
                <c:pt idx="231">
                  <c:v>0.65</c:v>
                </c:pt>
                <c:pt idx="232">
                  <c:v>0.65</c:v>
                </c:pt>
                <c:pt idx="233">
                  <c:v>0.63</c:v>
                </c:pt>
                <c:pt idx="234">
                  <c:v>0.67</c:v>
                </c:pt>
                <c:pt idx="235">
                  <c:v>0.59</c:v>
                </c:pt>
                <c:pt idx="236">
                  <c:v>0.63</c:v>
                </c:pt>
                <c:pt idx="237">
                  <c:v>0.63</c:v>
                </c:pt>
                <c:pt idx="238">
                  <c:v>0.65</c:v>
                </c:pt>
                <c:pt idx="239">
                  <c:v>0.63</c:v>
                </c:pt>
                <c:pt idx="240">
                  <c:v>0.65</c:v>
                </c:pt>
                <c:pt idx="241">
                  <c:v>0.63</c:v>
                </c:pt>
                <c:pt idx="242">
                  <c:v>0.69</c:v>
                </c:pt>
                <c:pt idx="243">
                  <c:v>0.69</c:v>
                </c:pt>
                <c:pt idx="244">
                  <c:v>0.69</c:v>
                </c:pt>
                <c:pt idx="245">
                  <c:v>0.69</c:v>
                </c:pt>
                <c:pt idx="246">
                  <c:v>0.74</c:v>
                </c:pt>
                <c:pt idx="247">
                  <c:v>0.71</c:v>
                </c:pt>
                <c:pt idx="248">
                  <c:v>0.69</c:v>
                </c:pt>
                <c:pt idx="249">
                  <c:v>0.67</c:v>
                </c:pt>
                <c:pt idx="250">
                  <c:v>0.71</c:v>
                </c:pt>
                <c:pt idx="251">
                  <c:v>0.77</c:v>
                </c:pt>
                <c:pt idx="252">
                  <c:v>0.74</c:v>
                </c:pt>
                <c:pt idx="253">
                  <c:v>0.69</c:v>
                </c:pt>
                <c:pt idx="254">
                  <c:v>0.71</c:v>
                </c:pt>
                <c:pt idx="255">
                  <c:v>0.71</c:v>
                </c:pt>
                <c:pt idx="256">
                  <c:v>0.71</c:v>
                </c:pt>
                <c:pt idx="257">
                  <c:v>0.67</c:v>
                </c:pt>
                <c:pt idx="258">
                  <c:v>0.69</c:v>
                </c:pt>
                <c:pt idx="259">
                  <c:v>0.71</c:v>
                </c:pt>
                <c:pt idx="260">
                  <c:v>0.71</c:v>
                </c:pt>
                <c:pt idx="261">
                  <c:v>0.67</c:v>
                </c:pt>
                <c:pt idx="262">
                  <c:v>0.69</c:v>
                </c:pt>
                <c:pt idx="263">
                  <c:v>0.71</c:v>
                </c:pt>
                <c:pt idx="264">
                  <c:v>0.74</c:v>
                </c:pt>
                <c:pt idx="265">
                  <c:v>0.71</c:v>
                </c:pt>
                <c:pt idx="266">
                  <c:v>0.71</c:v>
                </c:pt>
                <c:pt idx="267">
                  <c:v>0.71</c:v>
                </c:pt>
                <c:pt idx="268">
                  <c:v>0.77</c:v>
                </c:pt>
                <c:pt idx="269">
                  <c:v>0.67</c:v>
                </c:pt>
                <c:pt idx="270">
                  <c:v>0.69</c:v>
                </c:pt>
                <c:pt idx="271">
                  <c:v>0.71</c:v>
                </c:pt>
                <c:pt idx="272">
                  <c:v>0.74</c:v>
                </c:pt>
                <c:pt idx="273">
                  <c:v>0.8</c:v>
                </c:pt>
                <c:pt idx="274">
                  <c:v>0.74</c:v>
                </c:pt>
                <c:pt idx="275">
                  <c:v>0.8</c:v>
                </c:pt>
                <c:pt idx="276">
                  <c:v>0.77</c:v>
                </c:pt>
                <c:pt idx="277">
                  <c:v>0.8</c:v>
                </c:pt>
                <c:pt idx="278">
                  <c:v>0.74</c:v>
                </c:pt>
                <c:pt idx="279">
                  <c:v>0.8</c:v>
                </c:pt>
                <c:pt idx="280">
                  <c:v>0.8</c:v>
                </c:pt>
                <c:pt idx="281">
                  <c:v>0.74</c:v>
                </c:pt>
                <c:pt idx="282">
                  <c:v>0.74</c:v>
                </c:pt>
                <c:pt idx="283">
                  <c:v>0.77</c:v>
                </c:pt>
                <c:pt idx="284">
                  <c:v>0.77</c:v>
                </c:pt>
                <c:pt idx="285">
                  <c:v>0.8</c:v>
                </c:pt>
                <c:pt idx="286">
                  <c:v>0.74</c:v>
                </c:pt>
                <c:pt idx="287">
                  <c:v>0.74</c:v>
                </c:pt>
                <c:pt idx="288">
                  <c:v>0.8</c:v>
                </c:pt>
                <c:pt idx="289">
                  <c:v>0.77</c:v>
                </c:pt>
                <c:pt idx="290">
                  <c:v>0.77</c:v>
                </c:pt>
                <c:pt idx="291">
                  <c:v>0.8</c:v>
                </c:pt>
                <c:pt idx="292">
                  <c:v>0.8</c:v>
                </c:pt>
                <c:pt idx="293">
                  <c:v>0.83</c:v>
                </c:pt>
                <c:pt idx="294">
                  <c:v>0.77</c:v>
                </c:pt>
                <c:pt idx="295">
                  <c:v>0.8</c:v>
                </c:pt>
                <c:pt idx="296">
                  <c:v>0.74</c:v>
                </c:pt>
                <c:pt idx="297">
                  <c:v>0.8</c:v>
                </c:pt>
                <c:pt idx="298">
                  <c:v>0.77</c:v>
                </c:pt>
                <c:pt idx="299">
                  <c:v>0.71</c:v>
                </c:pt>
                <c:pt idx="300">
                  <c:v>0.77</c:v>
                </c:pt>
                <c:pt idx="301">
                  <c:v>0.8</c:v>
                </c:pt>
                <c:pt idx="302">
                  <c:v>0.77</c:v>
                </c:pt>
                <c:pt idx="303">
                  <c:v>0.77</c:v>
                </c:pt>
                <c:pt idx="304">
                  <c:v>0.83</c:v>
                </c:pt>
                <c:pt idx="305">
                  <c:v>0.91</c:v>
                </c:pt>
                <c:pt idx="306">
                  <c:v>0.87</c:v>
                </c:pt>
                <c:pt idx="307">
                  <c:v>0.95</c:v>
                </c:pt>
                <c:pt idx="308">
                  <c:v>0.87</c:v>
                </c:pt>
                <c:pt idx="309">
                  <c:v>0.91</c:v>
                </c:pt>
                <c:pt idx="310">
                  <c:v>0.91</c:v>
                </c:pt>
                <c:pt idx="311">
                  <c:v>0.95</c:v>
                </c:pt>
                <c:pt idx="312">
                  <c:v>0.83</c:v>
                </c:pt>
                <c:pt idx="313">
                  <c:v>0.87</c:v>
                </c:pt>
                <c:pt idx="314">
                  <c:v>0.91</c:v>
                </c:pt>
                <c:pt idx="315">
                  <c:v>1.05</c:v>
                </c:pt>
                <c:pt idx="316">
                  <c:v>1.05</c:v>
                </c:pt>
                <c:pt idx="317">
                  <c:v>0.8</c:v>
                </c:pt>
                <c:pt idx="318">
                  <c:v>0.83</c:v>
                </c:pt>
                <c:pt idx="319">
                  <c:v>0.87</c:v>
                </c:pt>
                <c:pt idx="320">
                  <c:v>1</c:v>
                </c:pt>
                <c:pt idx="321">
                  <c:v>1.05</c:v>
                </c:pt>
                <c:pt idx="322">
                  <c:v>0.87</c:v>
                </c:pt>
                <c:pt idx="323">
                  <c:v>0.87</c:v>
                </c:pt>
                <c:pt idx="324">
                  <c:v>0.95</c:v>
                </c:pt>
                <c:pt idx="325">
                  <c:v>1</c:v>
                </c:pt>
                <c:pt idx="326">
                  <c:v>0.87</c:v>
                </c:pt>
                <c:pt idx="327">
                  <c:v>0.83</c:v>
                </c:pt>
                <c:pt idx="328">
                  <c:v>0.91</c:v>
                </c:pt>
                <c:pt idx="329">
                  <c:v>1.05</c:v>
                </c:pt>
                <c:pt idx="330">
                  <c:v>0.87</c:v>
                </c:pt>
                <c:pt idx="331">
                  <c:v>0.91</c:v>
                </c:pt>
                <c:pt idx="332">
                  <c:v>0.95</c:v>
                </c:pt>
                <c:pt idx="333">
                  <c:v>1.05</c:v>
                </c:pt>
                <c:pt idx="334">
                  <c:v>1</c:v>
                </c:pt>
                <c:pt idx="335">
                  <c:v>1.1100000000000001</c:v>
                </c:pt>
                <c:pt idx="336">
                  <c:v>1.18</c:v>
                </c:pt>
                <c:pt idx="337">
                  <c:v>1.54</c:v>
                </c:pt>
                <c:pt idx="338">
                  <c:v>1.82</c:v>
                </c:pt>
                <c:pt idx="339">
                  <c:v>0.95</c:v>
                </c:pt>
                <c:pt idx="340">
                  <c:v>1.05</c:v>
                </c:pt>
                <c:pt idx="341">
                  <c:v>1.25</c:v>
                </c:pt>
                <c:pt idx="342">
                  <c:v>1.43</c:v>
                </c:pt>
                <c:pt idx="343">
                  <c:v>1.82</c:v>
                </c:pt>
                <c:pt idx="344">
                  <c:v>1.1100000000000001</c:v>
                </c:pt>
                <c:pt idx="345">
                  <c:v>1.33</c:v>
                </c:pt>
                <c:pt idx="346">
                  <c:v>1.43</c:v>
                </c:pt>
                <c:pt idx="347">
                  <c:v>1.54</c:v>
                </c:pt>
                <c:pt idx="348">
                  <c:v>1.05</c:v>
                </c:pt>
                <c:pt idx="349">
                  <c:v>1.25</c:v>
                </c:pt>
                <c:pt idx="350">
                  <c:v>1.33</c:v>
                </c:pt>
                <c:pt idx="351">
                  <c:v>1.43</c:v>
                </c:pt>
                <c:pt idx="352">
                  <c:v>1</c:v>
                </c:pt>
                <c:pt idx="353">
                  <c:v>1.25</c:v>
                </c:pt>
                <c:pt idx="354">
                  <c:v>1.33</c:v>
                </c:pt>
                <c:pt idx="355">
                  <c:v>1.54</c:v>
                </c:pt>
                <c:pt idx="356">
                  <c:v>1.1100000000000001</c:v>
                </c:pt>
                <c:pt idx="357">
                  <c:v>1.25</c:v>
                </c:pt>
                <c:pt idx="358">
                  <c:v>1.25</c:v>
                </c:pt>
                <c:pt idx="359">
                  <c:v>1.43</c:v>
                </c:pt>
                <c:pt idx="360">
                  <c:v>1</c:v>
                </c:pt>
                <c:pt idx="361">
                  <c:v>1.25</c:v>
                </c:pt>
                <c:pt idx="362">
                  <c:v>1.25</c:v>
                </c:pt>
                <c:pt idx="363">
                  <c:v>1.43</c:v>
                </c:pt>
                <c:pt idx="364">
                  <c:v>2.5</c:v>
                </c:pt>
              </c:numCache>
            </c:numRef>
          </c:xVal>
          <c:yVal>
            <c:numRef>
              <c:f>'Temperature and log Scatter '!$C$2:$C$366</c:f>
              <c:numCache>
                <c:formatCode>General</c:formatCode>
                <c:ptCount val="365"/>
                <c:pt idx="0">
                  <c:v>27</c:v>
                </c:pt>
                <c:pt idx="1">
                  <c:v>28.9</c:v>
                </c:pt>
                <c:pt idx="2">
                  <c:v>34.5</c:v>
                </c:pt>
                <c:pt idx="3">
                  <c:v>44.099999999999994</c:v>
                </c:pt>
                <c:pt idx="4">
                  <c:v>42.4</c:v>
                </c:pt>
                <c:pt idx="5">
                  <c:v>25.299999999999997</c:v>
                </c:pt>
                <c:pt idx="6">
                  <c:v>32.9</c:v>
                </c:pt>
                <c:pt idx="7">
                  <c:v>37.5</c:v>
                </c:pt>
                <c:pt idx="8">
                  <c:v>38.099999999999994</c:v>
                </c:pt>
                <c:pt idx="9">
                  <c:v>43.4</c:v>
                </c:pt>
                <c:pt idx="10">
                  <c:v>32.599999999999994</c:v>
                </c:pt>
                <c:pt idx="11">
                  <c:v>38.199999999999996</c:v>
                </c:pt>
                <c:pt idx="12">
                  <c:v>37.5</c:v>
                </c:pt>
                <c:pt idx="13">
                  <c:v>44.099999999999994</c:v>
                </c:pt>
                <c:pt idx="14">
                  <c:v>43.4</c:v>
                </c:pt>
                <c:pt idx="15">
                  <c:v>30.599999999999998</c:v>
                </c:pt>
                <c:pt idx="16">
                  <c:v>32.199999999999996</c:v>
                </c:pt>
                <c:pt idx="17">
                  <c:v>42.8</c:v>
                </c:pt>
                <c:pt idx="18">
                  <c:v>43.099999999999994</c:v>
                </c:pt>
                <c:pt idx="19">
                  <c:v>31.599999999999998</c:v>
                </c:pt>
                <c:pt idx="20">
                  <c:v>36.199999999999996</c:v>
                </c:pt>
                <c:pt idx="21">
                  <c:v>40.799999999999997</c:v>
                </c:pt>
                <c:pt idx="22">
                  <c:v>38.099999999999994</c:v>
                </c:pt>
                <c:pt idx="23">
                  <c:v>28.599999999999998</c:v>
                </c:pt>
                <c:pt idx="24">
                  <c:v>32.199999999999996</c:v>
                </c:pt>
                <c:pt idx="25">
                  <c:v>35.799999999999997</c:v>
                </c:pt>
                <c:pt idx="26">
                  <c:v>42.099999999999994</c:v>
                </c:pt>
                <c:pt idx="27">
                  <c:v>34.9</c:v>
                </c:pt>
                <c:pt idx="28">
                  <c:v>35.199999999999996</c:v>
                </c:pt>
                <c:pt idx="29">
                  <c:v>41.099999999999994</c:v>
                </c:pt>
                <c:pt idx="30">
                  <c:v>40.4</c:v>
                </c:pt>
                <c:pt idx="31">
                  <c:v>42.4</c:v>
                </c:pt>
                <c:pt idx="32">
                  <c:v>52</c:v>
                </c:pt>
                <c:pt idx="33">
                  <c:v>50.3</c:v>
                </c:pt>
                <c:pt idx="34">
                  <c:v>56.599999999999994</c:v>
                </c:pt>
                <c:pt idx="35">
                  <c:v>45.4</c:v>
                </c:pt>
                <c:pt idx="36">
                  <c:v>45</c:v>
                </c:pt>
                <c:pt idx="37">
                  <c:v>52.3</c:v>
                </c:pt>
                <c:pt idx="38">
                  <c:v>52.599999999999994</c:v>
                </c:pt>
                <c:pt idx="39">
                  <c:v>42.699999999999996</c:v>
                </c:pt>
                <c:pt idx="40">
                  <c:v>50</c:v>
                </c:pt>
                <c:pt idx="41">
                  <c:v>51.3</c:v>
                </c:pt>
                <c:pt idx="42">
                  <c:v>55.599999999999994</c:v>
                </c:pt>
                <c:pt idx="43">
                  <c:v>46.4</c:v>
                </c:pt>
                <c:pt idx="44">
                  <c:v>47.699999999999996</c:v>
                </c:pt>
                <c:pt idx="45">
                  <c:v>52</c:v>
                </c:pt>
                <c:pt idx="46">
                  <c:v>47.3</c:v>
                </c:pt>
                <c:pt idx="47">
                  <c:v>40.4</c:v>
                </c:pt>
                <c:pt idx="48">
                  <c:v>43.699999999999996</c:v>
                </c:pt>
                <c:pt idx="49">
                  <c:v>50</c:v>
                </c:pt>
                <c:pt idx="50">
                  <c:v>50.3</c:v>
                </c:pt>
                <c:pt idx="51">
                  <c:v>42.4</c:v>
                </c:pt>
                <c:pt idx="52">
                  <c:v>47.699999999999996</c:v>
                </c:pt>
                <c:pt idx="53">
                  <c:v>45</c:v>
                </c:pt>
                <c:pt idx="54">
                  <c:v>47.3</c:v>
                </c:pt>
                <c:pt idx="55">
                  <c:v>42.4</c:v>
                </c:pt>
                <c:pt idx="56">
                  <c:v>48.699999999999996</c:v>
                </c:pt>
                <c:pt idx="57">
                  <c:v>45</c:v>
                </c:pt>
                <c:pt idx="58">
                  <c:v>49.599999999999994</c:v>
                </c:pt>
                <c:pt idx="59">
                  <c:v>57.9</c:v>
                </c:pt>
                <c:pt idx="60">
                  <c:v>57.199999999999996</c:v>
                </c:pt>
                <c:pt idx="61">
                  <c:v>60.199999999999996</c:v>
                </c:pt>
                <c:pt idx="62">
                  <c:v>59.499999999999993</c:v>
                </c:pt>
                <c:pt idx="63">
                  <c:v>55.9</c:v>
                </c:pt>
                <c:pt idx="64">
                  <c:v>61.199999999999996</c:v>
                </c:pt>
                <c:pt idx="65">
                  <c:v>60.199999999999996</c:v>
                </c:pt>
                <c:pt idx="66">
                  <c:v>58.499999999999993</c:v>
                </c:pt>
                <c:pt idx="67">
                  <c:v>52.9</c:v>
                </c:pt>
                <c:pt idx="68">
                  <c:v>59.199999999999996</c:v>
                </c:pt>
                <c:pt idx="69">
                  <c:v>58.199999999999996</c:v>
                </c:pt>
                <c:pt idx="70">
                  <c:v>61.499999999999993</c:v>
                </c:pt>
                <c:pt idx="71">
                  <c:v>55.9</c:v>
                </c:pt>
                <c:pt idx="72">
                  <c:v>58.9</c:v>
                </c:pt>
                <c:pt idx="73">
                  <c:v>56.199999999999996</c:v>
                </c:pt>
                <c:pt idx="74">
                  <c:v>60.199999999999996</c:v>
                </c:pt>
                <c:pt idx="75">
                  <c:v>56.499999999999993</c:v>
                </c:pt>
                <c:pt idx="76">
                  <c:v>53.9</c:v>
                </c:pt>
                <c:pt idx="77">
                  <c:v>56.9</c:v>
                </c:pt>
                <c:pt idx="78">
                  <c:v>58.199999999999996</c:v>
                </c:pt>
                <c:pt idx="79">
                  <c:v>57.199999999999996</c:v>
                </c:pt>
                <c:pt idx="80">
                  <c:v>56.499999999999993</c:v>
                </c:pt>
                <c:pt idx="81">
                  <c:v>55.9</c:v>
                </c:pt>
                <c:pt idx="82">
                  <c:v>56.9</c:v>
                </c:pt>
                <c:pt idx="83">
                  <c:v>58.199999999999996</c:v>
                </c:pt>
                <c:pt idx="84">
                  <c:v>59.499999999999993</c:v>
                </c:pt>
                <c:pt idx="85">
                  <c:v>60.499999999999993</c:v>
                </c:pt>
                <c:pt idx="86">
                  <c:v>55.9</c:v>
                </c:pt>
                <c:pt idx="87">
                  <c:v>57.199999999999996</c:v>
                </c:pt>
                <c:pt idx="88">
                  <c:v>55.199999999999996</c:v>
                </c:pt>
                <c:pt idx="89">
                  <c:v>58.499999999999993</c:v>
                </c:pt>
                <c:pt idx="90">
                  <c:v>57.499999999999993</c:v>
                </c:pt>
                <c:pt idx="91">
                  <c:v>65.8</c:v>
                </c:pt>
                <c:pt idx="92">
                  <c:v>60.8</c:v>
                </c:pt>
                <c:pt idx="93">
                  <c:v>62.099999999999994</c:v>
                </c:pt>
                <c:pt idx="94">
                  <c:v>64.399999999999991</c:v>
                </c:pt>
                <c:pt idx="95">
                  <c:v>57.499999999999993</c:v>
                </c:pt>
                <c:pt idx="96">
                  <c:v>59.8</c:v>
                </c:pt>
                <c:pt idx="97">
                  <c:v>63.8</c:v>
                </c:pt>
                <c:pt idx="98">
                  <c:v>63.099999999999994</c:v>
                </c:pt>
                <c:pt idx="99">
                  <c:v>58.499999999999993</c:v>
                </c:pt>
                <c:pt idx="100">
                  <c:v>60.8</c:v>
                </c:pt>
                <c:pt idx="101">
                  <c:v>66.099999999999994</c:v>
                </c:pt>
                <c:pt idx="102">
                  <c:v>61.099999999999994</c:v>
                </c:pt>
                <c:pt idx="103">
                  <c:v>61.499999999999993</c:v>
                </c:pt>
                <c:pt idx="104">
                  <c:v>65.8</c:v>
                </c:pt>
                <c:pt idx="105">
                  <c:v>65.099999999999994</c:v>
                </c:pt>
                <c:pt idx="106">
                  <c:v>64.099999999999994</c:v>
                </c:pt>
                <c:pt idx="107">
                  <c:v>62.499999999999993</c:v>
                </c:pt>
                <c:pt idx="108">
                  <c:v>59.8</c:v>
                </c:pt>
                <c:pt idx="109">
                  <c:v>68.099999999999994</c:v>
                </c:pt>
                <c:pt idx="110">
                  <c:v>67.099999999999994</c:v>
                </c:pt>
                <c:pt idx="111">
                  <c:v>57.499999999999993</c:v>
                </c:pt>
                <c:pt idx="112">
                  <c:v>60.8</c:v>
                </c:pt>
                <c:pt idx="113">
                  <c:v>65.099999999999994</c:v>
                </c:pt>
                <c:pt idx="114">
                  <c:v>65.099999999999994</c:v>
                </c:pt>
                <c:pt idx="115">
                  <c:v>62.499999999999993</c:v>
                </c:pt>
                <c:pt idx="116">
                  <c:v>63.499999999999993</c:v>
                </c:pt>
                <c:pt idx="117">
                  <c:v>58.8</c:v>
                </c:pt>
                <c:pt idx="118">
                  <c:v>65.099999999999994</c:v>
                </c:pt>
                <c:pt idx="119">
                  <c:v>67.099999999999994</c:v>
                </c:pt>
                <c:pt idx="120">
                  <c:v>66.699999999999989</c:v>
                </c:pt>
                <c:pt idx="121">
                  <c:v>65.699999999999989</c:v>
                </c:pt>
                <c:pt idx="122">
                  <c:v>71</c:v>
                </c:pt>
                <c:pt idx="123">
                  <c:v>71.3</c:v>
                </c:pt>
                <c:pt idx="124">
                  <c:v>69.399999999999991</c:v>
                </c:pt>
                <c:pt idx="125">
                  <c:v>66.699999999999989</c:v>
                </c:pt>
                <c:pt idx="126">
                  <c:v>69.699999999999989</c:v>
                </c:pt>
                <c:pt idx="127">
                  <c:v>75</c:v>
                </c:pt>
                <c:pt idx="128">
                  <c:v>71.3</c:v>
                </c:pt>
                <c:pt idx="129">
                  <c:v>69.399999999999991</c:v>
                </c:pt>
                <c:pt idx="130">
                  <c:v>72.699999999999989</c:v>
                </c:pt>
                <c:pt idx="131">
                  <c:v>66.699999999999989</c:v>
                </c:pt>
                <c:pt idx="132">
                  <c:v>70</c:v>
                </c:pt>
                <c:pt idx="133">
                  <c:v>77.3</c:v>
                </c:pt>
                <c:pt idx="134">
                  <c:v>63.399999999999991</c:v>
                </c:pt>
                <c:pt idx="135">
                  <c:v>65.699999999999989</c:v>
                </c:pt>
                <c:pt idx="136">
                  <c:v>70.699999999999989</c:v>
                </c:pt>
                <c:pt idx="137">
                  <c:v>72</c:v>
                </c:pt>
                <c:pt idx="138">
                  <c:v>75.3</c:v>
                </c:pt>
                <c:pt idx="139">
                  <c:v>64.399999999999991</c:v>
                </c:pt>
                <c:pt idx="140">
                  <c:v>71.699999999999989</c:v>
                </c:pt>
                <c:pt idx="141">
                  <c:v>71</c:v>
                </c:pt>
                <c:pt idx="142">
                  <c:v>76.3</c:v>
                </c:pt>
                <c:pt idx="143">
                  <c:v>69.399999999999991</c:v>
                </c:pt>
                <c:pt idx="144">
                  <c:v>71.699999999999989</c:v>
                </c:pt>
                <c:pt idx="145">
                  <c:v>72</c:v>
                </c:pt>
                <c:pt idx="146">
                  <c:v>77.3</c:v>
                </c:pt>
                <c:pt idx="147">
                  <c:v>71.699999999999989</c:v>
                </c:pt>
                <c:pt idx="148">
                  <c:v>66.699999999999989</c:v>
                </c:pt>
                <c:pt idx="149">
                  <c:v>75</c:v>
                </c:pt>
                <c:pt idx="150">
                  <c:v>77.3</c:v>
                </c:pt>
                <c:pt idx="151">
                  <c:v>71.3</c:v>
                </c:pt>
                <c:pt idx="152">
                  <c:v>79.899999999999991</c:v>
                </c:pt>
                <c:pt idx="153">
                  <c:v>81.5</c:v>
                </c:pt>
                <c:pt idx="154">
                  <c:v>90.399999999999991</c:v>
                </c:pt>
                <c:pt idx="155">
                  <c:v>78.599999999999994</c:v>
                </c:pt>
                <c:pt idx="156">
                  <c:v>84.199999999999989</c:v>
                </c:pt>
                <c:pt idx="157">
                  <c:v>86.8</c:v>
                </c:pt>
                <c:pt idx="158">
                  <c:v>90.699999999999989</c:v>
                </c:pt>
                <c:pt idx="159">
                  <c:v>77.599999999999994</c:v>
                </c:pt>
                <c:pt idx="160">
                  <c:v>79.5</c:v>
                </c:pt>
                <c:pt idx="161">
                  <c:v>84.8</c:v>
                </c:pt>
                <c:pt idx="162">
                  <c:v>93</c:v>
                </c:pt>
                <c:pt idx="163">
                  <c:v>75.599999999999994</c:v>
                </c:pt>
                <c:pt idx="164">
                  <c:v>80.5</c:v>
                </c:pt>
                <c:pt idx="165">
                  <c:v>84.8</c:v>
                </c:pt>
                <c:pt idx="166">
                  <c:v>99.3</c:v>
                </c:pt>
                <c:pt idx="167">
                  <c:v>76.3</c:v>
                </c:pt>
                <c:pt idx="168">
                  <c:v>72.599999999999994</c:v>
                </c:pt>
                <c:pt idx="169">
                  <c:v>86.5</c:v>
                </c:pt>
                <c:pt idx="170">
                  <c:v>85.1</c:v>
                </c:pt>
                <c:pt idx="171">
                  <c:v>94.3</c:v>
                </c:pt>
                <c:pt idx="172">
                  <c:v>72.3</c:v>
                </c:pt>
                <c:pt idx="173">
                  <c:v>79.899999999999991</c:v>
                </c:pt>
                <c:pt idx="174">
                  <c:v>80.5</c:v>
                </c:pt>
                <c:pt idx="175">
                  <c:v>85.1</c:v>
                </c:pt>
                <c:pt idx="176">
                  <c:v>102.6</c:v>
                </c:pt>
                <c:pt idx="177">
                  <c:v>75.3</c:v>
                </c:pt>
                <c:pt idx="178">
                  <c:v>75.899999999999991</c:v>
                </c:pt>
                <c:pt idx="179">
                  <c:v>86.5</c:v>
                </c:pt>
                <c:pt idx="180">
                  <c:v>89.399999999999991</c:v>
                </c:pt>
                <c:pt idx="181">
                  <c:v>102.89999999999999</c:v>
                </c:pt>
                <c:pt idx="182">
                  <c:v>93.399999999999991</c:v>
                </c:pt>
                <c:pt idx="183">
                  <c:v>81.5</c:v>
                </c:pt>
                <c:pt idx="184">
                  <c:v>84.199999999999989</c:v>
                </c:pt>
                <c:pt idx="185">
                  <c:v>73.599999999999994</c:v>
                </c:pt>
                <c:pt idx="186">
                  <c:v>91.699999999999989</c:v>
                </c:pt>
                <c:pt idx="187">
                  <c:v>82.5</c:v>
                </c:pt>
                <c:pt idx="188">
                  <c:v>83.199999999999989</c:v>
                </c:pt>
                <c:pt idx="189">
                  <c:v>77.899999999999991</c:v>
                </c:pt>
                <c:pt idx="190">
                  <c:v>98</c:v>
                </c:pt>
                <c:pt idx="191">
                  <c:v>83.5</c:v>
                </c:pt>
                <c:pt idx="192">
                  <c:v>80.199999999999989</c:v>
                </c:pt>
                <c:pt idx="193">
                  <c:v>78.899999999999991</c:v>
                </c:pt>
                <c:pt idx="194">
                  <c:v>92</c:v>
                </c:pt>
                <c:pt idx="195">
                  <c:v>82.5</c:v>
                </c:pt>
                <c:pt idx="196">
                  <c:v>79.199999999999989</c:v>
                </c:pt>
                <c:pt idx="197">
                  <c:v>80.899999999999991</c:v>
                </c:pt>
                <c:pt idx="198">
                  <c:v>99.3</c:v>
                </c:pt>
                <c:pt idx="199">
                  <c:v>83.8</c:v>
                </c:pt>
                <c:pt idx="200">
                  <c:v>86.5</c:v>
                </c:pt>
                <c:pt idx="201">
                  <c:v>76.899999999999991</c:v>
                </c:pt>
                <c:pt idx="202">
                  <c:v>99.6</c:v>
                </c:pt>
                <c:pt idx="203">
                  <c:v>89.1</c:v>
                </c:pt>
                <c:pt idx="204">
                  <c:v>83.5</c:v>
                </c:pt>
                <c:pt idx="205">
                  <c:v>79.899999999999991</c:v>
                </c:pt>
                <c:pt idx="206">
                  <c:v>76.599999999999994</c:v>
                </c:pt>
                <c:pt idx="207">
                  <c:v>97.899999999999991</c:v>
                </c:pt>
                <c:pt idx="208">
                  <c:v>87.399999999999991</c:v>
                </c:pt>
                <c:pt idx="209">
                  <c:v>85.5</c:v>
                </c:pt>
                <c:pt idx="210">
                  <c:v>78.199999999999989</c:v>
                </c:pt>
                <c:pt idx="211">
                  <c:v>74.599999999999994</c:v>
                </c:pt>
                <c:pt idx="212">
                  <c:v>75.599999999999994</c:v>
                </c:pt>
                <c:pt idx="213">
                  <c:v>76.3</c:v>
                </c:pt>
                <c:pt idx="214">
                  <c:v>75</c:v>
                </c:pt>
                <c:pt idx="215">
                  <c:v>70.699999999999989</c:v>
                </c:pt>
                <c:pt idx="216">
                  <c:v>76.599999999999994</c:v>
                </c:pt>
                <c:pt idx="217">
                  <c:v>77.3</c:v>
                </c:pt>
                <c:pt idx="218">
                  <c:v>75</c:v>
                </c:pt>
                <c:pt idx="219">
                  <c:v>68.699999999999989</c:v>
                </c:pt>
                <c:pt idx="220">
                  <c:v>76.599999999999994</c:v>
                </c:pt>
                <c:pt idx="221">
                  <c:v>70.3</c:v>
                </c:pt>
                <c:pt idx="222">
                  <c:v>75</c:v>
                </c:pt>
                <c:pt idx="223">
                  <c:v>67.699999999999989</c:v>
                </c:pt>
                <c:pt idx="224">
                  <c:v>67.699999999999989</c:v>
                </c:pt>
                <c:pt idx="225">
                  <c:v>72.599999999999994</c:v>
                </c:pt>
                <c:pt idx="226">
                  <c:v>74.3</c:v>
                </c:pt>
                <c:pt idx="227">
                  <c:v>71</c:v>
                </c:pt>
                <c:pt idx="228">
                  <c:v>68</c:v>
                </c:pt>
                <c:pt idx="229">
                  <c:v>65.699999999999989</c:v>
                </c:pt>
                <c:pt idx="230">
                  <c:v>79.599999999999994</c:v>
                </c:pt>
                <c:pt idx="231">
                  <c:v>74.3</c:v>
                </c:pt>
                <c:pt idx="232">
                  <c:v>68</c:v>
                </c:pt>
                <c:pt idx="233">
                  <c:v>69</c:v>
                </c:pt>
                <c:pt idx="234">
                  <c:v>70.699999999999989</c:v>
                </c:pt>
                <c:pt idx="235">
                  <c:v>74.599999999999994</c:v>
                </c:pt>
                <c:pt idx="236">
                  <c:v>71</c:v>
                </c:pt>
                <c:pt idx="237">
                  <c:v>70</c:v>
                </c:pt>
                <c:pt idx="238">
                  <c:v>65.699999999999989</c:v>
                </c:pt>
                <c:pt idx="239">
                  <c:v>77.599999999999994</c:v>
                </c:pt>
                <c:pt idx="240">
                  <c:v>75</c:v>
                </c:pt>
                <c:pt idx="241">
                  <c:v>72</c:v>
                </c:pt>
                <c:pt idx="242">
                  <c:v>67.699999999999989</c:v>
                </c:pt>
                <c:pt idx="243">
                  <c:v>71.699999999999989</c:v>
                </c:pt>
                <c:pt idx="244">
                  <c:v>67.399999999999991</c:v>
                </c:pt>
                <c:pt idx="245">
                  <c:v>61.099999999999994</c:v>
                </c:pt>
                <c:pt idx="246">
                  <c:v>59.8</c:v>
                </c:pt>
                <c:pt idx="247">
                  <c:v>61.8</c:v>
                </c:pt>
                <c:pt idx="248">
                  <c:v>71.699999999999989</c:v>
                </c:pt>
                <c:pt idx="249">
                  <c:v>68.399999999999991</c:v>
                </c:pt>
                <c:pt idx="250">
                  <c:v>65.099999999999994</c:v>
                </c:pt>
                <c:pt idx="251">
                  <c:v>64.8</c:v>
                </c:pt>
                <c:pt idx="252">
                  <c:v>61.8</c:v>
                </c:pt>
                <c:pt idx="253">
                  <c:v>68.399999999999991</c:v>
                </c:pt>
                <c:pt idx="254">
                  <c:v>61.099999999999994</c:v>
                </c:pt>
                <c:pt idx="255">
                  <c:v>64.8</c:v>
                </c:pt>
                <c:pt idx="256">
                  <c:v>63.8</c:v>
                </c:pt>
                <c:pt idx="257">
                  <c:v>63.399999999999991</c:v>
                </c:pt>
                <c:pt idx="258">
                  <c:v>68.099999999999994</c:v>
                </c:pt>
                <c:pt idx="259">
                  <c:v>59.8</c:v>
                </c:pt>
                <c:pt idx="260">
                  <c:v>64.8</c:v>
                </c:pt>
                <c:pt idx="261">
                  <c:v>67.399999999999991</c:v>
                </c:pt>
                <c:pt idx="262">
                  <c:v>67.099999999999994</c:v>
                </c:pt>
                <c:pt idx="263">
                  <c:v>59.8</c:v>
                </c:pt>
                <c:pt idx="264">
                  <c:v>64.8</c:v>
                </c:pt>
                <c:pt idx="265">
                  <c:v>63.399999999999991</c:v>
                </c:pt>
                <c:pt idx="266">
                  <c:v>63.399999999999991</c:v>
                </c:pt>
                <c:pt idx="267">
                  <c:v>61.099999999999994</c:v>
                </c:pt>
                <c:pt idx="268">
                  <c:v>61.8</c:v>
                </c:pt>
                <c:pt idx="269">
                  <c:v>70.699999999999989</c:v>
                </c:pt>
                <c:pt idx="270">
                  <c:v>67.399999999999991</c:v>
                </c:pt>
                <c:pt idx="271">
                  <c:v>66.099999999999994</c:v>
                </c:pt>
                <c:pt idx="272">
                  <c:v>64.8</c:v>
                </c:pt>
                <c:pt idx="273">
                  <c:v>56.499999999999993</c:v>
                </c:pt>
                <c:pt idx="274">
                  <c:v>58.499999999999993</c:v>
                </c:pt>
                <c:pt idx="275">
                  <c:v>59.199999999999996</c:v>
                </c:pt>
                <c:pt idx="276">
                  <c:v>61.199999999999996</c:v>
                </c:pt>
                <c:pt idx="277">
                  <c:v>60.499999999999993</c:v>
                </c:pt>
                <c:pt idx="278">
                  <c:v>62.499999999999993</c:v>
                </c:pt>
                <c:pt idx="279">
                  <c:v>63.499999999999993</c:v>
                </c:pt>
                <c:pt idx="280">
                  <c:v>60.199999999999996</c:v>
                </c:pt>
                <c:pt idx="281">
                  <c:v>63.499999999999993</c:v>
                </c:pt>
                <c:pt idx="282">
                  <c:v>58.499999999999993</c:v>
                </c:pt>
                <c:pt idx="283">
                  <c:v>61.499999999999993</c:v>
                </c:pt>
                <c:pt idx="284">
                  <c:v>58.199999999999996</c:v>
                </c:pt>
                <c:pt idx="285">
                  <c:v>61.499999999999993</c:v>
                </c:pt>
                <c:pt idx="286">
                  <c:v>59.499999999999993</c:v>
                </c:pt>
                <c:pt idx="287">
                  <c:v>61.499999999999993</c:v>
                </c:pt>
                <c:pt idx="288">
                  <c:v>58.199999999999996</c:v>
                </c:pt>
                <c:pt idx="289">
                  <c:v>58.499999999999993</c:v>
                </c:pt>
                <c:pt idx="290">
                  <c:v>62.499999999999993</c:v>
                </c:pt>
                <c:pt idx="291">
                  <c:v>60.499999999999993</c:v>
                </c:pt>
                <c:pt idx="292">
                  <c:v>60.199999999999996</c:v>
                </c:pt>
                <c:pt idx="293">
                  <c:v>56.199999999999996</c:v>
                </c:pt>
                <c:pt idx="294">
                  <c:v>57.499999999999993</c:v>
                </c:pt>
                <c:pt idx="295">
                  <c:v>58.499999999999993</c:v>
                </c:pt>
                <c:pt idx="296">
                  <c:v>61.499999999999993</c:v>
                </c:pt>
                <c:pt idx="297">
                  <c:v>61.199999999999996</c:v>
                </c:pt>
                <c:pt idx="298">
                  <c:v>54.199999999999996</c:v>
                </c:pt>
                <c:pt idx="299">
                  <c:v>62.8</c:v>
                </c:pt>
                <c:pt idx="300">
                  <c:v>57.499999999999993</c:v>
                </c:pt>
                <c:pt idx="301">
                  <c:v>61.499999999999993</c:v>
                </c:pt>
                <c:pt idx="302">
                  <c:v>58.199999999999996</c:v>
                </c:pt>
                <c:pt idx="303">
                  <c:v>54.199999999999996</c:v>
                </c:pt>
                <c:pt idx="304">
                  <c:v>51.9</c:v>
                </c:pt>
                <c:pt idx="305">
                  <c:v>53.599999999999994</c:v>
                </c:pt>
                <c:pt idx="306">
                  <c:v>51.3</c:v>
                </c:pt>
                <c:pt idx="307">
                  <c:v>48.699999999999996</c:v>
                </c:pt>
                <c:pt idx="308">
                  <c:v>55.9</c:v>
                </c:pt>
                <c:pt idx="309">
                  <c:v>51.599999999999994</c:v>
                </c:pt>
                <c:pt idx="310">
                  <c:v>52.3</c:v>
                </c:pt>
                <c:pt idx="311">
                  <c:v>44.699999999999996</c:v>
                </c:pt>
                <c:pt idx="312">
                  <c:v>53.9</c:v>
                </c:pt>
                <c:pt idx="313">
                  <c:v>54.599999999999994</c:v>
                </c:pt>
                <c:pt idx="314">
                  <c:v>47.3</c:v>
                </c:pt>
                <c:pt idx="315">
                  <c:v>49.699999999999996</c:v>
                </c:pt>
                <c:pt idx="316">
                  <c:v>44.699999999999996</c:v>
                </c:pt>
                <c:pt idx="317">
                  <c:v>55.9</c:v>
                </c:pt>
                <c:pt idx="318">
                  <c:v>55.9</c:v>
                </c:pt>
                <c:pt idx="319">
                  <c:v>47.3</c:v>
                </c:pt>
                <c:pt idx="320">
                  <c:v>46</c:v>
                </c:pt>
                <c:pt idx="321">
                  <c:v>48.699999999999996</c:v>
                </c:pt>
                <c:pt idx="322">
                  <c:v>55.9</c:v>
                </c:pt>
                <c:pt idx="323">
                  <c:v>55.599999999999994</c:v>
                </c:pt>
                <c:pt idx="324">
                  <c:v>47</c:v>
                </c:pt>
                <c:pt idx="325">
                  <c:v>48.699999999999996</c:v>
                </c:pt>
                <c:pt idx="326">
                  <c:v>51.9</c:v>
                </c:pt>
                <c:pt idx="327">
                  <c:v>53.599999999999994</c:v>
                </c:pt>
                <c:pt idx="328">
                  <c:v>49</c:v>
                </c:pt>
                <c:pt idx="329">
                  <c:v>49.699999999999996</c:v>
                </c:pt>
                <c:pt idx="330">
                  <c:v>53.9</c:v>
                </c:pt>
                <c:pt idx="331">
                  <c:v>54.599999999999994</c:v>
                </c:pt>
                <c:pt idx="332">
                  <c:v>50</c:v>
                </c:pt>
                <c:pt idx="333">
                  <c:v>44.699999999999996</c:v>
                </c:pt>
                <c:pt idx="334">
                  <c:v>48.699999999999996</c:v>
                </c:pt>
                <c:pt idx="335">
                  <c:v>44.099999999999994</c:v>
                </c:pt>
                <c:pt idx="336">
                  <c:v>33.5</c:v>
                </c:pt>
                <c:pt idx="337">
                  <c:v>34.9</c:v>
                </c:pt>
                <c:pt idx="338">
                  <c:v>22</c:v>
                </c:pt>
                <c:pt idx="339">
                  <c:v>44.699999999999996</c:v>
                </c:pt>
                <c:pt idx="340">
                  <c:v>42.099999999999994</c:v>
                </c:pt>
                <c:pt idx="341">
                  <c:v>40.5</c:v>
                </c:pt>
                <c:pt idx="342">
                  <c:v>31.199999999999996</c:v>
                </c:pt>
                <c:pt idx="343">
                  <c:v>31.299999999999997</c:v>
                </c:pt>
                <c:pt idx="344">
                  <c:v>45.099999999999994</c:v>
                </c:pt>
                <c:pt idx="345">
                  <c:v>33.5</c:v>
                </c:pt>
                <c:pt idx="346">
                  <c:v>32.199999999999996</c:v>
                </c:pt>
                <c:pt idx="347">
                  <c:v>31.9</c:v>
                </c:pt>
                <c:pt idx="348">
                  <c:v>42.099999999999994</c:v>
                </c:pt>
                <c:pt idx="349">
                  <c:v>35.5</c:v>
                </c:pt>
                <c:pt idx="350">
                  <c:v>32.199999999999996</c:v>
                </c:pt>
                <c:pt idx="351">
                  <c:v>30.9</c:v>
                </c:pt>
                <c:pt idx="352">
                  <c:v>41.4</c:v>
                </c:pt>
                <c:pt idx="353">
                  <c:v>36.799999999999997</c:v>
                </c:pt>
                <c:pt idx="354">
                  <c:v>40.5</c:v>
                </c:pt>
                <c:pt idx="355">
                  <c:v>30.9</c:v>
                </c:pt>
                <c:pt idx="356">
                  <c:v>42.4</c:v>
                </c:pt>
                <c:pt idx="357">
                  <c:v>35.799999999999997</c:v>
                </c:pt>
                <c:pt idx="358">
                  <c:v>35.5</c:v>
                </c:pt>
                <c:pt idx="359">
                  <c:v>28.9</c:v>
                </c:pt>
                <c:pt idx="360">
                  <c:v>42.699999999999996</c:v>
                </c:pt>
                <c:pt idx="361">
                  <c:v>37.799999999999997</c:v>
                </c:pt>
                <c:pt idx="362">
                  <c:v>39.5</c:v>
                </c:pt>
                <c:pt idx="363">
                  <c:v>30.9</c:v>
                </c:pt>
                <c:pt idx="364">
                  <c:v>15.099999999999998</c:v>
                </c:pt>
              </c:numCache>
            </c:numRef>
          </c:yVal>
          <c:smooth val="0"/>
          <c:extLst>
            <c:ext xmlns:c16="http://schemas.microsoft.com/office/drawing/2014/chart" uri="{C3380CC4-5D6E-409C-BE32-E72D297353CC}">
              <c16:uniqueId val="{00000000-D976-45B5-9DE5-16C2BCB81B3C}"/>
            </c:ext>
          </c:extLst>
        </c:ser>
        <c:dLbls>
          <c:showLegendKey val="0"/>
          <c:showVal val="0"/>
          <c:showCatName val="0"/>
          <c:showSerName val="0"/>
          <c:showPercent val="0"/>
          <c:showBubbleSize val="0"/>
        </c:dLbls>
        <c:axId val="511512656"/>
        <c:axId val="511513296"/>
      </c:scatterChart>
      <c:valAx>
        <c:axId val="511512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13296"/>
        <c:crosses val="autoZero"/>
        <c:crossBetween val="midCat"/>
      </c:valAx>
      <c:valAx>
        <c:axId val="51151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12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Correlation!$B$1</c:f>
              <c:strCache>
                <c:ptCount val="1"/>
                <c:pt idx="0">
                  <c:v>Sum of Sales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Correlation!$A$2:$A$366</c:f>
              <c:numCache>
                <c:formatCode>General</c:formatCode>
                <c:ptCount val="365"/>
                <c:pt idx="0">
                  <c:v>27</c:v>
                </c:pt>
                <c:pt idx="1">
                  <c:v>28.9</c:v>
                </c:pt>
                <c:pt idx="2">
                  <c:v>34.5</c:v>
                </c:pt>
                <c:pt idx="3">
                  <c:v>44.099999999999994</c:v>
                </c:pt>
                <c:pt idx="4">
                  <c:v>42.4</c:v>
                </c:pt>
                <c:pt idx="5">
                  <c:v>25.299999999999997</c:v>
                </c:pt>
                <c:pt idx="6">
                  <c:v>32.9</c:v>
                </c:pt>
                <c:pt idx="7">
                  <c:v>37.5</c:v>
                </c:pt>
                <c:pt idx="8">
                  <c:v>38.099999999999994</c:v>
                </c:pt>
                <c:pt idx="9">
                  <c:v>43.4</c:v>
                </c:pt>
                <c:pt idx="10">
                  <c:v>32.599999999999994</c:v>
                </c:pt>
                <c:pt idx="11">
                  <c:v>38.199999999999996</c:v>
                </c:pt>
                <c:pt idx="12">
                  <c:v>37.5</c:v>
                </c:pt>
                <c:pt idx="13">
                  <c:v>44.099999999999994</c:v>
                </c:pt>
                <c:pt idx="14">
                  <c:v>43.4</c:v>
                </c:pt>
                <c:pt idx="15">
                  <c:v>30.599999999999998</c:v>
                </c:pt>
                <c:pt idx="16">
                  <c:v>32.199999999999996</c:v>
                </c:pt>
                <c:pt idx="17">
                  <c:v>42.8</c:v>
                </c:pt>
                <c:pt idx="18">
                  <c:v>43.099999999999994</c:v>
                </c:pt>
                <c:pt idx="19">
                  <c:v>31.599999999999998</c:v>
                </c:pt>
                <c:pt idx="20">
                  <c:v>36.199999999999996</c:v>
                </c:pt>
                <c:pt idx="21">
                  <c:v>40.799999999999997</c:v>
                </c:pt>
                <c:pt idx="22">
                  <c:v>38.099999999999994</c:v>
                </c:pt>
                <c:pt idx="23">
                  <c:v>28.599999999999998</c:v>
                </c:pt>
                <c:pt idx="24">
                  <c:v>32.199999999999996</c:v>
                </c:pt>
                <c:pt idx="25">
                  <c:v>35.799999999999997</c:v>
                </c:pt>
                <c:pt idx="26">
                  <c:v>42.099999999999994</c:v>
                </c:pt>
                <c:pt idx="27">
                  <c:v>34.9</c:v>
                </c:pt>
                <c:pt idx="28">
                  <c:v>35.199999999999996</c:v>
                </c:pt>
                <c:pt idx="29">
                  <c:v>41.099999999999994</c:v>
                </c:pt>
                <c:pt idx="30">
                  <c:v>40.4</c:v>
                </c:pt>
                <c:pt idx="31">
                  <c:v>42.4</c:v>
                </c:pt>
                <c:pt idx="32">
                  <c:v>52</c:v>
                </c:pt>
                <c:pt idx="33">
                  <c:v>50.3</c:v>
                </c:pt>
                <c:pt idx="34">
                  <c:v>56.599999999999994</c:v>
                </c:pt>
                <c:pt idx="35">
                  <c:v>45.4</c:v>
                </c:pt>
                <c:pt idx="36">
                  <c:v>45</c:v>
                </c:pt>
                <c:pt idx="37">
                  <c:v>52.3</c:v>
                </c:pt>
                <c:pt idx="38">
                  <c:v>52.599999999999994</c:v>
                </c:pt>
                <c:pt idx="39">
                  <c:v>42.699999999999996</c:v>
                </c:pt>
                <c:pt idx="40">
                  <c:v>50</c:v>
                </c:pt>
                <c:pt idx="41">
                  <c:v>51.3</c:v>
                </c:pt>
                <c:pt idx="42">
                  <c:v>55.599999999999994</c:v>
                </c:pt>
                <c:pt idx="43">
                  <c:v>46.4</c:v>
                </c:pt>
                <c:pt idx="44">
                  <c:v>47.699999999999996</c:v>
                </c:pt>
                <c:pt idx="45">
                  <c:v>52</c:v>
                </c:pt>
                <c:pt idx="46">
                  <c:v>47.3</c:v>
                </c:pt>
                <c:pt idx="47">
                  <c:v>40.4</c:v>
                </c:pt>
                <c:pt idx="48">
                  <c:v>43.699999999999996</c:v>
                </c:pt>
                <c:pt idx="49">
                  <c:v>50</c:v>
                </c:pt>
                <c:pt idx="50">
                  <c:v>50.3</c:v>
                </c:pt>
                <c:pt idx="51">
                  <c:v>42.4</c:v>
                </c:pt>
                <c:pt idx="52">
                  <c:v>47.699999999999996</c:v>
                </c:pt>
                <c:pt idx="53">
                  <c:v>45</c:v>
                </c:pt>
                <c:pt idx="54">
                  <c:v>47.3</c:v>
                </c:pt>
                <c:pt idx="55">
                  <c:v>42.4</c:v>
                </c:pt>
                <c:pt idx="56">
                  <c:v>48.699999999999996</c:v>
                </c:pt>
                <c:pt idx="57">
                  <c:v>45</c:v>
                </c:pt>
                <c:pt idx="58">
                  <c:v>49.599999999999994</c:v>
                </c:pt>
                <c:pt idx="59">
                  <c:v>57.9</c:v>
                </c:pt>
                <c:pt idx="60">
                  <c:v>57.199999999999996</c:v>
                </c:pt>
                <c:pt idx="61">
                  <c:v>60.199999999999996</c:v>
                </c:pt>
                <c:pt idx="62">
                  <c:v>59.499999999999993</c:v>
                </c:pt>
                <c:pt idx="63">
                  <c:v>55.9</c:v>
                </c:pt>
                <c:pt idx="64">
                  <c:v>61.199999999999996</c:v>
                </c:pt>
                <c:pt idx="65">
                  <c:v>60.199999999999996</c:v>
                </c:pt>
                <c:pt idx="66">
                  <c:v>58.499999999999993</c:v>
                </c:pt>
                <c:pt idx="67">
                  <c:v>52.9</c:v>
                </c:pt>
                <c:pt idx="68">
                  <c:v>59.199999999999996</c:v>
                </c:pt>
                <c:pt idx="69">
                  <c:v>58.199999999999996</c:v>
                </c:pt>
                <c:pt idx="70">
                  <c:v>61.499999999999993</c:v>
                </c:pt>
                <c:pt idx="71">
                  <c:v>55.9</c:v>
                </c:pt>
                <c:pt idx="72">
                  <c:v>58.9</c:v>
                </c:pt>
                <c:pt idx="73">
                  <c:v>56.199999999999996</c:v>
                </c:pt>
                <c:pt idx="74">
                  <c:v>60.199999999999996</c:v>
                </c:pt>
                <c:pt idx="75">
                  <c:v>56.499999999999993</c:v>
                </c:pt>
                <c:pt idx="76">
                  <c:v>53.9</c:v>
                </c:pt>
                <c:pt idx="77">
                  <c:v>56.9</c:v>
                </c:pt>
                <c:pt idx="78">
                  <c:v>58.199999999999996</c:v>
                </c:pt>
                <c:pt idx="79">
                  <c:v>57.199999999999996</c:v>
                </c:pt>
                <c:pt idx="80">
                  <c:v>56.499999999999993</c:v>
                </c:pt>
                <c:pt idx="81">
                  <c:v>55.9</c:v>
                </c:pt>
                <c:pt idx="82">
                  <c:v>56.9</c:v>
                </c:pt>
                <c:pt idx="83">
                  <c:v>58.199999999999996</c:v>
                </c:pt>
                <c:pt idx="84">
                  <c:v>59.499999999999993</c:v>
                </c:pt>
                <c:pt idx="85">
                  <c:v>60.499999999999993</c:v>
                </c:pt>
                <c:pt idx="86">
                  <c:v>55.9</c:v>
                </c:pt>
                <c:pt idx="87">
                  <c:v>57.199999999999996</c:v>
                </c:pt>
                <c:pt idx="88">
                  <c:v>55.199999999999996</c:v>
                </c:pt>
                <c:pt idx="89">
                  <c:v>58.499999999999993</c:v>
                </c:pt>
                <c:pt idx="90">
                  <c:v>57.499999999999993</c:v>
                </c:pt>
                <c:pt idx="91">
                  <c:v>65.8</c:v>
                </c:pt>
                <c:pt idx="92">
                  <c:v>60.8</c:v>
                </c:pt>
                <c:pt idx="93">
                  <c:v>62.099999999999994</c:v>
                </c:pt>
                <c:pt idx="94">
                  <c:v>64.399999999999991</c:v>
                </c:pt>
                <c:pt idx="95">
                  <c:v>57.499999999999993</c:v>
                </c:pt>
                <c:pt idx="96">
                  <c:v>59.8</c:v>
                </c:pt>
                <c:pt idx="97">
                  <c:v>63.8</c:v>
                </c:pt>
                <c:pt idx="98">
                  <c:v>63.099999999999994</c:v>
                </c:pt>
                <c:pt idx="99">
                  <c:v>58.499999999999993</c:v>
                </c:pt>
                <c:pt idx="100">
                  <c:v>60.8</c:v>
                </c:pt>
                <c:pt idx="101">
                  <c:v>66.099999999999994</c:v>
                </c:pt>
                <c:pt idx="102">
                  <c:v>61.099999999999994</c:v>
                </c:pt>
                <c:pt idx="103">
                  <c:v>61.499999999999993</c:v>
                </c:pt>
                <c:pt idx="104">
                  <c:v>65.8</c:v>
                </c:pt>
                <c:pt idx="105">
                  <c:v>65.099999999999994</c:v>
                </c:pt>
                <c:pt idx="106">
                  <c:v>64.099999999999994</c:v>
                </c:pt>
                <c:pt idx="107">
                  <c:v>62.499999999999993</c:v>
                </c:pt>
                <c:pt idx="108">
                  <c:v>59.8</c:v>
                </c:pt>
                <c:pt idx="109">
                  <c:v>68.099999999999994</c:v>
                </c:pt>
                <c:pt idx="110">
                  <c:v>67.099999999999994</c:v>
                </c:pt>
                <c:pt idx="111">
                  <c:v>57.499999999999993</c:v>
                </c:pt>
                <c:pt idx="112">
                  <c:v>60.8</c:v>
                </c:pt>
                <c:pt idx="113">
                  <c:v>65.099999999999994</c:v>
                </c:pt>
                <c:pt idx="114">
                  <c:v>65.099999999999994</c:v>
                </c:pt>
                <c:pt idx="115">
                  <c:v>62.499999999999993</c:v>
                </c:pt>
                <c:pt idx="116">
                  <c:v>63.499999999999993</c:v>
                </c:pt>
                <c:pt idx="117">
                  <c:v>58.8</c:v>
                </c:pt>
                <c:pt idx="118">
                  <c:v>65.099999999999994</c:v>
                </c:pt>
                <c:pt idx="119">
                  <c:v>67.099999999999994</c:v>
                </c:pt>
                <c:pt idx="120">
                  <c:v>66.699999999999989</c:v>
                </c:pt>
                <c:pt idx="121">
                  <c:v>65.699999999999989</c:v>
                </c:pt>
                <c:pt idx="122">
                  <c:v>71</c:v>
                </c:pt>
                <c:pt idx="123">
                  <c:v>71.3</c:v>
                </c:pt>
                <c:pt idx="124">
                  <c:v>69.399999999999991</c:v>
                </c:pt>
                <c:pt idx="125">
                  <c:v>66.699999999999989</c:v>
                </c:pt>
                <c:pt idx="126">
                  <c:v>69.699999999999989</c:v>
                </c:pt>
                <c:pt idx="127">
                  <c:v>75</c:v>
                </c:pt>
                <c:pt idx="128">
                  <c:v>71.3</c:v>
                </c:pt>
                <c:pt idx="129">
                  <c:v>69.399999999999991</c:v>
                </c:pt>
                <c:pt idx="130">
                  <c:v>72.699999999999989</c:v>
                </c:pt>
                <c:pt idx="131">
                  <c:v>66.699999999999989</c:v>
                </c:pt>
                <c:pt idx="132">
                  <c:v>70</c:v>
                </c:pt>
                <c:pt idx="133">
                  <c:v>77.3</c:v>
                </c:pt>
                <c:pt idx="134">
                  <c:v>63.399999999999991</c:v>
                </c:pt>
                <c:pt idx="135">
                  <c:v>65.699999999999989</c:v>
                </c:pt>
                <c:pt idx="136">
                  <c:v>70.699999999999989</c:v>
                </c:pt>
                <c:pt idx="137">
                  <c:v>72</c:v>
                </c:pt>
                <c:pt idx="138">
                  <c:v>75.3</c:v>
                </c:pt>
                <c:pt idx="139">
                  <c:v>64.399999999999991</c:v>
                </c:pt>
                <c:pt idx="140">
                  <c:v>71.699999999999989</c:v>
                </c:pt>
                <c:pt idx="141">
                  <c:v>71</c:v>
                </c:pt>
                <c:pt idx="142">
                  <c:v>76.3</c:v>
                </c:pt>
                <c:pt idx="143">
                  <c:v>69.399999999999991</c:v>
                </c:pt>
                <c:pt idx="144">
                  <c:v>71.699999999999989</c:v>
                </c:pt>
                <c:pt idx="145">
                  <c:v>72</c:v>
                </c:pt>
                <c:pt idx="146">
                  <c:v>77.3</c:v>
                </c:pt>
                <c:pt idx="147">
                  <c:v>71.699999999999989</c:v>
                </c:pt>
                <c:pt idx="148">
                  <c:v>66.699999999999989</c:v>
                </c:pt>
                <c:pt idx="149">
                  <c:v>75</c:v>
                </c:pt>
                <c:pt idx="150">
                  <c:v>77.3</c:v>
                </c:pt>
                <c:pt idx="151">
                  <c:v>71.3</c:v>
                </c:pt>
                <c:pt idx="152">
                  <c:v>79.899999999999991</c:v>
                </c:pt>
                <c:pt idx="153">
                  <c:v>81.5</c:v>
                </c:pt>
                <c:pt idx="154">
                  <c:v>90.399999999999991</c:v>
                </c:pt>
                <c:pt idx="155">
                  <c:v>78.599999999999994</c:v>
                </c:pt>
                <c:pt idx="156">
                  <c:v>84.199999999999989</c:v>
                </c:pt>
                <c:pt idx="157">
                  <c:v>86.8</c:v>
                </c:pt>
                <c:pt idx="158">
                  <c:v>90.699999999999989</c:v>
                </c:pt>
                <c:pt idx="159">
                  <c:v>77.599999999999994</c:v>
                </c:pt>
                <c:pt idx="160">
                  <c:v>79.5</c:v>
                </c:pt>
                <c:pt idx="161">
                  <c:v>84.8</c:v>
                </c:pt>
                <c:pt idx="162">
                  <c:v>93</c:v>
                </c:pt>
                <c:pt idx="163">
                  <c:v>75.599999999999994</c:v>
                </c:pt>
                <c:pt idx="164">
                  <c:v>80.5</c:v>
                </c:pt>
                <c:pt idx="165">
                  <c:v>84.8</c:v>
                </c:pt>
                <c:pt idx="166">
                  <c:v>99.3</c:v>
                </c:pt>
                <c:pt idx="167">
                  <c:v>76.3</c:v>
                </c:pt>
                <c:pt idx="168">
                  <c:v>72.599999999999994</c:v>
                </c:pt>
                <c:pt idx="169">
                  <c:v>86.5</c:v>
                </c:pt>
                <c:pt idx="170">
                  <c:v>85.1</c:v>
                </c:pt>
                <c:pt idx="171">
                  <c:v>94.3</c:v>
                </c:pt>
                <c:pt idx="172">
                  <c:v>72.3</c:v>
                </c:pt>
                <c:pt idx="173">
                  <c:v>79.899999999999991</c:v>
                </c:pt>
                <c:pt idx="174">
                  <c:v>80.5</c:v>
                </c:pt>
                <c:pt idx="175">
                  <c:v>85.1</c:v>
                </c:pt>
                <c:pt idx="176">
                  <c:v>102.6</c:v>
                </c:pt>
                <c:pt idx="177">
                  <c:v>75.3</c:v>
                </c:pt>
                <c:pt idx="178">
                  <c:v>75.899999999999991</c:v>
                </c:pt>
                <c:pt idx="179">
                  <c:v>86.5</c:v>
                </c:pt>
                <c:pt idx="180">
                  <c:v>89.399999999999991</c:v>
                </c:pt>
                <c:pt idx="181">
                  <c:v>102.89999999999999</c:v>
                </c:pt>
                <c:pt idx="182">
                  <c:v>93.399999999999991</c:v>
                </c:pt>
                <c:pt idx="183">
                  <c:v>81.5</c:v>
                </c:pt>
                <c:pt idx="184">
                  <c:v>84.199999999999989</c:v>
                </c:pt>
                <c:pt idx="185">
                  <c:v>73.599999999999994</c:v>
                </c:pt>
                <c:pt idx="186">
                  <c:v>91.699999999999989</c:v>
                </c:pt>
                <c:pt idx="187">
                  <c:v>82.5</c:v>
                </c:pt>
                <c:pt idx="188">
                  <c:v>83.199999999999989</c:v>
                </c:pt>
                <c:pt idx="189">
                  <c:v>77.899999999999991</c:v>
                </c:pt>
                <c:pt idx="190">
                  <c:v>98</c:v>
                </c:pt>
                <c:pt idx="191">
                  <c:v>83.5</c:v>
                </c:pt>
                <c:pt idx="192">
                  <c:v>80.199999999999989</c:v>
                </c:pt>
                <c:pt idx="193">
                  <c:v>78.899999999999991</c:v>
                </c:pt>
                <c:pt idx="194">
                  <c:v>92</c:v>
                </c:pt>
                <c:pt idx="195">
                  <c:v>82.5</c:v>
                </c:pt>
                <c:pt idx="196">
                  <c:v>79.199999999999989</c:v>
                </c:pt>
                <c:pt idx="197">
                  <c:v>80.899999999999991</c:v>
                </c:pt>
                <c:pt idx="198">
                  <c:v>99.3</c:v>
                </c:pt>
                <c:pt idx="199">
                  <c:v>83.8</c:v>
                </c:pt>
                <c:pt idx="200">
                  <c:v>86.5</c:v>
                </c:pt>
                <c:pt idx="201">
                  <c:v>76.899999999999991</c:v>
                </c:pt>
                <c:pt idx="202">
                  <c:v>99.6</c:v>
                </c:pt>
                <c:pt idx="203">
                  <c:v>89.1</c:v>
                </c:pt>
                <c:pt idx="204">
                  <c:v>83.5</c:v>
                </c:pt>
                <c:pt idx="205">
                  <c:v>79.899999999999991</c:v>
                </c:pt>
                <c:pt idx="206">
                  <c:v>76.599999999999994</c:v>
                </c:pt>
                <c:pt idx="207">
                  <c:v>97.899999999999991</c:v>
                </c:pt>
                <c:pt idx="208">
                  <c:v>87.399999999999991</c:v>
                </c:pt>
                <c:pt idx="209">
                  <c:v>85.5</c:v>
                </c:pt>
                <c:pt idx="210">
                  <c:v>78.199999999999989</c:v>
                </c:pt>
                <c:pt idx="211">
                  <c:v>74.599999999999994</c:v>
                </c:pt>
                <c:pt idx="212">
                  <c:v>75.599999999999994</c:v>
                </c:pt>
                <c:pt idx="213">
                  <c:v>76.3</c:v>
                </c:pt>
                <c:pt idx="214">
                  <c:v>75</c:v>
                </c:pt>
                <c:pt idx="215">
                  <c:v>70.699999999999989</c:v>
                </c:pt>
                <c:pt idx="216">
                  <c:v>76.599999999999994</c:v>
                </c:pt>
                <c:pt idx="217">
                  <c:v>77.3</c:v>
                </c:pt>
                <c:pt idx="218">
                  <c:v>75</c:v>
                </c:pt>
                <c:pt idx="219">
                  <c:v>68.699999999999989</c:v>
                </c:pt>
                <c:pt idx="220">
                  <c:v>76.599999999999994</c:v>
                </c:pt>
                <c:pt idx="221">
                  <c:v>70.3</c:v>
                </c:pt>
                <c:pt idx="222">
                  <c:v>75</c:v>
                </c:pt>
                <c:pt idx="223">
                  <c:v>67.699999999999989</c:v>
                </c:pt>
                <c:pt idx="224">
                  <c:v>67.699999999999989</c:v>
                </c:pt>
                <c:pt idx="225">
                  <c:v>72.599999999999994</c:v>
                </c:pt>
                <c:pt idx="226">
                  <c:v>74.3</c:v>
                </c:pt>
                <c:pt idx="227">
                  <c:v>71</c:v>
                </c:pt>
                <c:pt idx="228">
                  <c:v>68</c:v>
                </c:pt>
                <c:pt idx="229">
                  <c:v>65.699999999999989</c:v>
                </c:pt>
                <c:pt idx="230">
                  <c:v>79.599999999999994</c:v>
                </c:pt>
                <c:pt idx="231">
                  <c:v>74.3</c:v>
                </c:pt>
                <c:pt idx="232">
                  <c:v>68</c:v>
                </c:pt>
                <c:pt idx="233">
                  <c:v>69</c:v>
                </c:pt>
                <c:pt idx="234">
                  <c:v>70.699999999999989</c:v>
                </c:pt>
                <c:pt idx="235">
                  <c:v>74.599999999999994</c:v>
                </c:pt>
                <c:pt idx="236">
                  <c:v>71</c:v>
                </c:pt>
                <c:pt idx="237">
                  <c:v>70</c:v>
                </c:pt>
                <c:pt idx="238">
                  <c:v>65.699999999999989</c:v>
                </c:pt>
                <c:pt idx="239">
                  <c:v>77.599999999999994</c:v>
                </c:pt>
                <c:pt idx="240">
                  <c:v>75</c:v>
                </c:pt>
                <c:pt idx="241">
                  <c:v>72</c:v>
                </c:pt>
                <c:pt idx="242">
                  <c:v>67.699999999999989</c:v>
                </c:pt>
                <c:pt idx="243">
                  <c:v>71.699999999999989</c:v>
                </c:pt>
                <c:pt idx="244">
                  <c:v>67.399999999999991</c:v>
                </c:pt>
                <c:pt idx="245">
                  <c:v>61.099999999999994</c:v>
                </c:pt>
                <c:pt idx="246">
                  <c:v>59.8</c:v>
                </c:pt>
                <c:pt idx="247">
                  <c:v>61.8</c:v>
                </c:pt>
                <c:pt idx="248">
                  <c:v>71.699999999999989</c:v>
                </c:pt>
                <c:pt idx="249">
                  <c:v>68.399999999999991</c:v>
                </c:pt>
                <c:pt idx="250">
                  <c:v>65.099999999999994</c:v>
                </c:pt>
                <c:pt idx="251">
                  <c:v>64.8</c:v>
                </c:pt>
                <c:pt idx="252">
                  <c:v>61.8</c:v>
                </c:pt>
                <c:pt idx="253">
                  <c:v>68.399999999999991</c:v>
                </c:pt>
                <c:pt idx="254">
                  <c:v>61.099999999999994</c:v>
                </c:pt>
                <c:pt idx="255">
                  <c:v>64.8</c:v>
                </c:pt>
                <c:pt idx="256">
                  <c:v>63.8</c:v>
                </c:pt>
                <c:pt idx="257">
                  <c:v>63.399999999999991</c:v>
                </c:pt>
                <c:pt idx="258">
                  <c:v>68.099999999999994</c:v>
                </c:pt>
                <c:pt idx="259">
                  <c:v>59.8</c:v>
                </c:pt>
                <c:pt idx="260">
                  <c:v>64.8</c:v>
                </c:pt>
                <c:pt idx="261">
                  <c:v>67.399999999999991</c:v>
                </c:pt>
                <c:pt idx="262">
                  <c:v>67.099999999999994</c:v>
                </c:pt>
                <c:pt idx="263">
                  <c:v>59.8</c:v>
                </c:pt>
                <c:pt idx="264">
                  <c:v>64.8</c:v>
                </c:pt>
                <c:pt idx="265">
                  <c:v>63.399999999999991</c:v>
                </c:pt>
                <c:pt idx="266">
                  <c:v>63.399999999999991</c:v>
                </c:pt>
                <c:pt idx="267">
                  <c:v>61.099999999999994</c:v>
                </c:pt>
                <c:pt idx="268">
                  <c:v>61.8</c:v>
                </c:pt>
                <c:pt idx="269">
                  <c:v>70.699999999999989</c:v>
                </c:pt>
                <c:pt idx="270">
                  <c:v>67.399999999999991</c:v>
                </c:pt>
                <c:pt idx="271">
                  <c:v>66.099999999999994</c:v>
                </c:pt>
                <c:pt idx="272">
                  <c:v>64.8</c:v>
                </c:pt>
                <c:pt idx="273">
                  <c:v>56.499999999999993</c:v>
                </c:pt>
                <c:pt idx="274">
                  <c:v>58.499999999999993</c:v>
                </c:pt>
                <c:pt idx="275">
                  <c:v>59.199999999999996</c:v>
                </c:pt>
                <c:pt idx="276">
                  <c:v>61.199999999999996</c:v>
                </c:pt>
                <c:pt idx="277">
                  <c:v>60.499999999999993</c:v>
                </c:pt>
                <c:pt idx="278">
                  <c:v>62.499999999999993</c:v>
                </c:pt>
                <c:pt idx="279">
                  <c:v>63.499999999999993</c:v>
                </c:pt>
                <c:pt idx="280">
                  <c:v>60.199999999999996</c:v>
                </c:pt>
                <c:pt idx="281">
                  <c:v>63.499999999999993</c:v>
                </c:pt>
                <c:pt idx="282">
                  <c:v>58.499999999999993</c:v>
                </c:pt>
                <c:pt idx="283">
                  <c:v>61.499999999999993</c:v>
                </c:pt>
                <c:pt idx="284">
                  <c:v>58.199999999999996</c:v>
                </c:pt>
                <c:pt idx="285">
                  <c:v>61.499999999999993</c:v>
                </c:pt>
                <c:pt idx="286">
                  <c:v>59.499999999999993</c:v>
                </c:pt>
                <c:pt idx="287">
                  <c:v>61.499999999999993</c:v>
                </c:pt>
                <c:pt idx="288">
                  <c:v>58.199999999999996</c:v>
                </c:pt>
                <c:pt idx="289">
                  <c:v>58.499999999999993</c:v>
                </c:pt>
                <c:pt idx="290">
                  <c:v>62.499999999999993</c:v>
                </c:pt>
                <c:pt idx="291">
                  <c:v>60.499999999999993</c:v>
                </c:pt>
                <c:pt idx="292">
                  <c:v>60.199999999999996</c:v>
                </c:pt>
                <c:pt idx="293">
                  <c:v>56.199999999999996</c:v>
                </c:pt>
                <c:pt idx="294">
                  <c:v>57.499999999999993</c:v>
                </c:pt>
                <c:pt idx="295">
                  <c:v>58.499999999999993</c:v>
                </c:pt>
                <c:pt idx="296">
                  <c:v>61.499999999999993</c:v>
                </c:pt>
                <c:pt idx="297">
                  <c:v>61.199999999999996</c:v>
                </c:pt>
                <c:pt idx="298">
                  <c:v>54.199999999999996</c:v>
                </c:pt>
                <c:pt idx="299">
                  <c:v>62.8</c:v>
                </c:pt>
                <c:pt idx="300">
                  <c:v>57.499999999999993</c:v>
                </c:pt>
                <c:pt idx="301">
                  <c:v>61.499999999999993</c:v>
                </c:pt>
                <c:pt idx="302">
                  <c:v>58.199999999999996</c:v>
                </c:pt>
                <c:pt idx="303">
                  <c:v>54.199999999999996</c:v>
                </c:pt>
                <c:pt idx="304">
                  <c:v>51.9</c:v>
                </c:pt>
                <c:pt idx="305">
                  <c:v>53.599999999999994</c:v>
                </c:pt>
                <c:pt idx="306">
                  <c:v>51.3</c:v>
                </c:pt>
                <c:pt idx="307">
                  <c:v>48.699999999999996</c:v>
                </c:pt>
                <c:pt idx="308">
                  <c:v>55.9</c:v>
                </c:pt>
                <c:pt idx="309">
                  <c:v>51.599999999999994</c:v>
                </c:pt>
                <c:pt idx="310">
                  <c:v>52.3</c:v>
                </c:pt>
                <c:pt idx="311">
                  <c:v>44.699999999999996</c:v>
                </c:pt>
                <c:pt idx="312">
                  <c:v>53.9</c:v>
                </c:pt>
                <c:pt idx="313">
                  <c:v>54.599999999999994</c:v>
                </c:pt>
                <c:pt idx="314">
                  <c:v>47.3</c:v>
                </c:pt>
                <c:pt idx="315">
                  <c:v>49.699999999999996</c:v>
                </c:pt>
                <c:pt idx="316">
                  <c:v>44.699999999999996</c:v>
                </c:pt>
                <c:pt idx="317">
                  <c:v>55.9</c:v>
                </c:pt>
                <c:pt idx="318">
                  <c:v>55.9</c:v>
                </c:pt>
                <c:pt idx="319">
                  <c:v>47.3</c:v>
                </c:pt>
                <c:pt idx="320">
                  <c:v>46</c:v>
                </c:pt>
                <c:pt idx="321">
                  <c:v>48.699999999999996</c:v>
                </c:pt>
                <c:pt idx="322">
                  <c:v>55.9</c:v>
                </c:pt>
                <c:pt idx="323">
                  <c:v>55.599999999999994</c:v>
                </c:pt>
                <c:pt idx="324">
                  <c:v>47</c:v>
                </c:pt>
                <c:pt idx="325">
                  <c:v>48.699999999999996</c:v>
                </c:pt>
                <c:pt idx="326">
                  <c:v>51.9</c:v>
                </c:pt>
                <c:pt idx="327">
                  <c:v>53.599999999999994</c:v>
                </c:pt>
                <c:pt idx="328">
                  <c:v>49</c:v>
                </c:pt>
                <c:pt idx="329">
                  <c:v>49.699999999999996</c:v>
                </c:pt>
                <c:pt idx="330">
                  <c:v>53.9</c:v>
                </c:pt>
                <c:pt idx="331">
                  <c:v>54.599999999999994</c:v>
                </c:pt>
                <c:pt idx="332">
                  <c:v>50</c:v>
                </c:pt>
                <c:pt idx="333">
                  <c:v>44.699999999999996</c:v>
                </c:pt>
                <c:pt idx="334">
                  <c:v>48.699999999999996</c:v>
                </c:pt>
                <c:pt idx="335">
                  <c:v>44.099999999999994</c:v>
                </c:pt>
                <c:pt idx="336">
                  <c:v>33.5</c:v>
                </c:pt>
                <c:pt idx="337">
                  <c:v>34.9</c:v>
                </c:pt>
                <c:pt idx="338">
                  <c:v>22</c:v>
                </c:pt>
                <c:pt idx="339">
                  <c:v>44.699999999999996</c:v>
                </c:pt>
                <c:pt idx="340">
                  <c:v>42.099999999999994</c:v>
                </c:pt>
                <c:pt idx="341">
                  <c:v>40.5</c:v>
                </c:pt>
                <c:pt idx="342">
                  <c:v>31.199999999999996</c:v>
                </c:pt>
                <c:pt idx="343">
                  <c:v>31.299999999999997</c:v>
                </c:pt>
                <c:pt idx="344">
                  <c:v>45.099999999999994</c:v>
                </c:pt>
                <c:pt idx="345">
                  <c:v>33.5</c:v>
                </c:pt>
                <c:pt idx="346">
                  <c:v>32.199999999999996</c:v>
                </c:pt>
                <c:pt idx="347">
                  <c:v>31.9</c:v>
                </c:pt>
                <c:pt idx="348">
                  <c:v>42.099999999999994</c:v>
                </c:pt>
                <c:pt idx="349">
                  <c:v>35.5</c:v>
                </c:pt>
                <c:pt idx="350">
                  <c:v>32.199999999999996</c:v>
                </c:pt>
                <c:pt idx="351">
                  <c:v>30.9</c:v>
                </c:pt>
                <c:pt idx="352">
                  <c:v>41.4</c:v>
                </c:pt>
                <c:pt idx="353">
                  <c:v>36.799999999999997</c:v>
                </c:pt>
                <c:pt idx="354">
                  <c:v>40.5</c:v>
                </c:pt>
                <c:pt idx="355">
                  <c:v>30.9</c:v>
                </c:pt>
                <c:pt idx="356">
                  <c:v>42.4</c:v>
                </c:pt>
                <c:pt idx="357">
                  <c:v>35.799999999999997</c:v>
                </c:pt>
                <c:pt idx="358">
                  <c:v>35.5</c:v>
                </c:pt>
                <c:pt idx="359">
                  <c:v>28.9</c:v>
                </c:pt>
                <c:pt idx="360">
                  <c:v>42.699999999999996</c:v>
                </c:pt>
                <c:pt idx="361">
                  <c:v>37.799999999999997</c:v>
                </c:pt>
                <c:pt idx="362">
                  <c:v>39.5</c:v>
                </c:pt>
                <c:pt idx="363">
                  <c:v>30.9</c:v>
                </c:pt>
                <c:pt idx="364">
                  <c:v>15.099999999999998</c:v>
                </c:pt>
              </c:numCache>
            </c:numRef>
          </c:xVal>
          <c:yVal>
            <c:numRef>
              <c:f>Correlation!$B$2:$B$366</c:f>
              <c:numCache>
                <c:formatCode>General</c:formatCode>
                <c:ptCount val="365"/>
                <c:pt idx="0">
                  <c:v>10</c:v>
                </c:pt>
                <c:pt idx="1">
                  <c:v>13</c:v>
                </c:pt>
                <c:pt idx="2">
                  <c:v>15</c:v>
                </c:pt>
                <c:pt idx="3">
                  <c:v>17</c:v>
                </c:pt>
                <c:pt idx="4">
                  <c:v>18</c:v>
                </c:pt>
                <c:pt idx="5">
                  <c:v>11</c:v>
                </c:pt>
                <c:pt idx="6">
                  <c:v>13</c:v>
                </c:pt>
                <c:pt idx="7">
                  <c:v>15</c:v>
                </c:pt>
                <c:pt idx="8">
                  <c:v>17</c:v>
                </c:pt>
                <c:pt idx="9">
                  <c:v>18</c:v>
                </c:pt>
                <c:pt idx="10">
                  <c:v>12</c:v>
                </c:pt>
                <c:pt idx="11">
                  <c:v>14</c:v>
                </c:pt>
                <c:pt idx="12">
                  <c:v>15</c:v>
                </c:pt>
                <c:pt idx="13">
                  <c:v>17</c:v>
                </c:pt>
                <c:pt idx="14">
                  <c:v>18</c:v>
                </c:pt>
                <c:pt idx="15">
                  <c:v>12</c:v>
                </c:pt>
                <c:pt idx="16">
                  <c:v>14</c:v>
                </c:pt>
                <c:pt idx="17">
                  <c:v>16</c:v>
                </c:pt>
                <c:pt idx="18">
                  <c:v>17</c:v>
                </c:pt>
                <c:pt idx="19">
                  <c:v>12</c:v>
                </c:pt>
                <c:pt idx="20">
                  <c:v>14</c:v>
                </c:pt>
                <c:pt idx="21">
                  <c:v>16</c:v>
                </c:pt>
                <c:pt idx="22">
                  <c:v>17</c:v>
                </c:pt>
                <c:pt idx="23">
                  <c:v>12</c:v>
                </c:pt>
                <c:pt idx="24">
                  <c:v>14</c:v>
                </c:pt>
                <c:pt idx="25">
                  <c:v>16</c:v>
                </c:pt>
                <c:pt idx="26">
                  <c:v>17</c:v>
                </c:pt>
                <c:pt idx="27">
                  <c:v>13</c:v>
                </c:pt>
                <c:pt idx="28">
                  <c:v>14</c:v>
                </c:pt>
                <c:pt idx="29">
                  <c:v>17</c:v>
                </c:pt>
                <c:pt idx="30">
                  <c:v>18</c:v>
                </c:pt>
                <c:pt idx="31">
                  <c:v>18</c:v>
                </c:pt>
                <c:pt idx="32">
                  <c:v>20</c:v>
                </c:pt>
                <c:pt idx="33">
                  <c:v>21</c:v>
                </c:pt>
                <c:pt idx="34">
                  <c:v>22</c:v>
                </c:pt>
                <c:pt idx="35">
                  <c:v>18</c:v>
                </c:pt>
                <c:pt idx="36">
                  <c:v>20</c:v>
                </c:pt>
                <c:pt idx="37">
                  <c:v>21</c:v>
                </c:pt>
                <c:pt idx="38">
                  <c:v>22</c:v>
                </c:pt>
                <c:pt idx="39">
                  <c:v>19</c:v>
                </c:pt>
                <c:pt idx="40">
                  <c:v>20</c:v>
                </c:pt>
                <c:pt idx="41">
                  <c:v>21</c:v>
                </c:pt>
                <c:pt idx="42">
                  <c:v>22</c:v>
                </c:pt>
                <c:pt idx="43">
                  <c:v>18</c:v>
                </c:pt>
                <c:pt idx="44">
                  <c:v>19</c:v>
                </c:pt>
                <c:pt idx="45">
                  <c:v>20</c:v>
                </c:pt>
                <c:pt idx="46">
                  <c:v>21</c:v>
                </c:pt>
                <c:pt idx="47">
                  <c:v>18</c:v>
                </c:pt>
                <c:pt idx="48">
                  <c:v>19</c:v>
                </c:pt>
                <c:pt idx="49">
                  <c:v>20</c:v>
                </c:pt>
                <c:pt idx="50">
                  <c:v>21</c:v>
                </c:pt>
                <c:pt idx="51">
                  <c:v>18</c:v>
                </c:pt>
                <c:pt idx="52">
                  <c:v>19</c:v>
                </c:pt>
                <c:pt idx="53">
                  <c:v>20</c:v>
                </c:pt>
                <c:pt idx="54">
                  <c:v>21</c:v>
                </c:pt>
                <c:pt idx="55">
                  <c:v>18</c:v>
                </c:pt>
                <c:pt idx="56">
                  <c:v>19</c:v>
                </c:pt>
                <c:pt idx="57">
                  <c:v>20</c:v>
                </c:pt>
                <c:pt idx="58">
                  <c:v>22</c:v>
                </c:pt>
                <c:pt idx="59">
                  <c:v>23</c:v>
                </c:pt>
                <c:pt idx="60">
                  <c:v>24</c:v>
                </c:pt>
                <c:pt idx="61">
                  <c:v>24</c:v>
                </c:pt>
                <c:pt idx="62">
                  <c:v>25</c:v>
                </c:pt>
                <c:pt idx="63">
                  <c:v>23</c:v>
                </c:pt>
                <c:pt idx="64">
                  <c:v>24</c:v>
                </c:pt>
                <c:pt idx="65">
                  <c:v>24</c:v>
                </c:pt>
                <c:pt idx="66">
                  <c:v>25</c:v>
                </c:pt>
                <c:pt idx="67">
                  <c:v>23</c:v>
                </c:pt>
                <c:pt idx="68">
                  <c:v>24</c:v>
                </c:pt>
                <c:pt idx="69">
                  <c:v>24</c:v>
                </c:pt>
                <c:pt idx="70">
                  <c:v>25</c:v>
                </c:pt>
                <c:pt idx="71">
                  <c:v>23</c:v>
                </c:pt>
                <c:pt idx="72">
                  <c:v>23</c:v>
                </c:pt>
                <c:pt idx="73">
                  <c:v>24</c:v>
                </c:pt>
                <c:pt idx="74">
                  <c:v>24</c:v>
                </c:pt>
                <c:pt idx="75">
                  <c:v>25</c:v>
                </c:pt>
                <c:pt idx="76">
                  <c:v>23</c:v>
                </c:pt>
                <c:pt idx="77">
                  <c:v>23</c:v>
                </c:pt>
                <c:pt idx="78">
                  <c:v>24</c:v>
                </c:pt>
                <c:pt idx="79">
                  <c:v>24</c:v>
                </c:pt>
                <c:pt idx="80">
                  <c:v>25</c:v>
                </c:pt>
                <c:pt idx="81">
                  <c:v>23</c:v>
                </c:pt>
                <c:pt idx="82">
                  <c:v>23</c:v>
                </c:pt>
                <c:pt idx="83">
                  <c:v>24</c:v>
                </c:pt>
                <c:pt idx="84">
                  <c:v>25</c:v>
                </c:pt>
                <c:pt idx="85">
                  <c:v>25</c:v>
                </c:pt>
                <c:pt idx="86">
                  <c:v>23</c:v>
                </c:pt>
                <c:pt idx="87">
                  <c:v>24</c:v>
                </c:pt>
                <c:pt idx="88">
                  <c:v>24</c:v>
                </c:pt>
                <c:pt idx="89">
                  <c:v>25</c:v>
                </c:pt>
                <c:pt idx="90">
                  <c:v>25</c:v>
                </c:pt>
                <c:pt idx="91">
                  <c:v>26</c:v>
                </c:pt>
                <c:pt idx="92">
                  <c:v>26</c:v>
                </c:pt>
                <c:pt idx="93">
                  <c:v>27</c:v>
                </c:pt>
                <c:pt idx="94">
                  <c:v>28</c:v>
                </c:pt>
                <c:pt idx="95">
                  <c:v>25</c:v>
                </c:pt>
                <c:pt idx="96">
                  <c:v>26</c:v>
                </c:pt>
                <c:pt idx="97">
                  <c:v>26</c:v>
                </c:pt>
                <c:pt idx="98">
                  <c:v>27</c:v>
                </c:pt>
                <c:pt idx="99">
                  <c:v>25</c:v>
                </c:pt>
                <c:pt idx="100">
                  <c:v>26</c:v>
                </c:pt>
                <c:pt idx="101">
                  <c:v>27</c:v>
                </c:pt>
                <c:pt idx="102">
                  <c:v>27</c:v>
                </c:pt>
                <c:pt idx="103">
                  <c:v>25</c:v>
                </c:pt>
                <c:pt idx="104">
                  <c:v>26</c:v>
                </c:pt>
                <c:pt idx="105">
                  <c:v>27</c:v>
                </c:pt>
                <c:pt idx="106">
                  <c:v>27</c:v>
                </c:pt>
                <c:pt idx="107">
                  <c:v>25</c:v>
                </c:pt>
                <c:pt idx="108">
                  <c:v>26</c:v>
                </c:pt>
                <c:pt idx="109">
                  <c:v>27</c:v>
                </c:pt>
                <c:pt idx="110">
                  <c:v>27</c:v>
                </c:pt>
                <c:pt idx="111">
                  <c:v>25</c:v>
                </c:pt>
                <c:pt idx="112">
                  <c:v>26</c:v>
                </c:pt>
                <c:pt idx="113">
                  <c:v>27</c:v>
                </c:pt>
                <c:pt idx="114">
                  <c:v>27</c:v>
                </c:pt>
                <c:pt idx="115">
                  <c:v>25</c:v>
                </c:pt>
                <c:pt idx="116">
                  <c:v>25</c:v>
                </c:pt>
                <c:pt idx="117">
                  <c:v>26</c:v>
                </c:pt>
                <c:pt idx="118">
                  <c:v>27</c:v>
                </c:pt>
                <c:pt idx="119">
                  <c:v>27</c:v>
                </c:pt>
                <c:pt idx="120">
                  <c:v>29</c:v>
                </c:pt>
                <c:pt idx="121">
                  <c:v>29</c:v>
                </c:pt>
                <c:pt idx="122">
                  <c:v>30</c:v>
                </c:pt>
                <c:pt idx="123">
                  <c:v>31</c:v>
                </c:pt>
                <c:pt idx="124">
                  <c:v>28</c:v>
                </c:pt>
                <c:pt idx="125">
                  <c:v>29</c:v>
                </c:pt>
                <c:pt idx="126">
                  <c:v>29</c:v>
                </c:pt>
                <c:pt idx="127">
                  <c:v>30</c:v>
                </c:pt>
                <c:pt idx="128">
                  <c:v>31</c:v>
                </c:pt>
                <c:pt idx="129">
                  <c:v>28</c:v>
                </c:pt>
                <c:pt idx="130">
                  <c:v>29</c:v>
                </c:pt>
                <c:pt idx="131">
                  <c:v>29</c:v>
                </c:pt>
                <c:pt idx="132">
                  <c:v>30</c:v>
                </c:pt>
                <c:pt idx="133">
                  <c:v>31</c:v>
                </c:pt>
                <c:pt idx="134">
                  <c:v>28</c:v>
                </c:pt>
                <c:pt idx="135">
                  <c:v>29</c:v>
                </c:pt>
                <c:pt idx="136">
                  <c:v>29</c:v>
                </c:pt>
                <c:pt idx="137">
                  <c:v>30</c:v>
                </c:pt>
                <c:pt idx="138">
                  <c:v>31</c:v>
                </c:pt>
                <c:pt idx="139">
                  <c:v>28</c:v>
                </c:pt>
                <c:pt idx="140">
                  <c:v>29</c:v>
                </c:pt>
                <c:pt idx="141">
                  <c:v>30</c:v>
                </c:pt>
                <c:pt idx="142">
                  <c:v>31</c:v>
                </c:pt>
                <c:pt idx="143">
                  <c:v>28</c:v>
                </c:pt>
                <c:pt idx="144">
                  <c:v>29</c:v>
                </c:pt>
                <c:pt idx="145">
                  <c:v>30</c:v>
                </c:pt>
                <c:pt idx="146">
                  <c:v>31</c:v>
                </c:pt>
                <c:pt idx="147">
                  <c:v>29</c:v>
                </c:pt>
                <c:pt idx="148">
                  <c:v>29</c:v>
                </c:pt>
                <c:pt idx="149">
                  <c:v>30</c:v>
                </c:pt>
                <c:pt idx="150">
                  <c:v>31</c:v>
                </c:pt>
                <c:pt idx="151">
                  <c:v>31</c:v>
                </c:pt>
                <c:pt idx="152">
                  <c:v>33</c:v>
                </c:pt>
                <c:pt idx="153">
                  <c:v>35</c:v>
                </c:pt>
                <c:pt idx="154">
                  <c:v>38</c:v>
                </c:pt>
                <c:pt idx="155">
                  <c:v>32</c:v>
                </c:pt>
                <c:pt idx="156">
                  <c:v>34</c:v>
                </c:pt>
                <c:pt idx="157">
                  <c:v>36</c:v>
                </c:pt>
                <c:pt idx="158">
                  <c:v>39</c:v>
                </c:pt>
                <c:pt idx="159">
                  <c:v>32</c:v>
                </c:pt>
                <c:pt idx="160">
                  <c:v>35</c:v>
                </c:pt>
                <c:pt idx="161">
                  <c:v>36</c:v>
                </c:pt>
                <c:pt idx="162">
                  <c:v>40</c:v>
                </c:pt>
                <c:pt idx="163">
                  <c:v>32</c:v>
                </c:pt>
                <c:pt idx="164">
                  <c:v>35</c:v>
                </c:pt>
                <c:pt idx="165">
                  <c:v>36</c:v>
                </c:pt>
                <c:pt idx="166">
                  <c:v>41</c:v>
                </c:pt>
                <c:pt idx="167">
                  <c:v>31</c:v>
                </c:pt>
                <c:pt idx="168">
                  <c:v>32</c:v>
                </c:pt>
                <c:pt idx="169">
                  <c:v>35</c:v>
                </c:pt>
                <c:pt idx="170">
                  <c:v>37</c:v>
                </c:pt>
                <c:pt idx="171">
                  <c:v>41</c:v>
                </c:pt>
                <c:pt idx="172">
                  <c:v>31</c:v>
                </c:pt>
                <c:pt idx="173">
                  <c:v>33</c:v>
                </c:pt>
                <c:pt idx="174">
                  <c:v>35</c:v>
                </c:pt>
                <c:pt idx="175">
                  <c:v>37</c:v>
                </c:pt>
                <c:pt idx="176">
                  <c:v>42</c:v>
                </c:pt>
                <c:pt idx="177">
                  <c:v>31</c:v>
                </c:pt>
                <c:pt idx="178">
                  <c:v>33</c:v>
                </c:pt>
                <c:pt idx="179">
                  <c:v>35</c:v>
                </c:pt>
                <c:pt idx="180">
                  <c:v>38</c:v>
                </c:pt>
                <c:pt idx="181">
                  <c:v>43</c:v>
                </c:pt>
                <c:pt idx="182">
                  <c:v>38</c:v>
                </c:pt>
                <c:pt idx="183">
                  <c:v>35</c:v>
                </c:pt>
                <c:pt idx="184">
                  <c:v>34</c:v>
                </c:pt>
                <c:pt idx="185">
                  <c:v>32</c:v>
                </c:pt>
                <c:pt idx="186">
                  <c:v>39</c:v>
                </c:pt>
                <c:pt idx="187">
                  <c:v>35</c:v>
                </c:pt>
                <c:pt idx="188">
                  <c:v>34</c:v>
                </c:pt>
                <c:pt idx="189">
                  <c:v>33</c:v>
                </c:pt>
                <c:pt idx="190">
                  <c:v>40</c:v>
                </c:pt>
                <c:pt idx="191">
                  <c:v>35</c:v>
                </c:pt>
                <c:pt idx="192">
                  <c:v>34</c:v>
                </c:pt>
                <c:pt idx="193">
                  <c:v>33</c:v>
                </c:pt>
                <c:pt idx="194">
                  <c:v>40</c:v>
                </c:pt>
                <c:pt idx="195">
                  <c:v>35</c:v>
                </c:pt>
                <c:pt idx="196">
                  <c:v>34</c:v>
                </c:pt>
                <c:pt idx="197">
                  <c:v>33</c:v>
                </c:pt>
                <c:pt idx="198">
                  <c:v>41</c:v>
                </c:pt>
                <c:pt idx="199">
                  <c:v>36</c:v>
                </c:pt>
                <c:pt idx="200">
                  <c:v>35</c:v>
                </c:pt>
                <c:pt idx="201">
                  <c:v>33</c:v>
                </c:pt>
                <c:pt idx="202">
                  <c:v>42</c:v>
                </c:pt>
                <c:pt idx="203">
                  <c:v>37</c:v>
                </c:pt>
                <c:pt idx="204">
                  <c:v>35</c:v>
                </c:pt>
                <c:pt idx="205">
                  <c:v>33</c:v>
                </c:pt>
                <c:pt idx="206">
                  <c:v>32</c:v>
                </c:pt>
                <c:pt idx="207">
                  <c:v>43</c:v>
                </c:pt>
                <c:pt idx="208">
                  <c:v>38</c:v>
                </c:pt>
                <c:pt idx="209">
                  <c:v>35</c:v>
                </c:pt>
                <c:pt idx="210">
                  <c:v>34</c:v>
                </c:pt>
                <c:pt idx="211">
                  <c:v>32</c:v>
                </c:pt>
                <c:pt idx="212">
                  <c:v>32</c:v>
                </c:pt>
                <c:pt idx="213">
                  <c:v>31</c:v>
                </c:pt>
                <c:pt idx="214">
                  <c:v>30</c:v>
                </c:pt>
                <c:pt idx="215">
                  <c:v>29</c:v>
                </c:pt>
                <c:pt idx="216">
                  <c:v>32</c:v>
                </c:pt>
                <c:pt idx="217">
                  <c:v>31</c:v>
                </c:pt>
                <c:pt idx="218">
                  <c:v>30</c:v>
                </c:pt>
                <c:pt idx="219">
                  <c:v>29</c:v>
                </c:pt>
                <c:pt idx="220">
                  <c:v>32</c:v>
                </c:pt>
                <c:pt idx="221">
                  <c:v>31</c:v>
                </c:pt>
                <c:pt idx="222">
                  <c:v>30</c:v>
                </c:pt>
                <c:pt idx="223">
                  <c:v>29</c:v>
                </c:pt>
                <c:pt idx="224">
                  <c:v>29</c:v>
                </c:pt>
                <c:pt idx="225">
                  <c:v>32</c:v>
                </c:pt>
                <c:pt idx="226">
                  <c:v>31</c:v>
                </c:pt>
                <c:pt idx="227">
                  <c:v>30</c:v>
                </c:pt>
                <c:pt idx="228">
                  <c:v>30</c:v>
                </c:pt>
                <c:pt idx="229">
                  <c:v>29</c:v>
                </c:pt>
                <c:pt idx="230">
                  <c:v>32</c:v>
                </c:pt>
                <c:pt idx="231">
                  <c:v>31</c:v>
                </c:pt>
                <c:pt idx="232">
                  <c:v>30</c:v>
                </c:pt>
                <c:pt idx="233">
                  <c:v>30</c:v>
                </c:pt>
                <c:pt idx="234">
                  <c:v>29</c:v>
                </c:pt>
                <c:pt idx="235">
                  <c:v>32</c:v>
                </c:pt>
                <c:pt idx="236">
                  <c:v>30</c:v>
                </c:pt>
                <c:pt idx="237">
                  <c:v>30</c:v>
                </c:pt>
                <c:pt idx="238">
                  <c:v>29</c:v>
                </c:pt>
                <c:pt idx="239">
                  <c:v>32</c:v>
                </c:pt>
                <c:pt idx="240">
                  <c:v>30</c:v>
                </c:pt>
                <c:pt idx="241">
                  <c:v>30</c:v>
                </c:pt>
                <c:pt idx="242">
                  <c:v>29</c:v>
                </c:pt>
                <c:pt idx="243">
                  <c:v>29</c:v>
                </c:pt>
                <c:pt idx="244">
                  <c:v>28</c:v>
                </c:pt>
                <c:pt idx="245">
                  <c:v>27</c:v>
                </c:pt>
                <c:pt idx="246">
                  <c:v>26</c:v>
                </c:pt>
                <c:pt idx="247">
                  <c:v>26</c:v>
                </c:pt>
                <c:pt idx="248">
                  <c:v>29</c:v>
                </c:pt>
                <c:pt idx="249">
                  <c:v>28</c:v>
                </c:pt>
                <c:pt idx="250">
                  <c:v>27</c:v>
                </c:pt>
                <c:pt idx="251">
                  <c:v>26</c:v>
                </c:pt>
                <c:pt idx="252">
                  <c:v>26</c:v>
                </c:pt>
                <c:pt idx="253">
                  <c:v>28</c:v>
                </c:pt>
                <c:pt idx="254">
                  <c:v>27</c:v>
                </c:pt>
                <c:pt idx="255">
                  <c:v>26</c:v>
                </c:pt>
                <c:pt idx="256">
                  <c:v>26</c:v>
                </c:pt>
                <c:pt idx="257">
                  <c:v>28</c:v>
                </c:pt>
                <c:pt idx="258">
                  <c:v>27</c:v>
                </c:pt>
                <c:pt idx="259">
                  <c:v>26</c:v>
                </c:pt>
                <c:pt idx="260">
                  <c:v>26</c:v>
                </c:pt>
                <c:pt idx="261">
                  <c:v>28</c:v>
                </c:pt>
                <c:pt idx="262">
                  <c:v>27</c:v>
                </c:pt>
                <c:pt idx="263">
                  <c:v>26</c:v>
                </c:pt>
                <c:pt idx="264">
                  <c:v>26</c:v>
                </c:pt>
                <c:pt idx="265">
                  <c:v>28</c:v>
                </c:pt>
                <c:pt idx="266">
                  <c:v>28</c:v>
                </c:pt>
                <c:pt idx="267">
                  <c:v>27</c:v>
                </c:pt>
                <c:pt idx="268">
                  <c:v>26</c:v>
                </c:pt>
                <c:pt idx="269">
                  <c:v>29</c:v>
                </c:pt>
                <c:pt idx="270">
                  <c:v>28</c:v>
                </c:pt>
                <c:pt idx="271">
                  <c:v>27</c:v>
                </c:pt>
                <c:pt idx="272">
                  <c:v>26</c:v>
                </c:pt>
                <c:pt idx="273">
                  <c:v>25</c:v>
                </c:pt>
                <c:pt idx="274">
                  <c:v>25</c:v>
                </c:pt>
                <c:pt idx="275">
                  <c:v>24</c:v>
                </c:pt>
                <c:pt idx="276">
                  <c:v>24</c:v>
                </c:pt>
                <c:pt idx="277">
                  <c:v>25</c:v>
                </c:pt>
                <c:pt idx="278">
                  <c:v>25</c:v>
                </c:pt>
                <c:pt idx="279">
                  <c:v>25</c:v>
                </c:pt>
                <c:pt idx="280">
                  <c:v>24</c:v>
                </c:pt>
                <c:pt idx="281">
                  <c:v>25</c:v>
                </c:pt>
                <c:pt idx="282">
                  <c:v>25</c:v>
                </c:pt>
                <c:pt idx="283">
                  <c:v>25</c:v>
                </c:pt>
                <c:pt idx="284">
                  <c:v>24</c:v>
                </c:pt>
                <c:pt idx="285">
                  <c:v>25</c:v>
                </c:pt>
                <c:pt idx="286">
                  <c:v>25</c:v>
                </c:pt>
                <c:pt idx="287">
                  <c:v>25</c:v>
                </c:pt>
                <c:pt idx="288">
                  <c:v>24</c:v>
                </c:pt>
                <c:pt idx="289">
                  <c:v>25</c:v>
                </c:pt>
                <c:pt idx="290">
                  <c:v>25</c:v>
                </c:pt>
                <c:pt idx="291">
                  <c:v>25</c:v>
                </c:pt>
                <c:pt idx="292">
                  <c:v>24</c:v>
                </c:pt>
                <c:pt idx="293">
                  <c:v>24</c:v>
                </c:pt>
                <c:pt idx="294">
                  <c:v>25</c:v>
                </c:pt>
                <c:pt idx="295">
                  <c:v>25</c:v>
                </c:pt>
                <c:pt idx="296">
                  <c:v>25</c:v>
                </c:pt>
                <c:pt idx="297">
                  <c:v>24</c:v>
                </c:pt>
                <c:pt idx="298">
                  <c:v>24</c:v>
                </c:pt>
                <c:pt idx="299">
                  <c:v>26</c:v>
                </c:pt>
                <c:pt idx="300">
                  <c:v>25</c:v>
                </c:pt>
                <c:pt idx="301">
                  <c:v>25</c:v>
                </c:pt>
                <c:pt idx="302">
                  <c:v>24</c:v>
                </c:pt>
                <c:pt idx="303">
                  <c:v>24</c:v>
                </c:pt>
                <c:pt idx="304">
                  <c:v>23</c:v>
                </c:pt>
                <c:pt idx="305">
                  <c:v>22</c:v>
                </c:pt>
                <c:pt idx="306">
                  <c:v>21</c:v>
                </c:pt>
                <c:pt idx="307">
                  <c:v>19</c:v>
                </c:pt>
                <c:pt idx="308">
                  <c:v>23</c:v>
                </c:pt>
                <c:pt idx="309">
                  <c:v>22</c:v>
                </c:pt>
                <c:pt idx="310">
                  <c:v>21</c:v>
                </c:pt>
                <c:pt idx="311">
                  <c:v>19</c:v>
                </c:pt>
                <c:pt idx="312">
                  <c:v>23</c:v>
                </c:pt>
                <c:pt idx="313">
                  <c:v>22</c:v>
                </c:pt>
                <c:pt idx="314">
                  <c:v>21</c:v>
                </c:pt>
                <c:pt idx="315">
                  <c:v>19</c:v>
                </c:pt>
                <c:pt idx="316">
                  <c:v>19</c:v>
                </c:pt>
                <c:pt idx="317">
                  <c:v>23</c:v>
                </c:pt>
                <c:pt idx="318">
                  <c:v>23</c:v>
                </c:pt>
                <c:pt idx="319">
                  <c:v>21</c:v>
                </c:pt>
                <c:pt idx="320">
                  <c:v>20</c:v>
                </c:pt>
                <c:pt idx="321">
                  <c:v>19</c:v>
                </c:pt>
                <c:pt idx="322">
                  <c:v>23</c:v>
                </c:pt>
                <c:pt idx="323">
                  <c:v>22</c:v>
                </c:pt>
                <c:pt idx="324">
                  <c:v>20</c:v>
                </c:pt>
                <c:pt idx="325">
                  <c:v>19</c:v>
                </c:pt>
                <c:pt idx="326">
                  <c:v>23</c:v>
                </c:pt>
                <c:pt idx="327">
                  <c:v>22</c:v>
                </c:pt>
                <c:pt idx="328">
                  <c:v>20</c:v>
                </c:pt>
                <c:pt idx="329">
                  <c:v>19</c:v>
                </c:pt>
                <c:pt idx="330">
                  <c:v>23</c:v>
                </c:pt>
                <c:pt idx="331">
                  <c:v>22</c:v>
                </c:pt>
                <c:pt idx="332">
                  <c:v>20</c:v>
                </c:pt>
                <c:pt idx="333">
                  <c:v>19</c:v>
                </c:pt>
                <c:pt idx="334">
                  <c:v>19</c:v>
                </c:pt>
                <c:pt idx="335">
                  <c:v>17</c:v>
                </c:pt>
                <c:pt idx="336">
                  <c:v>15</c:v>
                </c:pt>
                <c:pt idx="337">
                  <c:v>13</c:v>
                </c:pt>
                <c:pt idx="338">
                  <c:v>10</c:v>
                </c:pt>
                <c:pt idx="339">
                  <c:v>19</c:v>
                </c:pt>
                <c:pt idx="340">
                  <c:v>17</c:v>
                </c:pt>
                <c:pt idx="341">
                  <c:v>15</c:v>
                </c:pt>
                <c:pt idx="342">
                  <c:v>14</c:v>
                </c:pt>
                <c:pt idx="343">
                  <c:v>11</c:v>
                </c:pt>
                <c:pt idx="344">
                  <c:v>17</c:v>
                </c:pt>
                <c:pt idx="345">
                  <c:v>15</c:v>
                </c:pt>
                <c:pt idx="346">
                  <c:v>14</c:v>
                </c:pt>
                <c:pt idx="347">
                  <c:v>13</c:v>
                </c:pt>
                <c:pt idx="348">
                  <c:v>17</c:v>
                </c:pt>
                <c:pt idx="349">
                  <c:v>15</c:v>
                </c:pt>
                <c:pt idx="350">
                  <c:v>14</c:v>
                </c:pt>
                <c:pt idx="351">
                  <c:v>13</c:v>
                </c:pt>
                <c:pt idx="352">
                  <c:v>18</c:v>
                </c:pt>
                <c:pt idx="353">
                  <c:v>16</c:v>
                </c:pt>
                <c:pt idx="354">
                  <c:v>15</c:v>
                </c:pt>
                <c:pt idx="355">
                  <c:v>13</c:v>
                </c:pt>
                <c:pt idx="356">
                  <c:v>18</c:v>
                </c:pt>
                <c:pt idx="357">
                  <c:v>16</c:v>
                </c:pt>
                <c:pt idx="358">
                  <c:v>15</c:v>
                </c:pt>
                <c:pt idx="359">
                  <c:v>13</c:v>
                </c:pt>
                <c:pt idx="360">
                  <c:v>19</c:v>
                </c:pt>
                <c:pt idx="361">
                  <c:v>16</c:v>
                </c:pt>
                <c:pt idx="362">
                  <c:v>15</c:v>
                </c:pt>
                <c:pt idx="363">
                  <c:v>13</c:v>
                </c:pt>
                <c:pt idx="364">
                  <c:v>7</c:v>
                </c:pt>
              </c:numCache>
            </c:numRef>
          </c:yVal>
          <c:smooth val="0"/>
          <c:extLst>
            <c:ext xmlns:c16="http://schemas.microsoft.com/office/drawing/2014/chart" uri="{C3380CC4-5D6E-409C-BE32-E72D297353CC}">
              <c16:uniqueId val="{00000001-F287-47AF-9902-12AAC8C6AA98}"/>
            </c:ext>
          </c:extLst>
        </c:ser>
        <c:dLbls>
          <c:showLegendKey val="0"/>
          <c:showVal val="0"/>
          <c:showCatName val="0"/>
          <c:showSerName val="0"/>
          <c:showPercent val="0"/>
          <c:showBubbleSize val="0"/>
        </c:dLbls>
        <c:axId val="600453048"/>
        <c:axId val="600454008"/>
      </c:scatterChart>
      <c:valAx>
        <c:axId val="600453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454008"/>
        <c:crosses val="autoZero"/>
        <c:crossBetween val="midCat"/>
      </c:valAx>
      <c:valAx>
        <c:axId val="600454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4530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'Temperature and log Scatter '!$E$1</c:f>
              <c:strCache>
                <c:ptCount val="1"/>
                <c:pt idx="0">
                  <c:v>LogTemperature</c:v>
                </c:pt>
              </c:strCache>
            </c:strRef>
          </c:tx>
          <c:spPr>
            <a:ln w="19050" cap="rnd">
              <a:noFill/>
              <a:round/>
            </a:ln>
            <a:effectLst/>
          </c:spPr>
          <c:marker>
            <c:symbol val="circle"/>
            <c:size val="5"/>
            <c:spPr>
              <a:solidFill>
                <a:schemeClr val="accent1"/>
              </a:solidFill>
              <a:ln w="9525">
                <a:solidFill>
                  <a:schemeClr val="accent1"/>
                </a:solidFill>
              </a:ln>
              <a:effectLst/>
            </c:spPr>
          </c:marker>
          <c:xVal>
            <c:numRef>
              <c:f>'Temperature and log Scatter '!$D$2:$D$366</c:f>
              <c:numCache>
                <c:formatCode>General</c:formatCode>
                <c:ptCount val="365"/>
                <c:pt idx="0">
                  <c:v>0.3010299956639812</c:v>
                </c:pt>
                <c:pt idx="1">
                  <c:v>0.12385164096708581</c:v>
                </c:pt>
                <c:pt idx="2">
                  <c:v>0.12385164096708581</c:v>
                </c:pt>
                <c:pt idx="3">
                  <c:v>2.1189299069938092E-2</c:v>
                </c:pt>
                <c:pt idx="4">
                  <c:v>0</c:v>
                </c:pt>
                <c:pt idx="5">
                  <c:v>0.18752072083646307</c:v>
                </c:pt>
                <c:pt idx="6">
                  <c:v>0.18752072083646307</c:v>
                </c:pt>
                <c:pt idx="7">
                  <c:v>7.1882007306125359E-2</c:v>
                </c:pt>
                <c:pt idx="8">
                  <c:v>7.1882007306125359E-2</c:v>
                </c:pt>
                <c:pt idx="9">
                  <c:v>2.1189299069938092E-2</c:v>
                </c:pt>
                <c:pt idx="10">
                  <c:v>0.18752072083646307</c:v>
                </c:pt>
                <c:pt idx="11">
                  <c:v>0.12385164096708581</c:v>
                </c:pt>
                <c:pt idx="12">
                  <c:v>0.12385164096708581</c:v>
                </c:pt>
                <c:pt idx="13">
                  <c:v>2.1189299069938092E-2</c:v>
                </c:pt>
                <c:pt idx="14">
                  <c:v>4.5322978786657475E-2</c:v>
                </c:pt>
                <c:pt idx="15">
                  <c:v>0.22271647114758325</c:v>
                </c:pt>
                <c:pt idx="16">
                  <c:v>0.1553360374650618</c:v>
                </c:pt>
                <c:pt idx="17">
                  <c:v>7.1882007306125359E-2</c:v>
                </c:pt>
                <c:pt idx="18">
                  <c:v>7.1882007306125359E-2</c:v>
                </c:pt>
                <c:pt idx="19">
                  <c:v>0.1553360374650618</c:v>
                </c:pt>
                <c:pt idx="20">
                  <c:v>9.691001300805642E-2</c:v>
                </c:pt>
                <c:pt idx="21">
                  <c:v>4.5322978786657475E-2</c:v>
                </c:pt>
                <c:pt idx="22">
                  <c:v>2.1189299069938092E-2</c:v>
                </c:pt>
                <c:pt idx="23">
                  <c:v>0.18752072083646307</c:v>
                </c:pt>
                <c:pt idx="24">
                  <c:v>9.691001300805642E-2</c:v>
                </c:pt>
                <c:pt idx="25">
                  <c:v>9.691001300805642E-2</c:v>
                </c:pt>
                <c:pt idx="26">
                  <c:v>2.1189299069938092E-2</c:v>
                </c:pt>
                <c:pt idx="27">
                  <c:v>0.12385164096708581</c:v>
                </c:pt>
                <c:pt idx="28">
                  <c:v>0.12385164096708581</c:v>
                </c:pt>
                <c:pt idx="29">
                  <c:v>2.1189299069938092E-2</c:v>
                </c:pt>
                <c:pt idx="30">
                  <c:v>2.1189299069938092E-2</c:v>
                </c:pt>
                <c:pt idx="31">
                  <c:v>0</c:v>
                </c:pt>
                <c:pt idx="32">
                  <c:v>0</c:v>
                </c:pt>
                <c:pt idx="33">
                  <c:v>-6.0480747381381476E-2</c:v>
                </c:pt>
                <c:pt idx="34">
                  <c:v>-8.092190762392612E-2</c:v>
                </c:pt>
                <c:pt idx="35">
                  <c:v>4.5322978786657475E-2</c:v>
                </c:pt>
                <c:pt idx="36">
                  <c:v>-2.2276394711152253E-2</c:v>
                </c:pt>
                <c:pt idx="37">
                  <c:v>-6.0480747381381476E-2</c:v>
                </c:pt>
                <c:pt idx="38">
                  <c:v>-6.0480747381381476E-2</c:v>
                </c:pt>
                <c:pt idx="39">
                  <c:v>0</c:v>
                </c:pt>
                <c:pt idx="40">
                  <c:v>-4.0958607678906384E-2</c:v>
                </c:pt>
                <c:pt idx="41">
                  <c:v>-4.0958607678906384E-2</c:v>
                </c:pt>
                <c:pt idx="42">
                  <c:v>-8.092190762392612E-2</c:v>
                </c:pt>
                <c:pt idx="43">
                  <c:v>4.5322978786657475E-2</c:v>
                </c:pt>
                <c:pt idx="44">
                  <c:v>-2.2276394711152253E-2</c:v>
                </c:pt>
                <c:pt idx="45">
                  <c:v>-4.0958607678906384E-2</c:v>
                </c:pt>
                <c:pt idx="46">
                  <c:v>-6.0480747381381476E-2</c:v>
                </c:pt>
                <c:pt idx="47">
                  <c:v>0</c:v>
                </c:pt>
                <c:pt idx="48">
                  <c:v>-2.2276394711152253E-2</c:v>
                </c:pt>
                <c:pt idx="49">
                  <c:v>-2.2276394711152253E-2</c:v>
                </c:pt>
                <c:pt idx="50">
                  <c:v>-2.2276394711152253E-2</c:v>
                </c:pt>
                <c:pt idx="51">
                  <c:v>0</c:v>
                </c:pt>
                <c:pt idx="52">
                  <c:v>-2.2276394711152253E-2</c:v>
                </c:pt>
                <c:pt idx="53">
                  <c:v>0</c:v>
                </c:pt>
                <c:pt idx="54">
                  <c:v>-6.0480747381381476E-2</c:v>
                </c:pt>
                <c:pt idx="55">
                  <c:v>0</c:v>
                </c:pt>
                <c:pt idx="56">
                  <c:v>2.1189299069938092E-2</c:v>
                </c:pt>
                <c:pt idx="57">
                  <c:v>0</c:v>
                </c:pt>
                <c:pt idx="58">
                  <c:v>-4.0958607678906384E-2</c:v>
                </c:pt>
                <c:pt idx="59">
                  <c:v>-6.0480747381381476E-2</c:v>
                </c:pt>
                <c:pt idx="60">
                  <c:v>-9.6910013008056392E-2</c:v>
                </c:pt>
                <c:pt idx="61">
                  <c:v>-0.11350927482751812</c:v>
                </c:pt>
                <c:pt idx="62">
                  <c:v>-0.11350927482751812</c:v>
                </c:pt>
                <c:pt idx="63">
                  <c:v>-6.0480747381381476E-2</c:v>
                </c:pt>
                <c:pt idx="64">
                  <c:v>-0.11350927482751812</c:v>
                </c:pt>
                <c:pt idx="65">
                  <c:v>-0.11350927482751812</c:v>
                </c:pt>
                <c:pt idx="66">
                  <c:v>-0.11350927482751812</c:v>
                </c:pt>
                <c:pt idx="67">
                  <c:v>-9.6910013008056392E-2</c:v>
                </c:pt>
                <c:pt idx="68">
                  <c:v>-8.092190762392612E-2</c:v>
                </c:pt>
                <c:pt idx="69">
                  <c:v>-8.092190762392612E-2</c:v>
                </c:pt>
                <c:pt idx="70">
                  <c:v>-0.13076828026902382</c:v>
                </c:pt>
                <c:pt idx="71">
                  <c:v>-6.0480747381381476E-2</c:v>
                </c:pt>
                <c:pt idx="72">
                  <c:v>-6.0480747381381476E-2</c:v>
                </c:pt>
                <c:pt idx="73">
                  <c:v>-8.092190762392612E-2</c:v>
                </c:pt>
                <c:pt idx="74">
                  <c:v>-8.092190762392612E-2</c:v>
                </c:pt>
                <c:pt idx="75">
                  <c:v>-0.11350927482751812</c:v>
                </c:pt>
                <c:pt idx="76">
                  <c:v>-8.092190762392612E-2</c:v>
                </c:pt>
                <c:pt idx="77">
                  <c:v>-8.092190762392612E-2</c:v>
                </c:pt>
                <c:pt idx="78">
                  <c:v>-0.11350927482751812</c:v>
                </c:pt>
                <c:pt idx="79">
                  <c:v>-8.092190762392612E-2</c:v>
                </c:pt>
                <c:pt idx="80">
                  <c:v>-0.13076828026902382</c:v>
                </c:pt>
                <c:pt idx="81">
                  <c:v>-6.0480747381381476E-2</c:v>
                </c:pt>
                <c:pt idx="82">
                  <c:v>-8.092190762392612E-2</c:v>
                </c:pt>
                <c:pt idx="83">
                  <c:v>-9.6910013008056392E-2</c:v>
                </c:pt>
                <c:pt idx="84">
                  <c:v>-0.11350927482751812</c:v>
                </c:pt>
                <c:pt idx="85">
                  <c:v>-0.13076828026902382</c:v>
                </c:pt>
                <c:pt idx="86">
                  <c:v>-8.092190762392612E-2</c:v>
                </c:pt>
                <c:pt idx="87">
                  <c:v>-8.092190762392612E-2</c:v>
                </c:pt>
                <c:pt idx="88">
                  <c:v>-9.6910013008056392E-2</c:v>
                </c:pt>
                <c:pt idx="89">
                  <c:v>-0.11350927482751812</c:v>
                </c:pt>
                <c:pt idx="90">
                  <c:v>-9.6910013008056392E-2</c:v>
                </c:pt>
                <c:pt idx="91">
                  <c:v>-0.13076828026902382</c:v>
                </c:pt>
                <c:pt idx="92">
                  <c:v>-0.13076828026902382</c:v>
                </c:pt>
                <c:pt idx="93">
                  <c:v>-0.14874165128092473</c:v>
                </c:pt>
                <c:pt idx="94">
                  <c:v>-0.14874165128092473</c:v>
                </c:pt>
                <c:pt idx="95">
                  <c:v>-9.6910013008056392E-2</c:v>
                </c:pt>
                <c:pt idx="96">
                  <c:v>-0.13076828026902382</c:v>
                </c:pt>
                <c:pt idx="97">
                  <c:v>-0.13076828026902382</c:v>
                </c:pt>
                <c:pt idx="98">
                  <c:v>-0.16115090926274472</c:v>
                </c:pt>
                <c:pt idx="99">
                  <c:v>-0.13076828026902382</c:v>
                </c:pt>
                <c:pt idx="100">
                  <c:v>-0.13076828026902382</c:v>
                </c:pt>
                <c:pt idx="101">
                  <c:v>-0.13076828026902382</c:v>
                </c:pt>
                <c:pt idx="102">
                  <c:v>-0.16115090926274472</c:v>
                </c:pt>
                <c:pt idx="103">
                  <c:v>-0.11350927482751812</c:v>
                </c:pt>
                <c:pt idx="104">
                  <c:v>-0.13076828026902382</c:v>
                </c:pt>
                <c:pt idx="105">
                  <c:v>-0.16115090926274472</c:v>
                </c:pt>
                <c:pt idx="106">
                  <c:v>-0.14874165128092473</c:v>
                </c:pt>
                <c:pt idx="107">
                  <c:v>-0.13076828026902382</c:v>
                </c:pt>
                <c:pt idx="108">
                  <c:v>-0.11350927482751812</c:v>
                </c:pt>
                <c:pt idx="109">
                  <c:v>-0.16115090926274472</c:v>
                </c:pt>
                <c:pt idx="110">
                  <c:v>-0.13076828026902382</c:v>
                </c:pt>
                <c:pt idx="111">
                  <c:v>-0.11350927482751812</c:v>
                </c:pt>
                <c:pt idx="112">
                  <c:v>-0.11350927482751812</c:v>
                </c:pt>
                <c:pt idx="113">
                  <c:v>-0.16115090926274472</c:v>
                </c:pt>
                <c:pt idx="114">
                  <c:v>-0.14874165128092473</c:v>
                </c:pt>
                <c:pt idx="115">
                  <c:v>-9.6910013008056392E-2</c:v>
                </c:pt>
                <c:pt idx="116">
                  <c:v>-0.11350927482751812</c:v>
                </c:pt>
                <c:pt idx="117">
                  <c:v>-0.13076828026902382</c:v>
                </c:pt>
                <c:pt idx="118">
                  <c:v>-0.14874165128092473</c:v>
                </c:pt>
                <c:pt idx="119">
                  <c:v>-0.13076828026902382</c:v>
                </c:pt>
                <c:pt idx="120">
                  <c:v>-0.18708664335714442</c:v>
                </c:pt>
                <c:pt idx="121">
                  <c:v>-0.16115090926274472</c:v>
                </c:pt>
                <c:pt idx="122">
                  <c:v>-0.20065945054641829</c:v>
                </c:pt>
                <c:pt idx="123">
                  <c:v>-0.20065945054641829</c:v>
                </c:pt>
                <c:pt idx="124">
                  <c:v>-0.14874165128092473</c:v>
                </c:pt>
                <c:pt idx="125">
                  <c:v>-0.17392519729917355</c:v>
                </c:pt>
                <c:pt idx="126">
                  <c:v>-0.18708664335714442</c:v>
                </c:pt>
                <c:pt idx="127">
                  <c:v>-0.17392519729917355</c:v>
                </c:pt>
                <c:pt idx="128">
                  <c:v>-0.20065945054641829</c:v>
                </c:pt>
                <c:pt idx="129">
                  <c:v>-0.16115090926274472</c:v>
                </c:pt>
                <c:pt idx="130">
                  <c:v>-0.17392519729917355</c:v>
                </c:pt>
                <c:pt idx="131">
                  <c:v>-0.17392519729917355</c:v>
                </c:pt>
                <c:pt idx="132">
                  <c:v>-0.18708664335714442</c:v>
                </c:pt>
                <c:pt idx="133">
                  <c:v>-0.20065945054641829</c:v>
                </c:pt>
                <c:pt idx="134">
                  <c:v>-0.16115090926274472</c:v>
                </c:pt>
                <c:pt idx="135">
                  <c:v>-0.17392519729917355</c:v>
                </c:pt>
                <c:pt idx="136">
                  <c:v>-0.17392519729917355</c:v>
                </c:pt>
                <c:pt idx="137">
                  <c:v>-0.17392519729917355</c:v>
                </c:pt>
                <c:pt idx="138">
                  <c:v>-0.21467016498923297</c:v>
                </c:pt>
                <c:pt idx="139">
                  <c:v>-0.17392519729917355</c:v>
                </c:pt>
                <c:pt idx="140">
                  <c:v>-0.16115090926274472</c:v>
                </c:pt>
                <c:pt idx="141">
                  <c:v>-0.17392519729917355</c:v>
                </c:pt>
                <c:pt idx="142">
                  <c:v>-0.20065945054641829</c:v>
                </c:pt>
                <c:pt idx="143">
                  <c:v>-0.16115090926274472</c:v>
                </c:pt>
                <c:pt idx="144">
                  <c:v>-0.16115090926274472</c:v>
                </c:pt>
                <c:pt idx="145">
                  <c:v>-0.17392519729917355</c:v>
                </c:pt>
                <c:pt idx="146">
                  <c:v>-0.20065945054641829</c:v>
                </c:pt>
                <c:pt idx="147">
                  <c:v>-0.18708664335714442</c:v>
                </c:pt>
                <c:pt idx="148">
                  <c:v>-0.18708664335714442</c:v>
                </c:pt>
                <c:pt idx="149">
                  <c:v>-0.17392519729917355</c:v>
                </c:pt>
                <c:pt idx="150">
                  <c:v>-0.18708664335714442</c:v>
                </c:pt>
                <c:pt idx="151">
                  <c:v>-0.18708664335714442</c:v>
                </c:pt>
                <c:pt idx="152">
                  <c:v>-0.22914798835785583</c:v>
                </c:pt>
                <c:pt idx="153">
                  <c:v>-0.25181197299379954</c:v>
                </c:pt>
                <c:pt idx="154">
                  <c:v>-0.29242982390206362</c:v>
                </c:pt>
                <c:pt idx="155">
                  <c:v>-0.22914798835785583</c:v>
                </c:pt>
                <c:pt idx="156">
                  <c:v>-0.25181197299379954</c:v>
                </c:pt>
                <c:pt idx="157">
                  <c:v>-0.25181197299379954</c:v>
                </c:pt>
                <c:pt idx="158">
                  <c:v>-0.3010299956639812</c:v>
                </c:pt>
                <c:pt idx="159">
                  <c:v>-0.21467016498923297</c:v>
                </c:pt>
                <c:pt idx="160">
                  <c:v>-0.26760624017703144</c:v>
                </c:pt>
                <c:pt idx="161">
                  <c:v>-0.27572413039921095</c:v>
                </c:pt>
                <c:pt idx="162">
                  <c:v>-0.3010299956639812</c:v>
                </c:pt>
                <c:pt idx="163">
                  <c:v>-0.22914798835785583</c:v>
                </c:pt>
                <c:pt idx="164">
                  <c:v>-0.24412514432750865</c:v>
                </c:pt>
                <c:pt idx="165">
                  <c:v>-0.25181197299379954</c:v>
                </c:pt>
                <c:pt idx="166">
                  <c:v>-0.32790214206428259</c:v>
                </c:pt>
                <c:pt idx="167">
                  <c:v>-0.18708664335714442</c:v>
                </c:pt>
                <c:pt idx="168">
                  <c:v>-0.22914798835785583</c:v>
                </c:pt>
                <c:pt idx="169">
                  <c:v>-0.25181197299379954</c:v>
                </c:pt>
                <c:pt idx="170">
                  <c:v>-0.26760624017703144</c:v>
                </c:pt>
                <c:pt idx="171">
                  <c:v>-0.32790214206428259</c:v>
                </c:pt>
                <c:pt idx="172">
                  <c:v>-0.18708664335714442</c:v>
                </c:pt>
                <c:pt idx="173">
                  <c:v>-0.21467016498923297</c:v>
                </c:pt>
                <c:pt idx="174">
                  <c:v>-0.24412514432750865</c:v>
                </c:pt>
                <c:pt idx="175">
                  <c:v>-0.29242982390206362</c:v>
                </c:pt>
                <c:pt idx="176">
                  <c:v>-0.32790214206428259</c:v>
                </c:pt>
                <c:pt idx="177">
                  <c:v>-0.20065945054641829</c:v>
                </c:pt>
                <c:pt idx="178">
                  <c:v>-0.22914798835785583</c:v>
                </c:pt>
                <c:pt idx="179">
                  <c:v>-0.26760624017703144</c:v>
                </c:pt>
                <c:pt idx="180">
                  <c:v>-0.27572413039921095</c:v>
                </c:pt>
                <c:pt idx="181">
                  <c:v>-0.32790214206428259</c:v>
                </c:pt>
                <c:pt idx="182">
                  <c:v>-0.29242982390206362</c:v>
                </c:pt>
                <c:pt idx="183">
                  <c:v>-0.26760624017703144</c:v>
                </c:pt>
                <c:pt idx="184">
                  <c:v>-0.22914798835785583</c:v>
                </c:pt>
                <c:pt idx="185">
                  <c:v>-0.20065945054641829</c:v>
                </c:pt>
                <c:pt idx="186">
                  <c:v>-0.29242982390206362</c:v>
                </c:pt>
                <c:pt idx="187">
                  <c:v>-0.24412514432750865</c:v>
                </c:pt>
                <c:pt idx="188">
                  <c:v>-0.24412514432750865</c:v>
                </c:pt>
                <c:pt idx="189">
                  <c:v>-0.22914798835785583</c:v>
                </c:pt>
                <c:pt idx="190">
                  <c:v>-0.30980391997148632</c:v>
                </c:pt>
                <c:pt idx="191">
                  <c:v>-0.26760624017703144</c:v>
                </c:pt>
                <c:pt idx="192">
                  <c:v>-0.25181197299379954</c:v>
                </c:pt>
                <c:pt idx="193">
                  <c:v>-0.21467016498923297</c:v>
                </c:pt>
                <c:pt idx="194">
                  <c:v>-0.3010299956639812</c:v>
                </c:pt>
                <c:pt idx="195">
                  <c:v>-0.26760624017703144</c:v>
                </c:pt>
                <c:pt idx="196">
                  <c:v>-0.22914798835785583</c:v>
                </c:pt>
                <c:pt idx="197">
                  <c:v>-0.24412514432750865</c:v>
                </c:pt>
                <c:pt idx="198">
                  <c:v>-0.32790214206428259</c:v>
                </c:pt>
                <c:pt idx="199">
                  <c:v>-0.25181197299379954</c:v>
                </c:pt>
                <c:pt idx="200">
                  <c:v>-0.24412514432750865</c:v>
                </c:pt>
                <c:pt idx="201">
                  <c:v>-0.24412514432750865</c:v>
                </c:pt>
                <c:pt idx="202">
                  <c:v>-0.32790214206428259</c:v>
                </c:pt>
                <c:pt idx="203">
                  <c:v>-0.29242982390206362</c:v>
                </c:pt>
                <c:pt idx="204">
                  <c:v>-0.24412514432750865</c:v>
                </c:pt>
                <c:pt idx="205">
                  <c:v>-0.24412514432750865</c:v>
                </c:pt>
                <c:pt idx="206">
                  <c:v>-0.22914798835785583</c:v>
                </c:pt>
                <c:pt idx="207">
                  <c:v>-0.32790214206428259</c:v>
                </c:pt>
                <c:pt idx="208">
                  <c:v>-0.29242982390206362</c:v>
                </c:pt>
                <c:pt idx="209">
                  <c:v>-0.24412514432750865</c:v>
                </c:pt>
                <c:pt idx="210">
                  <c:v>-0.22914798835785583</c:v>
                </c:pt>
                <c:pt idx="211">
                  <c:v>-0.21467016498923297</c:v>
                </c:pt>
                <c:pt idx="212">
                  <c:v>-0.20065945054641829</c:v>
                </c:pt>
                <c:pt idx="213">
                  <c:v>-0.20065945054641829</c:v>
                </c:pt>
                <c:pt idx="214">
                  <c:v>-0.20065945054641829</c:v>
                </c:pt>
                <c:pt idx="215">
                  <c:v>-0.16115090926274472</c:v>
                </c:pt>
                <c:pt idx="216">
                  <c:v>-0.21467016498923297</c:v>
                </c:pt>
                <c:pt idx="217">
                  <c:v>-0.21467016498923297</c:v>
                </c:pt>
                <c:pt idx="218">
                  <c:v>-0.17392519729917355</c:v>
                </c:pt>
                <c:pt idx="219">
                  <c:v>-0.18708664335714442</c:v>
                </c:pt>
                <c:pt idx="220">
                  <c:v>-0.20065945054641829</c:v>
                </c:pt>
                <c:pt idx="221">
                  <c:v>-0.18708664335714442</c:v>
                </c:pt>
                <c:pt idx="222">
                  <c:v>-0.17392519729917355</c:v>
                </c:pt>
                <c:pt idx="223">
                  <c:v>-0.18708664335714442</c:v>
                </c:pt>
                <c:pt idx="224">
                  <c:v>-0.18708664335714442</c:v>
                </c:pt>
                <c:pt idx="225">
                  <c:v>-0.22914798835785583</c:v>
                </c:pt>
                <c:pt idx="226">
                  <c:v>-0.20065945054641829</c:v>
                </c:pt>
                <c:pt idx="227">
                  <c:v>-0.20065945054641829</c:v>
                </c:pt>
                <c:pt idx="228">
                  <c:v>-0.17392519729917355</c:v>
                </c:pt>
                <c:pt idx="229">
                  <c:v>-0.16115090926274472</c:v>
                </c:pt>
                <c:pt idx="230">
                  <c:v>-0.21467016498923297</c:v>
                </c:pt>
                <c:pt idx="231">
                  <c:v>-0.18708664335714442</c:v>
                </c:pt>
                <c:pt idx="232">
                  <c:v>-0.18708664335714442</c:v>
                </c:pt>
                <c:pt idx="233">
                  <c:v>-0.20065945054641829</c:v>
                </c:pt>
                <c:pt idx="234">
                  <c:v>-0.17392519729917355</c:v>
                </c:pt>
                <c:pt idx="235">
                  <c:v>-0.22914798835785583</c:v>
                </c:pt>
                <c:pt idx="236">
                  <c:v>-0.20065945054641829</c:v>
                </c:pt>
                <c:pt idx="237">
                  <c:v>-0.20065945054641829</c:v>
                </c:pt>
                <c:pt idx="238">
                  <c:v>-0.18708664335714442</c:v>
                </c:pt>
                <c:pt idx="239">
                  <c:v>-0.20065945054641829</c:v>
                </c:pt>
                <c:pt idx="240">
                  <c:v>-0.18708664335714442</c:v>
                </c:pt>
                <c:pt idx="241">
                  <c:v>-0.20065945054641829</c:v>
                </c:pt>
                <c:pt idx="242">
                  <c:v>-0.16115090926274472</c:v>
                </c:pt>
                <c:pt idx="243">
                  <c:v>-0.16115090926274472</c:v>
                </c:pt>
                <c:pt idx="244">
                  <c:v>-0.16115090926274472</c:v>
                </c:pt>
                <c:pt idx="245">
                  <c:v>-0.16115090926274472</c:v>
                </c:pt>
                <c:pt idx="246">
                  <c:v>-0.13076828026902382</c:v>
                </c:pt>
                <c:pt idx="247">
                  <c:v>-0.14874165128092473</c:v>
                </c:pt>
                <c:pt idx="248">
                  <c:v>-0.16115090926274472</c:v>
                </c:pt>
                <c:pt idx="249">
                  <c:v>-0.17392519729917355</c:v>
                </c:pt>
                <c:pt idx="250">
                  <c:v>-0.14874165128092473</c:v>
                </c:pt>
                <c:pt idx="251">
                  <c:v>-0.11350927482751812</c:v>
                </c:pt>
                <c:pt idx="252">
                  <c:v>-0.13076828026902382</c:v>
                </c:pt>
                <c:pt idx="253">
                  <c:v>-0.16115090926274472</c:v>
                </c:pt>
                <c:pt idx="254">
                  <c:v>-0.14874165128092473</c:v>
                </c:pt>
                <c:pt idx="255">
                  <c:v>-0.14874165128092473</c:v>
                </c:pt>
                <c:pt idx="256">
                  <c:v>-0.14874165128092473</c:v>
                </c:pt>
                <c:pt idx="257">
                  <c:v>-0.17392519729917355</c:v>
                </c:pt>
                <c:pt idx="258">
                  <c:v>-0.16115090926274472</c:v>
                </c:pt>
                <c:pt idx="259">
                  <c:v>-0.14874165128092473</c:v>
                </c:pt>
                <c:pt idx="260">
                  <c:v>-0.14874165128092473</c:v>
                </c:pt>
                <c:pt idx="261">
                  <c:v>-0.17392519729917355</c:v>
                </c:pt>
                <c:pt idx="262">
                  <c:v>-0.16115090926274472</c:v>
                </c:pt>
                <c:pt idx="263">
                  <c:v>-0.14874165128092473</c:v>
                </c:pt>
                <c:pt idx="264">
                  <c:v>-0.13076828026902382</c:v>
                </c:pt>
                <c:pt idx="265">
                  <c:v>-0.14874165128092473</c:v>
                </c:pt>
                <c:pt idx="266">
                  <c:v>-0.14874165128092473</c:v>
                </c:pt>
                <c:pt idx="267">
                  <c:v>-0.14874165128092473</c:v>
                </c:pt>
                <c:pt idx="268">
                  <c:v>-0.11350927482751812</c:v>
                </c:pt>
                <c:pt idx="269">
                  <c:v>-0.17392519729917355</c:v>
                </c:pt>
                <c:pt idx="270">
                  <c:v>-0.16115090926274472</c:v>
                </c:pt>
                <c:pt idx="271">
                  <c:v>-0.14874165128092473</c:v>
                </c:pt>
                <c:pt idx="272">
                  <c:v>-0.13076828026902382</c:v>
                </c:pt>
                <c:pt idx="273">
                  <c:v>-9.6910013008056392E-2</c:v>
                </c:pt>
                <c:pt idx="274">
                  <c:v>-0.13076828026902382</c:v>
                </c:pt>
                <c:pt idx="275">
                  <c:v>-9.6910013008056392E-2</c:v>
                </c:pt>
                <c:pt idx="276">
                  <c:v>-0.11350927482751812</c:v>
                </c:pt>
                <c:pt idx="277">
                  <c:v>-9.6910013008056392E-2</c:v>
                </c:pt>
                <c:pt idx="278">
                  <c:v>-0.13076828026902382</c:v>
                </c:pt>
                <c:pt idx="279">
                  <c:v>-9.6910013008056392E-2</c:v>
                </c:pt>
                <c:pt idx="280">
                  <c:v>-9.6910013008056392E-2</c:v>
                </c:pt>
                <c:pt idx="281">
                  <c:v>-0.13076828026902382</c:v>
                </c:pt>
                <c:pt idx="282">
                  <c:v>-0.13076828026902382</c:v>
                </c:pt>
                <c:pt idx="283">
                  <c:v>-0.11350927482751812</c:v>
                </c:pt>
                <c:pt idx="284">
                  <c:v>-0.11350927482751812</c:v>
                </c:pt>
                <c:pt idx="285">
                  <c:v>-9.6910013008056392E-2</c:v>
                </c:pt>
                <c:pt idx="286">
                  <c:v>-0.13076828026902382</c:v>
                </c:pt>
                <c:pt idx="287">
                  <c:v>-0.13076828026902382</c:v>
                </c:pt>
                <c:pt idx="288">
                  <c:v>-9.6910013008056392E-2</c:v>
                </c:pt>
                <c:pt idx="289">
                  <c:v>-0.11350927482751812</c:v>
                </c:pt>
                <c:pt idx="290">
                  <c:v>-0.11350927482751812</c:v>
                </c:pt>
                <c:pt idx="291">
                  <c:v>-9.6910013008056392E-2</c:v>
                </c:pt>
                <c:pt idx="292">
                  <c:v>-9.6910013008056392E-2</c:v>
                </c:pt>
                <c:pt idx="293">
                  <c:v>-8.092190762392612E-2</c:v>
                </c:pt>
                <c:pt idx="294">
                  <c:v>-0.11350927482751812</c:v>
                </c:pt>
                <c:pt idx="295">
                  <c:v>-9.6910013008056392E-2</c:v>
                </c:pt>
                <c:pt idx="296">
                  <c:v>-0.13076828026902382</c:v>
                </c:pt>
                <c:pt idx="297">
                  <c:v>-9.6910013008056392E-2</c:v>
                </c:pt>
                <c:pt idx="298">
                  <c:v>-0.11350927482751812</c:v>
                </c:pt>
                <c:pt idx="299">
                  <c:v>-0.14874165128092473</c:v>
                </c:pt>
                <c:pt idx="300">
                  <c:v>-0.11350927482751812</c:v>
                </c:pt>
                <c:pt idx="301">
                  <c:v>-9.6910013008056392E-2</c:v>
                </c:pt>
                <c:pt idx="302">
                  <c:v>-0.11350927482751812</c:v>
                </c:pt>
                <c:pt idx="303">
                  <c:v>-0.11350927482751812</c:v>
                </c:pt>
                <c:pt idx="304">
                  <c:v>-8.092190762392612E-2</c:v>
                </c:pt>
                <c:pt idx="305">
                  <c:v>-4.0958607678906384E-2</c:v>
                </c:pt>
                <c:pt idx="306">
                  <c:v>-6.0480747381381476E-2</c:v>
                </c:pt>
                <c:pt idx="307">
                  <c:v>-2.2276394711152253E-2</c:v>
                </c:pt>
                <c:pt idx="308">
                  <c:v>-6.0480747381381476E-2</c:v>
                </c:pt>
                <c:pt idx="309">
                  <c:v>-4.0958607678906384E-2</c:v>
                </c:pt>
                <c:pt idx="310">
                  <c:v>-4.0958607678906384E-2</c:v>
                </c:pt>
                <c:pt idx="311">
                  <c:v>-2.2276394711152253E-2</c:v>
                </c:pt>
                <c:pt idx="312">
                  <c:v>-8.092190762392612E-2</c:v>
                </c:pt>
                <c:pt idx="313">
                  <c:v>-6.0480747381381476E-2</c:v>
                </c:pt>
                <c:pt idx="314">
                  <c:v>-4.0958607678906384E-2</c:v>
                </c:pt>
                <c:pt idx="315">
                  <c:v>2.1189299069938092E-2</c:v>
                </c:pt>
                <c:pt idx="316">
                  <c:v>2.1189299069938092E-2</c:v>
                </c:pt>
                <c:pt idx="317">
                  <c:v>-9.6910013008056392E-2</c:v>
                </c:pt>
                <c:pt idx="318">
                  <c:v>-8.092190762392612E-2</c:v>
                </c:pt>
                <c:pt idx="319">
                  <c:v>-6.0480747381381476E-2</c:v>
                </c:pt>
                <c:pt idx="320">
                  <c:v>0</c:v>
                </c:pt>
                <c:pt idx="321">
                  <c:v>2.1189299069938092E-2</c:v>
                </c:pt>
                <c:pt idx="322">
                  <c:v>-6.0480747381381476E-2</c:v>
                </c:pt>
                <c:pt idx="323">
                  <c:v>-6.0480747381381476E-2</c:v>
                </c:pt>
                <c:pt idx="324">
                  <c:v>-2.2276394711152253E-2</c:v>
                </c:pt>
                <c:pt idx="325">
                  <c:v>0</c:v>
                </c:pt>
                <c:pt idx="326">
                  <c:v>-6.0480747381381476E-2</c:v>
                </c:pt>
                <c:pt idx="327">
                  <c:v>-8.092190762392612E-2</c:v>
                </c:pt>
                <c:pt idx="328">
                  <c:v>-4.0958607678906384E-2</c:v>
                </c:pt>
                <c:pt idx="329">
                  <c:v>2.1189299069938092E-2</c:v>
                </c:pt>
                <c:pt idx="330">
                  <c:v>-6.0480747381381476E-2</c:v>
                </c:pt>
                <c:pt idx="331">
                  <c:v>-4.0958607678906384E-2</c:v>
                </c:pt>
                <c:pt idx="332">
                  <c:v>-2.2276394711152253E-2</c:v>
                </c:pt>
                <c:pt idx="333">
                  <c:v>2.1189299069938092E-2</c:v>
                </c:pt>
                <c:pt idx="334">
                  <c:v>0</c:v>
                </c:pt>
                <c:pt idx="335">
                  <c:v>4.5322978786657475E-2</c:v>
                </c:pt>
                <c:pt idx="336">
                  <c:v>7.1882007306125359E-2</c:v>
                </c:pt>
                <c:pt idx="337">
                  <c:v>0.18752072083646307</c:v>
                </c:pt>
                <c:pt idx="338">
                  <c:v>0.26007138798507479</c:v>
                </c:pt>
                <c:pt idx="339">
                  <c:v>-2.2276394711152253E-2</c:v>
                </c:pt>
                <c:pt idx="340">
                  <c:v>2.1189299069938092E-2</c:v>
                </c:pt>
                <c:pt idx="341">
                  <c:v>9.691001300805642E-2</c:v>
                </c:pt>
                <c:pt idx="342">
                  <c:v>0.1553360374650618</c:v>
                </c:pt>
                <c:pt idx="343">
                  <c:v>0.26007138798507479</c:v>
                </c:pt>
                <c:pt idx="344">
                  <c:v>4.5322978786657475E-2</c:v>
                </c:pt>
                <c:pt idx="345">
                  <c:v>0.12385164096708581</c:v>
                </c:pt>
                <c:pt idx="346">
                  <c:v>0.1553360374650618</c:v>
                </c:pt>
                <c:pt idx="347">
                  <c:v>0.18752072083646307</c:v>
                </c:pt>
                <c:pt idx="348">
                  <c:v>2.1189299069938092E-2</c:v>
                </c:pt>
                <c:pt idx="349">
                  <c:v>9.691001300805642E-2</c:v>
                </c:pt>
                <c:pt idx="350">
                  <c:v>0.12385164096708581</c:v>
                </c:pt>
                <c:pt idx="351">
                  <c:v>0.1553360374650618</c:v>
                </c:pt>
                <c:pt idx="352">
                  <c:v>0</c:v>
                </c:pt>
                <c:pt idx="353">
                  <c:v>9.691001300805642E-2</c:v>
                </c:pt>
                <c:pt idx="354">
                  <c:v>0.12385164096708581</c:v>
                </c:pt>
                <c:pt idx="355">
                  <c:v>0.18752072083646307</c:v>
                </c:pt>
                <c:pt idx="356">
                  <c:v>4.5322978786657475E-2</c:v>
                </c:pt>
                <c:pt idx="357">
                  <c:v>9.691001300805642E-2</c:v>
                </c:pt>
                <c:pt idx="358">
                  <c:v>9.691001300805642E-2</c:v>
                </c:pt>
                <c:pt idx="359">
                  <c:v>0.1553360374650618</c:v>
                </c:pt>
                <c:pt idx="360">
                  <c:v>0</c:v>
                </c:pt>
                <c:pt idx="361">
                  <c:v>9.691001300805642E-2</c:v>
                </c:pt>
                <c:pt idx="362">
                  <c:v>9.691001300805642E-2</c:v>
                </c:pt>
                <c:pt idx="363">
                  <c:v>0.1553360374650618</c:v>
                </c:pt>
                <c:pt idx="364">
                  <c:v>0.3979400086720376</c:v>
                </c:pt>
              </c:numCache>
            </c:numRef>
          </c:xVal>
          <c:yVal>
            <c:numRef>
              <c:f>'Temperature and log Scatter '!$E$2:$E$366</c:f>
              <c:numCache>
                <c:formatCode>General</c:formatCode>
                <c:ptCount val="365"/>
                <c:pt idx="0">
                  <c:v>1.4313637641589874</c:v>
                </c:pt>
                <c:pt idx="1">
                  <c:v>1.4608978427565478</c:v>
                </c:pt>
                <c:pt idx="2">
                  <c:v>1.5378190950732742</c:v>
                </c:pt>
                <c:pt idx="3">
                  <c:v>1.6444385894678384</c:v>
                </c:pt>
                <c:pt idx="4">
                  <c:v>1.6273658565927327</c:v>
                </c:pt>
                <c:pt idx="5">
                  <c:v>1.403120521175818</c:v>
                </c:pt>
                <c:pt idx="6">
                  <c:v>1.5171958979499742</c:v>
                </c:pt>
                <c:pt idx="7">
                  <c:v>1.5740312677277188</c:v>
                </c:pt>
                <c:pt idx="8">
                  <c:v>1.5809249756756192</c:v>
                </c:pt>
                <c:pt idx="9">
                  <c:v>1.6374897295125106</c:v>
                </c:pt>
                <c:pt idx="10">
                  <c:v>1.5132176000679389</c:v>
                </c:pt>
                <c:pt idx="11">
                  <c:v>1.5820633629117087</c:v>
                </c:pt>
                <c:pt idx="12">
                  <c:v>1.5740312677277188</c:v>
                </c:pt>
                <c:pt idx="13">
                  <c:v>1.6444385894678384</c:v>
                </c:pt>
                <c:pt idx="14">
                  <c:v>1.6374897295125106</c:v>
                </c:pt>
                <c:pt idx="15">
                  <c:v>1.4857214264815799</c:v>
                </c:pt>
                <c:pt idx="16">
                  <c:v>1.5078558716958308</c:v>
                </c:pt>
                <c:pt idx="17">
                  <c:v>1.631443769013172</c:v>
                </c:pt>
                <c:pt idx="18">
                  <c:v>1.6344772701607315</c:v>
                </c:pt>
                <c:pt idx="19">
                  <c:v>1.4996870826184039</c:v>
                </c:pt>
                <c:pt idx="20">
                  <c:v>1.5587085705331656</c:v>
                </c:pt>
                <c:pt idx="21">
                  <c:v>1.61066016308988</c:v>
                </c:pt>
                <c:pt idx="22">
                  <c:v>1.5809249756756192</c:v>
                </c:pt>
                <c:pt idx="23">
                  <c:v>1.4563660331290429</c:v>
                </c:pt>
                <c:pt idx="24">
                  <c:v>1.5078558716958308</c:v>
                </c:pt>
                <c:pt idx="25">
                  <c:v>1.5538830266438743</c:v>
                </c:pt>
                <c:pt idx="26">
                  <c:v>1.6242820958356683</c:v>
                </c:pt>
                <c:pt idx="27">
                  <c:v>1.5428254269591799</c:v>
                </c:pt>
                <c:pt idx="28">
                  <c:v>1.546542663478131</c:v>
                </c:pt>
                <c:pt idx="29">
                  <c:v>1.6138418218760691</c:v>
                </c:pt>
                <c:pt idx="30">
                  <c:v>1.6063813651106049</c:v>
                </c:pt>
                <c:pt idx="31">
                  <c:v>1.6273658565927327</c:v>
                </c:pt>
                <c:pt idx="32">
                  <c:v>1.7160033436347992</c:v>
                </c:pt>
                <c:pt idx="33">
                  <c:v>1.7015679850559273</c:v>
                </c:pt>
                <c:pt idx="34">
                  <c:v>1.7528164311882715</c:v>
                </c:pt>
                <c:pt idx="35">
                  <c:v>1.657055852857104</c:v>
                </c:pt>
                <c:pt idx="36">
                  <c:v>1.6532125137753437</c:v>
                </c:pt>
                <c:pt idx="37">
                  <c:v>1.7185016888672742</c:v>
                </c:pt>
                <c:pt idx="38">
                  <c:v>1.7209857441537391</c:v>
                </c:pt>
                <c:pt idx="39">
                  <c:v>1.6304278750250238</c:v>
                </c:pt>
                <c:pt idx="40">
                  <c:v>1.6989700043360187</c:v>
                </c:pt>
                <c:pt idx="41">
                  <c:v>1.7101173651118162</c:v>
                </c:pt>
                <c:pt idx="42">
                  <c:v>1.7450747915820575</c:v>
                </c:pt>
                <c:pt idx="43">
                  <c:v>1.6665179805548809</c:v>
                </c:pt>
                <c:pt idx="44">
                  <c:v>1.6785183790401139</c:v>
                </c:pt>
                <c:pt idx="45">
                  <c:v>1.7160033436347992</c:v>
                </c:pt>
                <c:pt idx="46">
                  <c:v>1.6748611407378116</c:v>
                </c:pt>
                <c:pt idx="47">
                  <c:v>1.6063813651106049</c:v>
                </c:pt>
                <c:pt idx="48">
                  <c:v>1.6404814369704217</c:v>
                </c:pt>
                <c:pt idx="49">
                  <c:v>1.6989700043360187</c:v>
                </c:pt>
                <c:pt idx="50">
                  <c:v>1.7015679850559273</c:v>
                </c:pt>
                <c:pt idx="51">
                  <c:v>1.6273658565927327</c:v>
                </c:pt>
                <c:pt idx="52">
                  <c:v>1.6785183790401139</c:v>
                </c:pt>
                <c:pt idx="53">
                  <c:v>1.6532125137753437</c:v>
                </c:pt>
                <c:pt idx="54">
                  <c:v>1.6748611407378116</c:v>
                </c:pt>
                <c:pt idx="55">
                  <c:v>1.6273658565927327</c:v>
                </c:pt>
                <c:pt idx="56">
                  <c:v>1.6875289612146342</c:v>
                </c:pt>
                <c:pt idx="57">
                  <c:v>1.6532125137753437</c:v>
                </c:pt>
                <c:pt idx="58">
                  <c:v>1.6954816764901974</c:v>
                </c:pt>
                <c:pt idx="59">
                  <c:v>1.7626785637274363</c:v>
                </c:pt>
                <c:pt idx="60">
                  <c:v>1.7573960287930241</c:v>
                </c:pt>
                <c:pt idx="61">
                  <c:v>1.7795964912578246</c:v>
                </c:pt>
                <c:pt idx="62">
                  <c:v>1.7745169657285496</c:v>
                </c:pt>
                <c:pt idx="63">
                  <c:v>1.7474118078864234</c:v>
                </c:pt>
                <c:pt idx="64">
                  <c:v>1.7867514221455612</c:v>
                </c:pt>
                <c:pt idx="65">
                  <c:v>1.7795964912578246</c:v>
                </c:pt>
                <c:pt idx="66">
                  <c:v>1.7671558660821804</c:v>
                </c:pt>
                <c:pt idx="67">
                  <c:v>1.7234556720351857</c:v>
                </c:pt>
                <c:pt idx="68">
                  <c:v>1.7723217067229198</c:v>
                </c:pt>
                <c:pt idx="69">
                  <c:v>1.7649229846498884</c:v>
                </c:pt>
                <c:pt idx="70">
                  <c:v>1.7888751157754166</c:v>
                </c:pt>
                <c:pt idx="71">
                  <c:v>1.7474118078864234</c:v>
                </c:pt>
                <c:pt idx="72">
                  <c:v>1.7701152947871017</c:v>
                </c:pt>
                <c:pt idx="73">
                  <c:v>1.7497363155690611</c:v>
                </c:pt>
                <c:pt idx="74">
                  <c:v>1.7795964912578246</c:v>
                </c:pt>
                <c:pt idx="75">
                  <c:v>1.7520484478194385</c:v>
                </c:pt>
                <c:pt idx="76">
                  <c:v>1.7315887651867388</c:v>
                </c:pt>
                <c:pt idx="77">
                  <c:v>1.7551122663950711</c:v>
                </c:pt>
                <c:pt idx="78">
                  <c:v>1.7649229846498884</c:v>
                </c:pt>
                <c:pt idx="79">
                  <c:v>1.7573960287930241</c:v>
                </c:pt>
                <c:pt idx="80">
                  <c:v>1.7520484478194385</c:v>
                </c:pt>
                <c:pt idx="81">
                  <c:v>1.7474118078864234</c:v>
                </c:pt>
                <c:pt idx="82">
                  <c:v>1.7551122663950711</c:v>
                </c:pt>
                <c:pt idx="83">
                  <c:v>1.7649229846498884</c:v>
                </c:pt>
                <c:pt idx="84">
                  <c:v>1.7745169657285496</c:v>
                </c:pt>
                <c:pt idx="85">
                  <c:v>1.7817553746524688</c:v>
                </c:pt>
                <c:pt idx="86">
                  <c:v>1.7474118078864234</c:v>
                </c:pt>
                <c:pt idx="87">
                  <c:v>1.7573960287930241</c:v>
                </c:pt>
                <c:pt idx="88">
                  <c:v>1.7419390777291988</c:v>
                </c:pt>
                <c:pt idx="89">
                  <c:v>1.7671558660821804</c:v>
                </c:pt>
                <c:pt idx="90">
                  <c:v>1.7596678446896303</c:v>
                </c:pt>
                <c:pt idx="91">
                  <c:v>1.8182258936139555</c:v>
                </c:pt>
                <c:pt idx="92">
                  <c:v>1.7839035792727349</c:v>
                </c:pt>
                <c:pt idx="93">
                  <c:v>1.7930916001765802</c:v>
                </c:pt>
                <c:pt idx="94">
                  <c:v>1.808885867359812</c:v>
                </c:pt>
                <c:pt idx="95">
                  <c:v>1.7596678446896303</c:v>
                </c:pt>
                <c:pt idx="96">
                  <c:v>1.7767011839884108</c:v>
                </c:pt>
                <c:pt idx="97">
                  <c:v>1.8048206787211623</c:v>
                </c:pt>
                <c:pt idx="98">
                  <c:v>1.8000293592441343</c:v>
                </c:pt>
                <c:pt idx="99">
                  <c:v>1.7671558660821804</c:v>
                </c:pt>
                <c:pt idx="100">
                  <c:v>1.7839035792727349</c:v>
                </c:pt>
                <c:pt idx="101">
                  <c:v>1.8202014594856402</c:v>
                </c:pt>
                <c:pt idx="102">
                  <c:v>1.7860412102425542</c:v>
                </c:pt>
                <c:pt idx="103">
                  <c:v>1.7888751157754166</c:v>
                </c:pt>
                <c:pt idx="104">
                  <c:v>1.8182258936139555</c:v>
                </c:pt>
                <c:pt idx="105">
                  <c:v>1.8135809885681919</c:v>
                </c:pt>
                <c:pt idx="106">
                  <c:v>1.8068580295188175</c:v>
                </c:pt>
                <c:pt idx="107">
                  <c:v>1.7958800173440752</c:v>
                </c:pt>
                <c:pt idx="108">
                  <c:v>1.7767011839884108</c:v>
                </c:pt>
                <c:pt idx="109">
                  <c:v>1.8331471119127851</c:v>
                </c:pt>
                <c:pt idx="110">
                  <c:v>1.8267225201689921</c:v>
                </c:pt>
                <c:pt idx="111">
                  <c:v>1.7596678446896303</c:v>
                </c:pt>
                <c:pt idx="112">
                  <c:v>1.7839035792727349</c:v>
                </c:pt>
                <c:pt idx="113">
                  <c:v>1.8135809885681919</c:v>
                </c:pt>
                <c:pt idx="114">
                  <c:v>1.8135809885681919</c:v>
                </c:pt>
                <c:pt idx="115">
                  <c:v>1.7958800173440752</c:v>
                </c:pt>
                <c:pt idx="116">
                  <c:v>1.8027737252919755</c:v>
                </c:pt>
                <c:pt idx="117">
                  <c:v>1.7693773260761385</c:v>
                </c:pt>
                <c:pt idx="118">
                  <c:v>1.8135809885681919</c:v>
                </c:pt>
                <c:pt idx="119">
                  <c:v>1.8267225201689921</c:v>
                </c:pt>
                <c:pt idx="120">
                  <c:v>1.8241258339165489</c:v>
                </c:pt>
                <c:pt idx="121">
                  <c:v>1.8175653695597807</c:v>
                </c:pt>
                <c:pt idx="122">
                  <c:v>1.8512583487190752</c:v>
                </c:pt>
                <c:pt idx="123">
                  <c:v>1.8530895298518655</c:v>
                </c:pt>
                <c:pt idx="124">
                  <c:v>1.8413594704548548</c:v>
                </c:pt>
                <c:pt idx="125">
                  <c:v>1.8241258339165489</c:v>
                </c:pt>
                <c:pt idx="126">
                  <c:v>1.8432327780980093</c:v>
                </c:pt>
                <c:pt idx="127">
                  <c:v>1.8750612633917001</c:v>
                </c:pt>
                <c:pt idx="128">
                  <c:v>1.8530895298518655</c:v>
                </c:pt>
                <c:pt idx="129">
                  <c:v>1.8413594704548548</c:v>
                </c:pt>
                <c:pt idx="130">
                  <c:v>1.8615344108590377</c:v>
                </c:pt>
                <c:pt idx="131">
                  <c:v>1.8241258339165489</c:v>
                </c:pt>
                <c:pt idx="132">
                  <c:v>1.8450980400142569</c:v>
                </c:pt>
                <c:pt idx="133">
                  <c:v>1.888179493918325</c:v>
                </c:pt>
                <c:pt idx="134">
                  <c:v>1.8020892578817327</c:v>
                </c:pt>
                <c:pt idx="135">
                  <c:v>1.8175653695597807</c:v>
                </c:pt>
                <c:pt idx="136">
                  <c:v>1.8494194137968993</c:v>
                </c:pt>
                <c:pt idx="137">
                  <c:v>1.8573324964312685</c:v>
                </c:pt>
                <c:pt idx="138">
                  <c:v>1.8767949762007006</c:v>
                </c:pt>
                <c:pt idx="139">
                  <c:v>1.808885867359812</c:v>
                </c:pt>
                <c:pt idx="140">
                  <c:v>1.8555191556678001</c:v>
                </c:pt>
                <c:pt idx="141">
                  <c:v>1.8512583487190752</c:v>
                </c:pt>
                <c:pt idx="142">
                  <c:v>1.8825245379548805</c:v>
                </c:pt>
                <c:pt idx="143">
                  <c:v>1.8413594704548548</c:v>
                </c:pt>
                <c:pt idx="144">
                  <c:v>1.8555191556678001</c:v>
                </c:pt>
                <c:pt idx="145">
                  <c:v>1.8573324964312685</c:v>
                </c:pt>
                <c:pt idx="146">
                  <c:v>1.888179493918325</c:v>
                </c:pt>
                <c:pt idx="147">
                  <c:v>1.8555191556678001</c:v>
                </c:pt>
                <c:pt idx="148">
                  <c:v>1.8241258339165489</c:v>
                </c:pt>
                <c:pt idx="149">
                  <c:v>1.8750612633917001</c:v>
                </c:pt>
                <c:pt idx="150">
                  <c:v>1.888179493918325</c:v>
                </c:pt>
                <c:pt idx="151">
                  <c:v>1.8530895298518655</c:v>
                </c:pt>
                <c:pt idx="152">
                  <c:v>1.9025467793139914</c:v>
                </c:pt>
                <c:pt idx="153">
                  <c:v>1.9111576087399766</c:v>
                </c:pt>
                <c:pt idx="154">
                  <c:v>1.9561684304753633</c:v>
                </c:pt>
                <c:pt idx="155">
                  <c:v>1.8954225460394079</c:v>
                </c:pt>
                <c:pt idx="156">
                  <c:v>1.9253120914996495</c:v>
                </c:pt>
                <c:pt idx="157">
                  <c:v>1.9385197251764918</c:v>
                </c:pt>
                <c:pt idx="158">
                  <c:v>1.9576072870600951</c:v>
                </c:pt>
                <c:pt idx="159">
                  <c:v>1.8898617212581883</c:v>
                </c:pt>
                <c:pt idx="160">
                  <c:v>1.9003671286564703</c:v>
                </c:pt>
                <c:pt idx="161">
                  <c:v>1.9283958522567137</c:v>
                </c:pt>
                <c:pt idx="162">
                  <c:v>1.968482948553935</c:v>
                </c:pt>
                <c:pt idx="163">
                  <c:v>1.8785217955012066</c:v>
                </c:pt>
                <c:pt idx="164">
                  <c:v>1.9057958803678685</c:v>
                </c:pt>
                <c:pt idx="165">
                  <c:v>1.9283958522567137</c:v>
                </c:pt>
                <c:pt idx="166">
                  <c:v>1.9969492484953812</c:v>
                </c:pt>
                <c:pt idx="167">
                  <c:v>1.8825245379548805</c:v>
                </c:pt>
                <c:pt idx="168">
                  <c:v>1.8609366207000937</c:v>
                </c:pt>
                <c:pt idx="169">
                  <c:v>1.9370161074648142</c:v>
                </c:pt>
                <c:pt idx="170">
                  <c:v>1.9299295600845878</c:v>
                </c:pt>
                <c:pt idx="171">
                  <c:v>1.9745116927373283</c:v>
                </c:pt>
                <c:pt idx="172">
                  <c:v>1.8591382972945307</c:v>
                </c:pt>
                <c:pt idx="173">
                  <c:v>1.9025467793139914</c:v>
                </c:pt>
                <c:pt idx="174">
                  <c:v>1.9057958803678685</c:v>
                </c:pt>
                <c:pt idx="175">
                  <c:v>1.9299295600845878</c:v>
                </c:pt>
                <c:pt idx="176">
                  <c:v>2.0111473607757975</c:v>
                </c:pt>
                <c:pt idx="177">
                  <c:v>1.8767949762007006</c:v>
                </c:pt>
                <c:pt idx="178">
                  <c:v>1.8802417758954804</c:v>
                </c:pt>
                <c:pt idx="179">
                  <c:v>1.9370161074648142</c:v>
                </c:pt>
                <c:pt idx="180">
                  <c:v>1.9513375187959177</c:v>
                </c:pt>
                <c:pt idx="181">
                  <c:v>2.0124153747624329</c:v>
                </c:pt>
                <c:pt idx="182">
                  <c:v>1.9703468762300933</c:v>
                </c:pt>
                <c:pt idx="183">
                  <c:v>1.9111576087399766</c:v>
                </c:pt>
                <c:pt idx="184">
                  <c:v>1.9253120914996495</c:v>
                </c:pt>
                <c:pt idx="185">
                  <c:v>1.8668778143374989</c:v>
                </c:pt>
                <c:pt idx="186">
                  <c:v>1.9623693356700211</c:v>
                </c:pt>
                <c:pt idx="187">
                  <c:v>1.916453948549925</c:v>
                </c:pt>
                <c:pt idx="188">
                  <c:v>1.9201233262907238</c:v>
                </c:pt>
                <c:pt idx="189">
                  <c:v>1.8915374576725643</c:v>
                </c:pt>
                <c:pt idx="190">
                  <c:v>1.9912260756924949</c:v>
                </c:pt>
                <c:pt idx="191">
                  <c:v>1.9216864754836021</c:v>
                </c:pt>
                <c:pt idx="192">
                  <c:v>1.9041743682841634</c:v>
                </c:pt>
                <c:pt idx="193">
                  <c:v>1.8970770032094202</c:v>
                </c:pt>
                <c:pt idx="194">
                  <c:v>1.9637878273455553</c:v>
                </c:pt>
                <c:pt idx="195">
                  <c:v>1.916453948549925</c:v>
                </c:pt>
                <c:pt idx="196">
                  <c:v>1.8987251815894934</c:v>
                </c:pt>
                <c:pt idx="197">
                  <c:v>1.9079485216122722</c:v>
                </c:pt>
                <c:pt idx="198">
                  <c:v>1.9969492484953812</c:v>
                </c:pt>
                <c:pt idx="199">
                  <c:v>1.9232440186302764</c:v>
                </c:pt>
                <c:pt idx="200">
                  <c:v>1.9370161074648142</c:v>
                </c:pt>
                <c:pt idx="201">
                  <c:v>1.885926339801431</c:v>
                </c:pt>
                <c:pt idx="202">
                  <c:v>1.9982593384236986</c:v>
                </c:pt>
                <c:pt idx="203">
                  <c:v>1.9498777040368747</c:v>
                </c:pt>
                <c:pt idx="204">
                  <c:v>1.9216864754836021</c:v>
                </c:pt>
                <c:pt idx="205">
                  <c:v>1.9025467793139914</c:v>
                </c:pt>
                <c:pt idx="206">
                  <c:v>1.8842287696326039</c:v>
                </c:pt>
                <c:pt idx="207">
                  <c:v>1.9907826918031377</c:v>
                </c:pt>
                <c:pt idx="208">
                  <c:v>1.941511432634403</c:v>
                </c:pt>
                <c:pt idx="209">
                  <c:v>1.9319661147281726</c:v>
                </c:pt>
                <c:pt idx="210">
                  <c:v>1.893206753059848</c:v>
                </c:pt>
                <c:pt idx="211">
                  <c:v>1.8727388274726688</c:v>
                </c:pt>
                <c:pt idx="212">
                  <c:v>1.8785217955012066</c:v>
                </c:pt>
                <c:pt idx="213">
                  <c:v>1.8825245379548805</c:v>
                </c:pt>
                <c:pt idx="214">
                  <c:v>1.8750612633917001</c:v>
                </c:pt>
                <c:pt idx="215">
                  <c:v>1.8494194137968993</c:v>
                </c:pt>
                <c:pt idx="216">
                  <c:v>1.8842287696326039</c:v>
                </c:pt>
                <c:pt idx="217">
                  <c:v>1.888179493918325</c:v>
                </c:pt>
                <c:pt idx="218">
                  <c:v>1.8750612633917001</c:v>
                </c:pt>
                <c:pt idx="219">
                  <c:v>1.8369567370595503</c:v>
                </c:pt>
                <c:pt idx="220">
                  <c:v>1.8842287696326039</c:v>
                </c:pt>
                <c:pt idx="221">
                  <c:v>1.8469553250198238</c:v>
                </c:pt>
                <c:pt idx="222">
                  <c:v>1.8750612633917001</c:v>
                </c:pt>
                <c:pt idx="223">
                  <c:v>1.8305886686851442</c:v>
                </c:pt>
                <c:pt idx="224">
                  <c:v>1.8305886686851442</c:v>
                </c:pt>
                <c:pt idx="225">
                  <c:v>1.8609366207000937</c:v>
                </c:pt>
                <c:pt idx="226">
                  <c:v>1.8709888137605752</c:v>
                </c:pt>
                <c:pt idx="227">
                  <c:v>1.8512583487190752</c:v>
                </c:pt>
                <c:pt idx="228">
                  <c:v>1.8325089127062364</c:v>
                </c:pt>
                <c:pt idx="229">
                  <c:v>1.8175653695597807</c:v>
                </c:pt>
                <c:pt idx="230">
                  <c:v>1.9009130677376691</c:v>
                </c:pt>
                <c:pt idx="231">
                  <c:v>1.8709888137605752</c:v>
                </c:pt>
                <c:pt idx="232">
                  <c:v>1.8325089127062364</c:v>
                </c:pt>
                <c:pt idx="233">
                  <c:v>1.8388490907372552</c:v>
                </c:pt>
                <c:pt idx="234">
                  <c:v>1.8494194137968993</c:v>
                </c:pt>
                <c:pt idx="235">
                  <c:v>1.8727388274726688</c:v>
                </c:pt>
                <c:pt idx="236">
                  <c:v>1.8512583487190752</c:v>
                </c:pt>
                <c:pt idx="237">
                  <c:v>1.8450980400142569</c:v>
                </c:pt>
                <c:pt idx="238">
                  <c:v>1.8175653695597807</c:v>
                </c:pt>
                <c:pt idx="239">
                  <c:v>1.8898617212581883</c:v>
                </c:pt>
                <c:pt idx="240">
                  <c:v>1.8750612633917001</c:v>
                </c:pt>
                <c:pt idx="241">
                  <c:v>1.8573324964312685</c:v>
                </c:pt>
                <c:pt idx="242">
                  <c:v>1.8305886686851442</c:v>
                </c:pt>
                <c:pt idx="243">
                  <c:v>1.8555191556678001</c:v>
                </c:pt>
                <c:pt idx="244">
                  <c:v>1.8286598965353198</c:v>
                </c:pt>
                <c:pt idx="245">
                  <c:v>1.7860412102425542</c:v>
                </c:pt>
                <c:pt idx="246">
                  <c:v>1.7767011839884108</c:v>
                </c:pt>
                <c:pt idx="247">
                  <c:v>1.7909884750888159</c:v>
                </c:pt>
                <c:pt idx="248">
                  <c:v>1.8555191556678001</c:v>
                </c:pt>
                <c:pt idx="249">
                  <c:v>1.8350561017201161</c:v>
                </c:pt>
                <c:pt idx="250">
                  <c:v>1.8135809885681919</c:v>
                </c:pt>
                <c:pt idx="251">
                  <c:v>1.8115750058705933</c:v>
                </c:pt>
                <c:pt idx="252">
                  <c:v>1.7909884750888159</c:v>
                </c:pt>
                <c:pt idx="253">
                  <c:v>1.8350561017201161</c:v>
                </c:pt>
                <c:pt idx="254">
                  <c:v>1.7860412102425542</c:v>
                </c:pt>
                <c:pt idx="255">
                  <c:v>1.8115750058705933</c:v>
                </c:pt>
                <c:pt idx="256">
                  <c:v>1.8048206787211623</c:v>
                </c:pt>
                <c:pt idx="257">
                  <c:v>1.8020892578817327</c:v>
                </c:pt>
                <c:pt idx="258">
                  <c:v>1.8331471119127851</c:v>
                </c:pt>
                <c:pt idx="259">
                  <c:v>1.7767011839884108</c:v>
                </c:pt>
                <c:pt idx="260">
                  <c:v>1.8115750058705933</c:v>
                </c:pt>
                <c:pt idx="261">
                  <c:v>1.8286598965353198</c:v>
                </c:pt>
                <c:pt idx="262">
                  <c:v>1.8267225201689921</c:v>
                </c:pt>
                <c:pt idx="263">
                  <c:v>1.7767011839884108</c:v>
                </c:pt>
                <c:pt idx="264">
                  <c:v>1.8115750058705933</c:v>
                </c:pt>
                <c:pt idx="265">
                  <c:v>1.8020892578817327</c:v>
                </c:pt>
                <c:pt idx="266">
                  <c:v>1.8020892578817327</c:v>
                </c:pt>
                <c:pt idx="267">
                  <c:v>1.7860412102425542</c:v>
                </c:pt>
                <c:pt idx="268">
                  <c:v>1.7909884750888159</c:v>
                </c:pt>
                <c:pt idx="269">
                  <c:v>1.8494194137968993</c:v>
                </c:pt>
                <c:pt idx="270">
                  <c:v>1.8286598965353198</c:v>
                </c:pt>
                <c:pt idx="271">
                  <c:v>1.8202014594856402</c:v>
                </c:pt>
                <c:pt idx="272">
                  <c:v>1.8115750058705933</c:v>
                </c:pt>
                <c:pt idx="273">
                  <c:v>1.7520484478194385</c:v>
                </c:pt>
                <c:pt idx="274">
                  <c:v>1.7671558660821804</c:v>
                </c:pt>
                <c:pt idx="275">
                  <c:v>1.7723217067229198</c:v>
                </c:pt>
                <c:pt idx="276">
                  <c:v>1.7867514221455612</c:v>
                </c:pt>
                <c:pt idx="277">
                  <c:v>1.7817553746524688</c:v>
                </c:pt>
                <c:pt idx="278">
                  <c:v>1.7958800173440752</c:v>
                </c:pt>
                <c:pt idx="279">
                  <c:v>1.8027737252919755</c:v>
                </c:pt>
                <c:pt idx="280">
                  <c:v>1.7795964912578246</c:v>
                </c:pt>
                <c:pt idx="281">
                  <c:v>1.8027737252919755</c:v>
                </c:pt>
                <c:pt idx="282">
                  <c:v>1.7671558660821804</c:v>
                </c:pt>
                <c:pt idx="283">
                  <c:v>1.7888751157754166</c:v>
                </c:pt>
                <c:pt idx="284">
                  <c:v>1.7649229846498884</c:v>
                </c:pt>
                <c:pt idx="285">
                  <c:v>1.7888751157754166</c:v>
                </c:pt>
                <c:pt idx="286">
                  <c:v>1.7745169657285496</c:v>
                </c:pt>
                <c:pt idx="287">
                  <c:v>1.7888751157754166</c:v>
                </c:pt>
                <c:pt idx="288">
                  <c:v>1.7649229846498884</c:v>
                </c:pt>
                <c:pt idx="289">
                  <c:v>1.7671558660821804</c:v>
                </c:pt>
                <c:pt idx="290">
                  <c:v>1.7958800173440752</c:v>
                </c:pt>
                <c:pt idx="291">
                  <c:v>1.7817553746524688</c:v>
                </c:pt>
                <c:pt idx="292">
                  <c:v>1.7795964912578246</c:v>
                </c:pt>
                <c:pt idx="293">
                  <c:v>1.7497363155690611</c:v>
                </c:pt>
                <c:pt idx="294">
                  <c:v>1.7596678446896303</c:v>
                </c:pt>
                <c:pt idx="295">
                  <c:v>1.7671558660821804</c:v>
                </c:pt>
                <c:pt idx="296">
                  <c:v>1.7888751157754166</c:v>
                </c:pt>
                <c:pt idx="297">
                  <c:v>1.7867514221455612</c:v>
                </c:pt>
                <c:pt idx="298">
                  <c:v>1.7339992865383869</c:v>
                </c:pt>
                <c:pt idx="299">
                  <c:v>1.7979596437371961</c:v>
                </c:pt>
                <c:pt idx="300">
                  <c:v>1.7596678446896303</c:v>
                </c:pt>
                <c:pt idx="301">
                  <c:v>1.7888751157754166</c:v>
                </c:pt>
                <c:pt idx="302">
                  <c:v>1.7649229846498884</c:v>
                </c:pt>
                <c:pt idx="303">
                  <c:v>1.7339992865383869</c:v>
                </c:pt>
                <c:pt idx="304">
                  <c:v>1.7151673578484579</c:v>
                </c:pt>
                <c:pt idx="305">
                  <c:v>1.72916478969277</c:v>
                </c:pt>
                <c:pt idx="306">
                  <c:v>1.7101173651118162</c:v>
                </c:pt>
                <c:pt idx="307">
                  <c:v>1.6875289612146342</c:v>
                </c:pt>
                <c:pt idx="308">
                  <c:v>1.7474118078864234</c:v>
                </c:pt>
                <c:pt idx="309">
                  <c:v>1.7126497016272113</c:v>
                </c:pt>
                <c:pt idx="310">
                  <c:v>1.7185016888672742</c:v>
                </c:pt>
                <c:pt idx="311">
                  <c:v>1.6503075231319364</c:v>
                </c:pt>
                <c:pt idx="312">
                  <c:v>1.7315887651867388</c:v>
                </c:pt>
                <c:pt idx="313">
                  <c:v>1.7371926427047373</c:v>
                </c:pt>
                <c:pt idx="314">
                  <c:v>1.6748611407378116</c:v>
                </c:pt>
                <c:pt idx="315">
                  <c:v>1.6963563887333322</c:v>
                </c:pt>
                <c:pt idx="316">
                  <c:v>1.6503075231319364</c:v>
                </c:pt>
                <c:pt idx="317">
                  <c:v>1.7474118078864234</c:v>
                </c:pt>
                <c:pt idx="318">
                  <c:v>1.7474118078864234</c:v>
                </c:pt>
                <c:pt idx="319">
                  <c:v>1.6748611407378116</c:v>
                </c:pt>
                <c:pt idx="320">
                  <c:v>1.6627578316815741</c:v>
                </c:pt>
                <c:pt idx="321">
                  <c:v>1.6875289612146342</c:v>
                </c:pt>
                <c:pt idx="322">
                  <c:v>1.7474118078864234</c:v>
                </c:pt>
                <c:pt idx="323">
                  <c:v>1.7450747915820575</c:v>
                </c:pt>
                <c:pt idx="324">
                  <c:v>1.6720978579357175</c:v>
                </c:pt>
                <c:pt idx="325">
                  <c:v>1.6875289612146342</c:v>
                </c:pt>
                <c:pt idx="326">
                  <c:v>1.7151673578484579</c:v>
                </c:pt>
                <c:pt idx="327">
                  <c:v>1.72916478969277</c:v>
                </c:pt>
                <c:pt idx="328">
                  <c:v>1.6901960800285136</c:v>
                </c:pt>
                <c:pt idx="329">
                  <c:v>1.6963563887333322</c:v>
                </c:pt>
                <c:pt idx="330">
                  <c:v>1.7315887651867388</c:v>
                </c:pt>
                <c:pt idx="331">
                  <c:v>1.7371926427047373</c:v>
                </c:pt>
                <c:pt idx="332">
                  <c:v>1.6989700043360187</c:v>
                </c:pt>
                <c:pt idx="333">
                  <c:v>1.6503075231319364</c:v>
                </c:pt>
                <c:pt idx="334">
                  <c:v>1.6875289612146342</c:v>
                </c:pt>
                <c:pt idx="335">
                  <c:v>1.6444385894678384</c:v>
                </c:pt>
                <c:pt idx="336">
                  <c:v>1.5250448070368452</c:v>
                </c:pt>
                <c:pt idx="337">
                  <c:v>1.5428254269591799</c:v>
                </c:pt>
                <c:pt idx="338">
                  <c:v>1.3424226808222062</c:v>
                </c:pt>
                <c:pt idx="339">
                  <c:v>1.6503075231319364</c:v>
                </c:pt>
                <c:pt idx="340">
                  <c:v>1.6242820958356683</c:v>
                </c:pt>
                <c:pt idx="341">
                  <c:v>1.6074550232146685</c:v>
                </c:pt>
                <c:pt idx="342">
                  <c:v>1.4941545940184426</c:v>
                </c:pt>
                <c:pt idx="343">
                  <c:v>1.4955443375464486</c:v>
                </c:pt>
                <c:pt idx="344">
                  <c:v>1.6541765418779604</c:v>
                </c:pt>
                <c:pt idx="345">
                  <c:v>1.5250448070368452</c:v>
                </c:pt>
                <c:pt idx="346">
                  <c:v>1.5078558716958308</c:v>
                </c:pt>
                <c:pt idx="347">
                  <c:v>1.503790683057181</c:v>
                </c:pt>
                <c:pt idx="348">
                  <c:v>1.6242820958356683</c:v>
                </c:pt>
                <c:pt idx="349">
                  <c:v>1.550228353055094</c:v>
                </c:pt>
                <c:pt idx="350">
                  <c:v>1.5078558716958308</c:v>
                </c:pt>
                <c:pt idx="351">
                  <c:v>1.4899584794248346</c:v>
                </c:pt>
                <c:pt idx="352">
                  <c:v>1.6170003411208989</c:v>
                </c:pt>
                <c:pt idx="353">
                  <c:v>1.5658478186735176</c:v>
                </c:pt>
                <c:pt idx="354">
                  <c:v>1.6074550232146685</c:v>
                </c:pt>
                <c:pt idx="355">
                  <c:v>1.4899584794248346</c:v>
                </c:pt>
                <c:pt idx="356">
                  <c:v>1.6273658565927327</c:v>
                </c:pt>
                <c:pt idx="357">
                  <c:v>1.5538830266438743</c:v>
                </c:pt>
                <c:pt idx="358">
                  <c:v>1.550228353055094</c:v>
                </c:pt>
                <c:pt idx="359">
                  <c:v>1.4608978427565478</c:v>
                </c:pt>
                <c:pt idx="360">
                  <c:v>1.6304278750250238</c:v>
                </c:pt>
                <c:pt idx="361">
                  <c:v>1.5774917998372253</c:v>
                </c:pt>
                <c:pt idx="362">
                  <c:v>1.5965970956264601</c:v>
                </c:pt>
                <c:pt idx="363">
                  <c:v>1.4899584794248346</c:v>
                </c:pt>
                <c:pt idx="364">
                  <c:v>1.1789769472931695</c:v>
                </c:pt>
              </c:numCache>
            </c:numRef>
          </c:yVal>
          <c:smooth val="0"/>
          <c:extLst>
            <c:ext xmlns:c16="http://schemas.microsoft.com/office/drawing/2014/chart" uri="{C3380CC4-5D6E-409C-BE32-E72D297353CC}">
              <c16:uniqueId val="{00000000-2174-4145-A776-C9DCFA11E365}"/>
            </c:ext>
          </c:extLst>
        </c:ser>
        <c:dLbls>
          <c:showLegendKey val="0"/>
          <c:showVal val="0"/>
          <c:showCatName val="0"/>
          <c:showSerName val="0"/>
          <c:showPercent val="0"/>
          <c:showBubbleSize val="0"/>
        </c:dLbls>
        <c:axId val="511538256"/>
        <c:axId val="511542096"/>
      </c:scatterChart>
      <c:valAx>
        <c:axId val="51153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42096"/>
        <c:crosses val="autoZero"/>
        <c:crossBetween val="midCat"/>
      </c:valAx>
      <c:valAx>
        <c:axId val="51154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38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'Flyers Chart'!$B$1</c:f>
              <c:strCache>
                <c:ptCount val="1"/>
                <c:pt idx="0">
                  <c:v>Flyers</c:v>
                </c:pt>
              </c:strCache>
            </c:strRef>
          </c:tx>
          <c:spPr>
            <a:solidFill>
              <a:schemeClr val="accent1"/>
            </a:solidFill>
            <a:ln>
              <a:noFill/>
            </a:ln>
            <a:effectLst/>
          </c:spPr>
          <c:invertIfNegative val="0"/>
          <c:cat>
            <c:strRef>
              <c:f>'Flyers Chart'!$A$2:$A$8</c:f>
              <c:strCache>
                <c:ptCount val="7"/>
                <c:pt idx="0">
                  <c:v>Sunday</c:v>
                </c:pt>
                <c:pt idx="1">
                  <c:v>Monday</c:v>
                </c:pt>
                <c:pt idx="2">
                  <c:v>Tuesday</c:v>
                </c:pt>
                <c:pt idx="3">
                  <c:v>Wednesday</c:v>
                </c:pt>
                <c:pt idx="4">
                  <c:v>Thursday</c:v>
                </c:pt>
                <c:pt idx="5">
                  <c:v>Friday</c:v>
                </c:pt>
                <c:pt idx="6">
                  <c:v>Saturday</c:v>
                </c:pt>
              </c:strCache>
            </c:strRef>
          </c:cat>
          <c:val>
            <c:numRef>
              <c:f>'Flyers Chart'!$B$2:$B$8</c:f>
              <c:numCache>
                <c:formatCode>General</c:formatCode>
                <c:ptCount val="7"/>
                <c:pt idx="0">
                  <c:v>2137</c:v>
                </c:pt>
                <c:pt idx="1">
                  <c:v>2069</c:v>
                </c:pt>
                <c:pt idx="2">
                  <c:v>2135</c:v>
                </c:pt>
                <c:pt idx="3">
                  <c:v>2152</c:v>
                </c:pt>
                <c:pt idx="4">
                  <c:v>2117</c:v>
                </c:pt>
                <c:pt idx="5">
                  <c:v>2097</c:v>
                </c:pt>
                <c:pt idx="6">
                  <c:v>1997</c:v>
                </c:pt>
              </c:numCache>
            </c:numRef>
          </c:val>
          <c:extLst>
            <c:ext xmlns:c16="http://schemas.microsoft.com/office/drawing/2014/chart" uri="{C3380CC4-5D6E-409C-BE32-E72D297353CC}">
              <c16:uniqueId val="{00000000-61E8-40B8-A08F-2BD47643B6DB}"/>
            </c:ext>
          </c:extLst>
        </c:ser>
        <c:dLbls>
          <c:showLegendKey val="0"/>
          <c:showVal val="0"/>
          <c:showCatName val="0"/>
          <c:showSerName val="0"/>
          <c:showPercent val="0"/>
          <c:showBubbleSize val="0"/>
        </c:dLbls>
        <c:gapWidth val="219"/>
        <c:overlap val="-27"/>
        <c:axId val="530257080"/>
        <c:axId val="530254200"/>
      </c:barChart>
      <c:catAx>
        <c:axId val="530257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54200"/>
        <c:crosses val="autoZero"/>
        <c:auto val="1"/>
        <c:lblAlgn val="ctr"/>
        <c:lblOffset val="100"/>
        <c:noMultiLvlLbl val="0"/>
      </c:catAx>
      <c:valAx>
        <c:axId val="530254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57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'Sales and log Scatter Chart'!$C$1</c:f>
              <c:strCache>
                <c:ptCount val="1"/>
                <c:pt idx="0">
                  <c:v>Sales</c:v>
                </c:pt>
              </c:strCache>
            </c:strRef>
          </c:tx>
          <c:spPr>
            <a:ln w="19050" cap="rnd">
              <a:noFill/>
              <a:round/>
            </a:ln>
            <a:effectLst/>
          </c:spPr>
          <c:marker>
            <c:symbol val="circle"/>
            <c:size val="5"/>
            <c:spPr>
              <a:solidFill>
                <a:schemeClr val="accent1"/>
              </a:solidFill>
              <a:ln w="9525">
                <a:solidFill>
                  <a:schemeClr val="accent1"/>
                </a:solidFill>
              </a:ln>
              <a:effectLst/>
            </c:spPr>
          </c:marker>
          <c:xVal>
            <c:numRef>
              <c:f>'Sales and log Scatter Chart'!$B$2:$B$366</c:f>
              <c:numCache>
                <c:formatCode>General</c:formatCode>
                <c:ptCount val="365"/>
                <c:pt idx="0">
                  <c:v>2</c:v>
                </c:pt>
                <c:pt idx="1">
                  <c:v>1.33</c:v>
                </c:pt>
                <c:pt idx="2">
                  <c:v>1.33</c:v>
                </c:pt>
                <c:pt idx="3">
                  <c:v>1.05</c:v>
                </c:pt>
                <c:pt idx="4">
                  <c:v>1</c:v>
                </c:pt>
                <c:pt idx="5">
                  <c:v>1.54</c:v>
                </c:pt>
                <c:pt idx="6">
                  <c:v>1.54</c:v>
                </c:pt>
                <c:pt idx="7">
                  <c:v>1.18</c:v>
                </c:pt>
                <c:pt idx="8">
                  <c:v>1.18</c:v>
                </c:pt>
                <c:pt idx="9">
                  <c:v>1.05</c:v>
                </c:pt>
                <c:pt idx="10">
                  <c:v>1.54</c:v>
                </c:pt>
                <c:pt idx="11">
                  <c:v>1.33</c:v>
                </c:pt>
                <c:pt idx="12">
                  <c:v>1.33</c:v>
                </c:pt>
                <c:pt idx="13">
                  <c:v>1.05</c:v>
                </c:pt>
                <c:pt idx="14">
                  <c:v>1.1100000000000001</c:v>
                </c:pt>
                <c:pt idx="15">
                  <c:v>1.67</c:v>
                </c:pt>
                <c:pt idx="16">
                  <c:v>1.43</c:v>
                </c:pt>
                <c:pt idx="17">
                  <c:v>1.18</c:v>
                </c:pt>
                <c:pt idx="18">
                  <c:v>1.18</c:v>
                </c:pt>
                <c:pt idx="19">
                  <c:v>1.43</c:v>
                </c:pt>
                <c:pt idx="20">
                  <c:v>1.25</c:v>
                </c:pt>
                <c:pt idx="21">
                  <c:v>1.1100000000000001</c:v>
                </c:pt>
                <c:pt idx="22">
                  <c:v>1.05</c:v>
                </c:pt>
                <c:pt idx="23">
                  <c:v>1.54</c:v>
                </c:pt>
                <c:pt idx="24">
                  <c:v>1.25</c:v>
                </c:pt>
                <c:pt idx="25">
                  <c:v>1.25</c:v>
                </c:pt>
                <c:pt idx="26">
                  <c:v>1.05</c:v>
                </c:pt>
                <c:pt idx="27">
                  <c:v>1.33</c:v>
                </c:pt>
                <c:pt idx="28">
                  <c:v>1.33</c:v>
                </c:pt>
                <c:pt idx="29">
                  <c:v>1.05</c:v>
                </c:pt>
                <c:pt idx="30">
                  <c:v>1.05</c:v>
                </c:pt>
                <c:pt idx="31">
                  <c:v>1</c:v>
                </c:pt>
                <c:pt idx="32">
                  <c:v>1</c:v>
                </c:pt>
                <c:pt idx="33">
                  <c:v>0.87</c:v>
                </c:pt>
                <c:pt idx="34">
                  <c:v>0.83</c:v>
                </c:pt>
                <c:pt idx="35">
                  <c:v>1.1100000000000001</c:v>
                </c:pt>
                <c:pt idx="36">
                  <c:v>0.95</c:v>
                </c:pt>
                <c:pt idx="37">
                  <c:v>0.87</c:v>
                </c:pt>
                <c:pt idx="38">
                  <c:v>0.87</c:v>
                </c:pt>
                <c:pt idx="39">
                  <c:v>1</c:v>
                </c:pt>
                <c:pt idx="40">
                  <c:v>0.91</c:v>
                </c:pt>
                <c:pt idx="41">
                  <c:v>0.91</c:v>
                </c:pt>
                <c:pt idx="42">
                  <c:v>0.83</c:v>
                </c:pt>
                <c:pt idx="43">
                  <c:v>1.1100000000000001</c:v>
                </c:pt>
                <c:pt idx="44">
                  <c:v>0.95</c:v>
                </c:pt>
                <c:pt idx="45">
                  <c:v>0.91</c:v>
                </c:pt>
                <c:pt idx="46">
                  <c:v>0.87</c:v>
                </c:pt>
                <c:pt idx="47">
                  <c:v>1</c:v>
                </c:pt>
                <c:pt idx="48">
                  <c:v>0.95</c:v>
                </c:pt>
                <c:pt idx="49">
                  <c:v>0.95</c:v>
                </c:pt>
                <c:pt idx="50">
                  <c:v>0.95</c:v>
                </c:pt>
                <c:pt idx="51">
                  <c:v>1</c:v>
                </c:pt>
                <c:pt idx="52">
                  <c:v>0.95</c:v>
                </c:pt>
                <c:pt idx="53">
                  <c:v>1</c:v>
                </c:pt>
                <c:pt idx="54">
                  <c:v>0.87</c:v>
                </c:pt>
                <c:pt idx="55">
                  <c:v>1</c:v>
                </c:pt>
                <c:pt idx="56">
                  <c:v>1.05</c:v>
                </c:pt>
                <c:pt idx="57">
                  <c:v>1</c:v>
                </c:pt>
                <c:pt idx="58">
                  <c:v>0.91</c:v>
                </c:pt>
                <c:pt idx="59">
                  <c:v>0.87</c:v>
                </c:pt>
                <c:pt idx="60">
                  <c:v>0.8</c:v>
                </c:pt>
                <c:pt idx="61">
                  <c:v>0.77</c:v>
                </c:pt>
                <c:pt idx="62">
                  <c:v>0.77</c:v>
                </c:pt>
                <c:pt idx="63">
                  <c:v>0.87</c:v>
                </c:pt>
                <c:pt idx="64">
                  <c:v>0.77</c:v>
                </c:pt>
                <c:pt idx="65">
                  <c:v>0.77</c:v>
                </c:pt>
                <c:pt idx="66">
                  <c:v>0.77</c:v>
                </c:pt>
                <c:pt idx="67">
                  <c:v>0.8</c:v>
                </c:pt>
                <c:pt idx="68">
                  <c:v>0.83</c:v>
                </c:pt>
                <c:pt idx="69">
                  <c:v>0.83</c:v>
                </c:pt>
                <c:pt idx="70">
                  <c:v>0.74</c:v>
                </c:pt>
                <c:pt idx="71">
                  <c:v>0.87</c:v>
                </c:pt>
                <c:pt idx="72">
                  <c:v>0.87</c:v>
                </c:pt>
                <c:pt idx="73">
                  <c:v>0.83</c:v>
                </c:pt>
                <c:pt idx="74">
                  <c:v>0.83</c:v>
                </c:pt>
                <c:pt idx="75">
                  <c:v>0.77</c:v>
                </c:pt>
                <c:pt idx="76">
                  <c:v>0.83</c:v>
                </c:pt>
                <c:pt idx="77">
                  <c:v>0.83</c:v>
                </c:pt>
                <c:pt idx="78">
                  <c:v>0.77</c:v>
                </c:pt>
                <c:pt idx="79">
                  <c:v>0.83</c:v>
                </c:pt>
                <c:pt idx="80">
                  <c:v>0.74</c:v>
                </c:pt>
                <c:pt idx="81">
                  <c:v>0.87</c:v>
                </c:pt>
                <c:pt idx="82">
                  <c:v>0.83</c:v>
                </c:pt>
                <c:pt idx="83">
                  <c:v>0.8</c:v>
                </c:pt>
                <c:pt idx="84">
                  <c:v>0.77</c:v>
                </c:pt>
                <c:pt idx="85">
                  <c:v>0.74</c:v>
                </c:pt>
                <c:pt idx="86">
                  <c:v>0.83</c:v>
                </c:pt>
                <c:pt idx="87">
                  <c:v>0.83</c:v>
                </c:pt>
                <c:pt idx="88">
                  <c:v>0.8</c:v>
                </c:pt>
                <c:pt idx="89">
                  <c:v>0.77</c:v>
                </c:pt>
                <c:pt idx="90">
                  <c:v>0.8</c:v>
                </c:pt>
                <c:pt idx="91">
                  <c:v>0.74</c:v>
                </c:pt>
                <c:pt idx="92">
                  <c:v>0.74</c:v>
                </c:pt>
                <c:pt idx="93">
                  <c:v>0.71</c:v>
                </c:pt>
                <c:pt idx="94">
                  <c:v>0.71</c:v>
                </c:pt>
                <c:pt idx="95">
                  <c:v>0.8</c:v>
                </c:pt>
                <c:pt idx="96">
                  <c:v>0.74</c:v>
                </c:pt>
                <c:pt idx="97">
                  <c:v>0.74</c:v>
                </c:pt>
                <c:pt idx="98">
                  <c:v>0.69</c:v>
                </c:pt>
                <c:pt idx="99">
                  <c:v>0.74</c:v>
                </c:pt>
                <c:pt idx="100">
                  <c:v>0.74</c:v>
                </c:pt>
                <c:pt idx="101">
                  <c:v>0.74</c:v>
                </c:pt>
                <c:pt idx="102">
                  <c:v>0.69</c:v>
                </c:pt>
                <c:pt idx="103">
                  <c:v>0.77</c:v>
                </c:pt>
                <c:pt idx="104">
                  <c:v>0.74</c:v>
                </c:pt>
                <c:pt idx="105">
                  <c:v>0.69</c:v>
                </c:pt>
                <c:pt idx="106">
                  <c:v>0.71</c:v>
                </c:pt>
                <c:pt idx="107">
                  <c:v>0.74</c:v>
                </c:pt>
                <c:pt idx="108">
                  <c:v>0.77</c:v>
                </c:pt>
                <c:pt idx="109">
                  <c:v>0.69</c:v>
                </c:pt>
                <c:pt idx="110">
                  <c:v>0.74</c:v>
                </c:pt>
                <c:pt idx="111">
                  <c:v>0.77</c:v>
                </c:pt>
                <c:pt idx="112">
                  <c:v>0.77</c:v>
                </c:pt>
                <c:pt idx="113">
                  <c:v>0.69</c:v>
                </c:pt>
                <c:pt idx="114">
                  <c:v>0.71</c:v>
                </c:pt>
                <c:pt idx="115">
                  <c:v>0.8</c:v>
                </c:pt>
                <c:pt idx="116">
                  <c:v>0.77</c:v>
                </c:pt>
                <c:pt idx="117">
                  <c:v>0.74</c:v>
                </c:pt>
                <c:pt idx="118">
                  <c:v>0.71</c:v>
                </c:pt>
                <c:pt idx="119">
                  <c:v>0.74</c:v>
                </c:pt>
                <c:pt idx="120">
                  <c:v>0.65</c:v>
                </c:pt>
                <c:pt idx="121">
                  <c:v>0.69</c:v>
                </c:pt>
                <c:pt idx="122">
                  <c:v>0.63</c:v>
                </c:pt>
                <c:pt idx="123">
                  <c:v>0.63</c:v>
                </c:pt>
                <c:pt idx="124">
                  <c:v>0.71</c:v>
                </c:pt>
                <c:pt idx="125">
                  <c:v>0.67</c:v>
                </c:pt>
                <c:pt idx="126">
                  <c:v>0.65</c:v>
                </c:pt>
                <c:pt idx="127">
                  <c:v>0.67</c:v>
                </c:pt>
                <c:pt idx="128">
                  <c:v>0.63</c:v>
                </c:pt>
                <c:pt idx="129">
                  <c:v>0.69</c:v>
                </c:pt>
                <c:pt idx="130">
                  <c:v>0.67</c:v>
                </c:pt>
                <c:pt idx="131">
                  <c:v>0.67</c:v>
                </c:pt>
                <c:pt idx="132">
                  <c:v>0.65</c:v>
                </c:pt>
                <c:pt idx="133">
                  <c:v>0.63</c:v>
                </c:pt>
                <c:pt idx="134">
                  <c:v>0.69</c:v>
                </c:pt>
                <c:pt idx="135">
                  <c:v>0.67</c:v>
                </c:pt>
                <c:pt idx="136">
                  <c:v>0.67</c:v>
                </c:pt>
                <c:pt idx="137">
                  <c:v>0.67</c:v>
                </c:pt>
                <c:pt idx="138">
                  <c:v>0.61</c:v>
                </c:pt>
                <c:pt idx="139">
                  <c:v>0.67</c:v>
                </c:pt>
                <c:pt idx="140">
                  <c:v>0.69</c:v>
                </c:pt>
                <c:pt idx="141">
                  <c:v>0.67</c:v>
                </c:pt>
                <c:pt idx="142">
                  <c:v>0.63</c:v>
                </c:pt>
                <c:pt idx="143">
                  <c:v>0.69</c:v>
                </c:pt>
                <c:pt idx="144">
                  <c:v>0.69</c:v>
                </c:pt>
                <c:pt idx="145">
                  <c:v>0.67</c:v>
                </c:pt>
                <c:pt idx="146">
                  <c:v>0.63</c:v>
                </c:pt>
                <c:pt idx="147">
                  <c:v>0.65</c:v>
                </c:pt>
                <c:pt idx="148">
                  <c:v>0.65</c:v>
                </c:pt>
                <c:pt idx="149">
                  <c:v>0.67</c:v>
                </c:pt>
                <c:pt idx="150">
                  <c:v>0.65</c:v>
                </c:pt>
                <c:pt idx="151">
                  <c:v>0.65</c:v>
                </c:pt>
                <c:pt idx="152">
                  <c:v>0.59</c:v>
                </c:pt>
                <c:pt idx="153">
                  <c:v>0.56000000000000005</c:v>
                </c:pt>
                <c:pt idx="154">
                  <c:v>0.51</c:v>
                </c:pt>
                <c:pt idx="155">
                  <c:v>0.59</c:v>
                </c:pt>
                <c:pt idx="156">
                  <c:v>0.56000000000000005</c:v>
                </c:pt>
                <c:pt idx="157">
                  <c:v>0.56000000000000005</c:v>
                </c:pt>
                <c:pt idx="158">
                  <c:v>0.5</c:v>
                </c:pt>
                <c:pt idx="159">
                  <c:v>0.61</c:v>
                </c:pt>
                <c:pt idx="160">
                  <c:v>0.54</c:v>
                </c:pt>
                <c:pt idx="161">
                  <c:v>0.53</c:v>
                </c:pt>
                <c:pt idx="162">
                  <c:v>0.5</c:v>
                </c:pt>
                <c:pt idx="163">
                  <c:v>0.59</c:v>
                </c:pt>
                <c:pt idx="164">
                  <c:v>0.56999999999999995</c:v>
                </c:pt>
                <c:pt idx="165">
                  <c:v>0.56000000000000005</c:v>
                </c:pt>
                <c:pt idx="166">
                  <c:v>0.47</c:v>
                </c:pt>
                <c:pt idx="167">
                  <c:v>0.65</c:v>
                </c:pt>
                <c:pt idx="168">
                  <c:v>0.59</c:v>
                </c:pt>
                <c:pt idx="169">
                  <c:v>0.56000000000000005</c:v>
                </c:pt>
                <c:pt idx="170">
                  <c:v>0.54</c:v>
                </c:pt>
                <c:pt idx="171">
                  <c:v>0.47</c:v>
                </c:pt>
                <c:pt idx="172">
                  <c:v>0.65</c:v>
                </c:pt>
                <c:pt idx="173">
                  <c:v>0.61</c:v>
                </c:pt>
                <c:pt idx="174">
                  <c:v>0.56999999999999995</c:v>
                </c:pt>
                <c:pt idx="175">
                  <c:v>0.51</c:v>
                </c:pt>
                <c:pt idx="176">
                  <c:v>0.47</c:v>
                </c:pt>
                <c:pt idx="177">
                  <c:v>0.63</c:v>
                </c:pt>
                <c:pt idx="178">
                  <c:v>0.59</c:v>
                </c:pt>
                <c:pt idx="179">
                  <c:v>0.54</c:v>
                </c:pt>
                <c:pt idx="180">
                  <c:v>0.53</c:v>
                </c:pt>
                <c:pt idx="181">
                  <c:v>0.47</c:v>
                </c:pt>
                <c:pt idx="182">
                  <c:v>0.51</c:v>
                </c:pt>
                <c:pt idx="183">
                  <c:v>0.54</c:v>
                </c:pt>
                <c:pt idx="184">
                  <c:v>0.59</c:v>
                </c:pt>
                <c:pt idx="185">
                  <c:v>0.63</c:v>
                </c:pt>
                <c:pt idx="186">
                  <c:v>0.51</c:v>
                </c:pt>
                <c:pt idx="187">
                  <c:v>0.56999999999999995</c:v>
                </c:pt>
                <c:pt idx="188">
                  <c:v>0.56999999999999995</c:v>
                </c:pt>
                <c:pt idx="189">
                  <c:v>0.59</c:v>
                </c:pt>
                <c:pt idx="190">
                  <c:v>0.49</c:v>
                </c:pt>
                <c:pt idx="191">
                  <c:v>0.54</c:v>
                </c:pt>
                <c:pt idx="192">
                  <c:v>0.56000000000000005</c:v>
                </c:pt>
                <c:pt idx="193">
                  <c:v>0.61</c:v>
                </c:pt>
                <c:pt idx="194">
                  <c:v>0.5</c:v>
                </c:pt>
                <c:pt idx="195">
                  <c:v>0.54</c:v>
                </c:pt>
                <c:pt idx="196">
                  <c:v>0.59</c:v>
                </c:pt>
                <c:pt idx="197">
                  <c:v>0.56999999999999995</c:v>
                </c:pt>
                <c:pt idx="198">
                  <c:v>0.47</c:v>
                </c:pt>
                <c:pt idx="199">
                  <c:v>0.56000000000000005</c:v>
                </c:pt>
                <c:pt idx="200">
                  <c:v>0.56999999999999995</c:v>
                </c:pt>
                <c:pt idx="201">
                  <c:v>0.56999999999999995</c:v>
                </c:pt>
                <c:pt idx="202">
                  <c:v>0.47</c:v>
                </c:pt>
                <c:pt idx="203">
                  <c:v>0.51</c:v>
                </c:pt>
                <c:pt idx="204">
                  <c:v>0.56999999999999995</c:v>
                </c:pt>
                <c:pt idx="205">
                  <c:v>0.56999999999999995</c:v>
                </c:pt>
                <c:pt idx="206">
                  <c:v>0.59</c:v>
                </c:pt>
                <c:pt idx="207">
                  <c:v>0.47</c:v>
                </c:pt>
                <c:pt idx="208">
                  <c:v>0.51</c:v>
                </c:pt>
                <c:pt idx="209">
                  <c:v>0.56999999999999995</c:v>
                </c:pt>
                <c:pt idx="210">
                  <c:v>0.59</c:v>
                </c:pt>
                <c:pt idx="211">
                  <c:v>0.61</c:v>
                </c:pt>
                <c:pt idx="212">
                  <c:v>0.63</c:v>
                </c:pt>
                <c:pt idx="213">
                  <c:v>0.63</c:v>
                </c:pt>
                <c:pt idx="214">
                  <c:v>0.63</c:v>
                </c:pt>
                <c:pt idx="215">
                  <c:v>0.69</c:v>
                </c:pt>
                <c:pt idx="216">
                  <c:v>0.61</c:v>
                </c:pt>
                <c:pt idx="217">
                  <c:v>0.61</c:v>
                </c:pt>
                <c:pt idx="218">
                  <c:v>0.67</c:v>
                </c:pt>
                <c:pt idx="219">
                  <c:v>0.65</c:v>
                </c:pt>
                <c:pt idx="220">
                  <c:v>0.63</c:v>
                </c:pt>
                <c:pt idx="221">
                  <c:v>0.65</c:v>
                </c:pt>
                <c:pt idx="222">
                  <c:v>0.67</c:v>
                </c:pt>
                <c:pt idx="223">
                  <c:v>0.65</c:v>
                </c:pt>
                <c:pt idx="224">
                  <c:v>0.65</c:v>
                </c:pt>
                <c:pt idx="225">
                  <c:v>0.59</c:v>
                </c:pt>
                <c:pt idx="226">
                  <c:v>0.63</c:v>
                </c:pt>
                <c:pt idx="227">
                  <c:v>0.63</c:v>
                </c:pt>
                <c:pt idx="228">
                  <c:v>0.67</c:v>
                </c:pt>
                <c:pt idx="229">
                  <c:v>0.69</c:v>
                </c:pt>
                <c:pt idx="230">
                  <c:v>0.61</c:v>
                </c:pt>
                <c:pt idx="231">
                  <c:v>0.65</c:v>
                </c:pt>
                <c:pt idx="232">
                  <c:v>0.65</c:v>
                </c:pt>
                <c:pt idx="233">
                  <c:v>0.63</c:v>
                </c:pt>
                <c:pt idx="234">
                  <c:v>0.67</c:v>
                </c:pt>
                <c:pt idx="235">
                  <c:v>0.59</c:v>
                </c:pt>
                <c:pt idx="236">
                  <c:v>0.63</c:v>
                </c:pt>
                <c:pt idx="237">
                  <c:v>0.63</c:v>
                </c:pt>
                <c:pt idx="238">
                  <c:v>0.65</c:v>
                </c:pt>
                <c:pt idx="239">
                  <c:v>0.63</c:v>
                </c:pt>
                <c:pt idx="240">
                  <c:v>0.65</c:v>
                </c:pt>
                <c:pt idx="241">
                  <c:v>0.63</c:v>
                </c:pt>
                <c:pt idx="242">
                  <c:v>0.69</c:v>
                </c:pt>
                <c:pt idx="243">
                  <c:v>0.69</c:v>
                </c:pt>
                <c:pt idx="244">
                  <c:v>0.69</c:v>
                </c:pt>
                <c:pt idx="245">
                  <c:v>0.69</c:v>
                </c:pt>
                <c:pt idx="246">
                  <c:v>0.74</c:v>
                </c:pt>
                <c:pt idx="247">
                  <c:v>0.71</c:v>
                </c:pt>
                <c:pt idx="248">
                  <c:v>0.69</c:v>
                </c:pt>
                <c:pt idx="249">
                  <c:v>0.67</c:v>
                </c:pt>
                <c:pt idx="250">
                  <c:v>0.71</c:v>
                </c:pt>
                <c:pt idx="251">
                  <c:v>0.77</c:v>
                </c:pt>
                <c:pt idx="252">
                  <c:v>0.74</c:v>
                </c:pt>
                <c:pt idx="253">
                  <c:v>0.69</c:v>
                </c:pt>
                <c:pt idx="254">
                  <c:v>0.71</c:v>
                </c:pt>
                <c:pt idx="255">
                  <c:v>0.71</c:v>
                </c:pt>
                <c:pt idx="256">
                  <c:v>0.71</c:v>
                </c:pt>
                <c:pt idx="257">
                  <c:v>0.67</c:v>
                </c:pt>
                <c:pt idx="258">
                  <c:v>0.69</c:v>
                </c:pt>
                <c:pt idx="259">
                  <c:v>0.71</c:v>
                </c:pt>
                <c:pt idx="260">
                  <c:v>0.71</c:v>
                </c:pt>
                <c:pt idx="261">
                  <c:v>0.67</c:v>
                </c:pt>
                <c:pt idx="262">
                  <c:v>0.69</c:v>
                </c:pt>
                <c:pt idx="263">
                  <c:v>0.71</c:v>
                </c:pt>
                <c:pt idx="264">
                  <c:v>0.74</c:v>
                </c:pt>
                <c:pt idx="265">
                  <c:v>0.71</c:v>
                </c:pt>
                <c:pt idx="266">
                  <c:v>0.71</c:v>
                </c:pt>
                <c:pt idx="267">
                  <c:v>0.71</c:v>
                </c:pt>
                <c:pt idx="268">
                  <c:v>0.77</c:v>
                </c:pt>
                <c:pt idx="269">
                  <c:v>0.67</c:v>
                </c:pt>
                <c:pt idx="270">
                  <c:v>0.69</c:v>
                </c:pt>
                <c:pt idx="271">
                  <c:v>0.71</c:v>
                </c:pt>
                <c:pt idx="272">
                  <c:v>0.74</c:v>
                </c:pt>
                <c:pt idx="273">
                  <c:v>0.8</c:v>
                </c:pt>
                <c:pt idx="274">
                  <c:v>0.74</c:v>
                </c:pt>
                <c:pt idx="275">
                  <c:v>0.8</c:v>
                </c:pt>
                <c:pt idx="276">
                  <c:v>0.77</c:v>
                </c:pt>
                <c:pt idx="277">
                  <c:v>0.8</c:v>
                </c:pt>
                <c:pt idx="278">
                  <c:v>0.74</c:v>
                </c:pt>
                <c:pt idx="279">
                  <c:v>0.8</c:v>
                </c:pt>
                <c:pt idx="280">
                  <c:v>0.8</c:v>
                </c:pt>
                <c:pt idx="281">
                  <c:v>0.74</c:v>
                </c:pt>
                <c:pt idx="282">
                  <c:v>0.74</c:v>
                </c:pt>
                <c:pt idx="283">
                  <c:v>0.77</c:v>
                </c:pt>
                <c:pt idx="284">
                  <c:v>0.77</c:v>
                </c:pt>
                <c:pt idx="285">
                  <c:v>0.8</c:v>
                </c:pt>
                <c:pt idx="286">
                  <c:v>0.74</c:v>
                </c:pt>
                <c:pt idx="287">
                  <c:v>0.74</c:v>
                </c:pt>
                <c:pt idx="288">
                  <c:v>0.8</c:v>
                </c:pt>
                <c:pt idx="289">
                  <c:v>0.77</c:v>
                </c:pt>
                <c:pt idx="290">
                  <c:v>0.77</c:v>
                </c:pt>
                <c:pt idx="291">
                  <c:v>0.8</c:v>
                </c:pt>
                <c:pt idx="292">
                  <c:v>0.8</c:v>
                </c:pt>
                <c:pt idx="293">
                  <c:v>0.83</c:v>
                </c:pt>
                <c:pt idx="294">
                  <c:v>0.77</c:v>
                </c:pt>
                <c:pt idx="295">
                  <c:v>0.8</c:v>
                </c:pt>
                <c:pt idx="296">
                  <c:v>0.74</c:v>
                </c:pt>
                <c:pt idx="297">
                  <c:v>0.8</c:v>
                </c:pt>
                <c:pt idx="298">
                  <c:v>0.77</c:v>
                </c:pt>
                <c:pt idx="299">
                  <c:v>0.71</c:v>
                </c:pt>
                <c:pt idx="300">
                  <c:v>0.77</c:v>
                </c:pt>
                <c:pt idx="301">
                  <c:v>0.8</c:v>
                </c:pt>
                <c:pt idx="302">
                  <c:v>0.77</c:v>
                </c:pt>
                <c:pt idx="303">
                  <c:v>0.77</c:v>
                </c:pt>
                <c:pt idx="304">
                  <c:v>0.83</c:v>
                </c:pt>
                <c:pt idx="305">
                  <c:v>0.91</c:v>
                </c:pt>
                <c:pt idx="306">
                  <c:v>0.87</c:v>
                </c:pt>
                <c:pt idx="307">
                  <c:v>0.95</c:v>
                </c:pt>
                <c:pt idx="308">
                  <c:v>0.87</c:v>
                </c:pt>
                <c:pt idx="309">
                  <c:v>0.91</c:v>
                </c:pt>
                <c:pt idx="310">
                  <c:v>0.91</c:v>
                </c:pt>
                <c:pt idx="311">
                  <c:v>0.95</c:v>
                </c:pt>
                <c:pt idx="312">
                  <c:v>0.83</c:v>
                </c:pt>
                <c:pt idx="313">
                  <c:v>0.87</c:v>
                </c:pt>
                <c:pt idx="314">
                  <c:v>0.91</c:v>
                </c:pt>
                <c:pt idx="315">
                  <c:v>1.05</c:v>
                </c:pt>
                <c:pt idx="316">
                  <c:v>1.05</c:v>
                </c:pt>
                <c:pt idx="317">
                  <c:v>0.8</c:v>
                </c:pt>
                <c:pt idx="318">
                  <c:v>0.83</c:v>
                </c:pt>
                <c:pt idx="319">
                  <c:v>0.87</c:v>
                </c:pt>
                <c:pt idx="320">
                  <c:v>1</c:v>
                </c:pt>
                <c:pt idx="321">
                  <c:v>1.05</c:v>
                </c:pt>
                <c:pt idx="322">
                  <c:v>0.87</c:v>
                </c:pt>
                <c:pt idx="323">
                  <c:v>0.87</c:v>
                </c:pt>
                <c:pt idx="324">
                  <c:v>0.95</c:v>
                </c:pt>
                <c:pt idx="325">
                  <c:v>1</c:v>
                </c:pt>
                <c:pt idx="326">
                  <c:v>0.87</c:v>
                </c:pt>
                <c:pt idx="327">
                  <c:v>0.83</c:v>
                </c:pt>
                <c:pt idx="328">
                  <c:v>0.91</c:v>
                </c:pt>
                <c:pt idx="329">
                  <c:v>1.05</c:v>
                </c:pt>
                <c:pt idx="330">
                  <c:v>0.87</c:v>
                </c:pt>
                <c:pt idx="331">
                  <c:v>0.91</c:v>
                </c:pt>
                <c:pt idx="332">
                  <c:v>0.95</c:v>
                </c:pt>
                <c:pt idx="333">
                  <c:v>1.05</c:v>
                </c:pt>
                <c:pt idx="334">
                  <c:v>1</c:v>
                </c:pt>
                <c:pt idx="335">
                  <c:v>1.1100000000000001</c:v>
                </c:pt>
                <c:pt idx="336">
                  <c:v>1.18</c:v>
                </c:pt>
                <c:pt idx="337">
                  <c:v>1.54</c:v>
                </c:pt>
                <c:pt idx="338">
                  <c:v>1.82</c:v>
                </c:pt>
                <c:pt idx="339">
                  <c:v>0.95</c:v>
                </c:pt>
                <c:pt idx="340">
                  <c:v>1.05</c:v>
                </c:pt>
                <c:pt idx="341">
                  <c:v>1.25</c:v>
                </c:pt>
                <c:pt idx="342">
                  <c:v>1.43</c:v>
                </c:pt>
                <c:pt idx="343">
                  <c:v>1.82</c:v>
                </c:pt>
                <c:pt idx="344">
                  <c:v>1.1100000000000001</c:v>
                </c:pt>
                <c:pt idx="345">
                  <c:v>1.33</c:v>
                </c:pt>
                <c:pt idx="346">
                  <c:v>1.43</c:v>
                </c:pt>
                <c:pt idx="347">
                  <c:v>1.54</c:v>
                </c:pt>
                <c:pt idx="348">
                  <c:v>1.05</c:v>
                </c:pt>
                <c:pt idx="349">
                  <c:v>1.25</c:v>
                </c:pt>
                <c:pt idx="350">
                  <c:v>1.33</c:v>
                </c:pt>
                <c:pt idx="351">
                  <c:v>1.43</c:v>
                </c:pt>
                <c:pt idx="352">
                  <c:v>1</c:v>
                </c:pt>
                <c:pt idx="353">
                  <c:v>1.25</c:v>
                </c:pt>
                <c:pt idx="354">
                  <c:v>1.33</c:v>
                </c:pt>
                <c:pt idx="355">
                  <c:v>1.54</c:v>
                </c:pt>
                <c:pt idx="356">
                  <c:v>1.1100000000000001</c:v>
                </c:pt>
                <c:pt idx="357">
                  <c:v>1.25</c:v>
                </c:pt>
                <c:pt idx="358">
                  <c:v>1.25</c:v>
                </c:pt>
                <c:pt idx="359">
                  <c:v>1.43</c:v>
                </c:pt>
                <c:pt idx="360">
                  <c:v>1</c:v>
                </c:pt>
                <c:pt idx="361">
                  <c:v>1.25</c:v>
                </c:pt>
                <c:pt idx="362">
                  <c:v>1.25</c:v>
                </c:pt>
                <c:pt idx="363">
                  <c:v>1.43</c:v>
                </c:pt>
                <c:pt idx="364">
                  <c:v>2.5</c:v>
                </c:pt>
              </c:numCache>
            </c:numRef>
          </c:xVal>
          <c:yVal>
            <c:numRef>
              <c:f>'Sales and log Scatter Chart'!$C$2:$C$366</c:f>
              <c:numCache>
                <c:formatCode>General</c:formatCode>
                <c:ptCount val="365"/>
                <c:pt idx="0">
                  <c:v>10</c:v>
                </c:pt>
                <c:pt idx="1">
                  <c:v>13</c:v>
                </c:pt>
                <c:pt idx="2">
                  <c:v>15</c:v>
                </c:pt>
                <c:pt idx="3">
                  <c:v>17</c:v>
                </c:pt>
                <c:pt idx="4">
                  <c:v>18</c:v>
                </c:pt>
                <c:pt idx="5">
                  <c:v>11</c:v>
                </c:pt>
                <c:pt idx="6">
                  <c:v>13</c:v>
                </c:pt>
                <c:pt idx="7">
                  <c:v>15</c:v>
                </c:pt>
                <c:pt idx="8">
                  <c:v>17</c:v>
                </c:pt>
                <c:pt idx="9">
                  <c:v>18</c:v>
                </c:pt>
                <c:pt idx="10">
                  <c:v>12</c:v>
                </c:pt>
                <c:pt idx="11">
                  <c:v>14</c:v>
                </c:pt>
                <c:pt idx="12">
                  <c:v>15</c:v>
                </c:pt>
                <c:pt idx="13">
                  <c:v>17</c:v>
                </c:pt>
                <c:pt idx="14">
                  <c:v>18</c:v>
                </c:pt>
                <c:pt idx="15">
                  <c:v>12</c:v>
                </c:pt>
                <c:pt idx="16">
                  <c:v>14</c:v>
                </c:pt>
                <c:pt idx="17">
                  <c:v>16</c:v>
                </c:pt>
                <c:pt idx="18">
                  <c:v>17</c:v>
                </c:pt>
                <c:pt idx="19">
                  <c:v>12</c:v>
                </c:pt>
                <c:pt idx="20">
                  <c:v>14</c:v>
                </c:pt>
                <c:pt idx="21">
                  <c:v>16</c:v>
                </c:pt>
                <c:pt idx="22">
                  <c:v>17</c:v>
                </c:pt>
                <c:pt idx="23">
                  <c:v>12</c:v>
                </c:pt>
                <c:pt idx="24">
                  <c:v>14</c:v>
                </c:pt>
                <c:pt idx="25">
                  <c:v>16</c:v>
                </c:pt>
                <c:pt idx="26">
                  <c:v>17</c:v>
                </c:pt>
                <c:pt idx="27">
                  <c:v>13</c:v>
                </c:pt>
                <c:pt idx="28">
                  <c:v>14</c:v>
                </c:pt>
                <c:pt idx="29">
                  <c:v>17</c:v>
                </c:pt>
                <c:pt idx="30">
                  <c:v>18</c:v>
                </c:pt>
                <c:pt idx="31">
                  <c:v>18</c:v>
                </c:pt>
                <c:pt idx="32">
                  <c:v>20</c:v>
                </c:pt>
                <c:pt idx="33">
                  <c:v>21</c:v>
                </c:pt>
                <c:pt idx="34">
                  <c:v>22</c:v>
                </c:pt>
                <c:pt idx="35">
                  <c:v>18</c:v>
                </c:pt>
                <c:pt idx="36">
                  <c:v>20</c:v>
                </c:pt>
                <c:pt idx="37">
                  <c:v>21</c:v>
                </c:pt>
                <c:pt idx="38">
                  <c:v>22</c:v>
                </c:pt>
                <c:pt idx="39">
                  <c:v>19</c:v>
                </c:pt>
                <c:pt idx="40">
                  <c:v>20</c:v>
                </c:pt>
                <c:pt idx="41">
                  <c:v>21</c:v>
                </c:pt>
                <c:pt idx="42">
                  <c:v>22</c:v>
                </c:pt>
                <c:pt idx="43">
                  <c:v>18</c:v>
                </c:pt>
                <c:pt idx="44">
                  <c:v>19</c:v>
                </c:pt>
                <c:pt idx="45">
                  <c:v>20</c:v>
                </c:pt>
                <c:pt idx="46">
                  <c:v>21</c:v>
                </c:pt>
                <c:pt idx="47">
                  <c:v>18</c:v>
                </c:pt>
                <c:pt idx="48">
                  <c:v>19</c:v>
                </c:pt>
                <c:pt idx="49">
                  <c:v>20</c:v>
                </c:pt>
                <c:pt idx="50">
                  <c:v>21</c:v>
                </c:pt>
                <c:pt idx="51">
                  <c:v>18</c:v>
                </c:pt>
                <c:pt idx="52">
                  <c:v>19</c:v>
                </c:pt>
                <c:pt idx="53">
                  <c:v>20</c:v>
                </c:pt>
                <c:pt idx="54">
                  <c:v>21</c:v>
                </c:pt>
                <c:pt idx="55">
                  <c:v>18</c:v>
                </c:pt>
                <c:pt idx="56">
                  <c:v>19</c:v>
                </c:pt>
                <c:pt idx="57">
                  <c:v>20</c:v>
                </c:pt>
                <c:pt idx="58">
                  <c:v>22</c:v>
                </c:pt>
                <c:pt idx="59">
                  <c:v>23</c:v>
                </c:pt>
                <c:pt idx="60">
                  <c:v>24</c:v>
                </c:pt>
                <c:pt idx="61">
                  <c:v>24</c:v>
                </c:pt>
                <c:pt idx="62">
                  <c:v>25</c:v>
                </c:pt>
                <c:pt idx="63">
                  <c:v>23</c:v>
                </c:pt>
                <c:pt idx="64">
                  <c:v>24</c:v>
                </c:pt>
                <c:pt idx="65">
                  <c:v>24</c:v>
                </c:pt>
                <c:pt idx="66">
                  <c:v>25</c:v>
                </c:pt>
                <c:pt idx="67">
                  <c:v>23</c:v>
                </c:pt>
                <c:pt idx="68">
                  <c:v>24</c:v>
                </c:pt>
                <c:pt idx="69">
                  <c:v>24</c:v>
                </c:pt>
                <c:pt idx="70">
                  <c:v>25</c:v>
                </c:pt>
                <c:pt idx="71">
                  <c:v>23</c:v>
                </c:pt>
                <c:pt idx="72">
                  <c:v>23</c:v>
                </c:pt>
                <c:pt idx="73">
                  <c:v>24</c:v>
                </c:pt>
                <c:pt idx="74">
                  <c:v>24</c:v>
                </c:pt>
                <c:pt idx="75">
                  <c:v>25</c:v>
                </c:pt>
                <c:pt idx="76">
                  <c:v>23</c:v>
                </c:pt>
                <c:pt idx="77">
                  <c:v>23</c:v>
                </c:pt>
                <c:pt idx="78">
                  <c:v>24</c:v>
                </c:pt>
                <c:pt idx="79">
                  <c:v>24</c:v>
                </c:pt>
                <c:pt idx="80">
                  <c:v>25</c:v>
                </c:pt>
                <c:pt idx="81">
                  <c:v>23</c:v>
                </c:pt>
                <c:pt idx="82">
                  <c:v>23</c:v>
                </c:pt>
                <c:pt idx="83">
                  <c:v>24</c:v>
                </c:pt>
                <c:pt idx="84">
                  <c:v>25</c:v>
                </c:pt>
                <c:pt idx="85">
                  <c:v>25</c:v>
                </c:pt>
                <c:pt idx="86">
                  <c:v>23</c:v>
                </c:pt>
                <c:pt idx="87">
                  <c:v>24</c:v>
                </c:pt>
                <c:pt idx="88">
                  <c:v>24</c:v>
                </c:pt>
                <c:pt idx="89">
                  <c:v>25</c:v>
                </c:pt>
                <c:pt idx="90">
                  <c:v>25</c:v>
                </c:pt>
                <c:pt idx="91">
                  <c:v>26</c:v>
                </c:pt>
                <c:pt idx="92">
                  <c:v>26</c:v>
                </c:pt>
                <c:pt idx="93">
                  <c:v>27</c:v>
                </c:pt>
                <c:pt idx="94">
                  <c:v>28</c:v>
                </c:pt>
                <c:pt idx="95">
                  <c:v>25</c:v>
                </c:pt>
                <c:pt idx="96">
                  <c:v>26</c:v>
                </c:pt>
                <c:pt idx="97">
                  <c:v>26</c:v>
                </c:pt>
                <c:pt idx="98">
                  <c:v>27</c:v>
                </c:pt>
                <c:pt idx="99">
                  <c:v>25</c:v>
                </c:pt>
                <c:pt idx="100">
                  <c:v>26</c:v>
                </c:pt>
                <c:pt idx="101">
                  <c:v>27</c:v>
                </c:pt>
                <c:pt idx="102">
                  <c:v>27</c:v>
                </c:pt>
                <c:pt idx="103">
                  <c:v>25</c:v>
                </c:pt>
                <c:pt idx="104">
                  <c:v>26</c:v>
                </c:pt>
                <c:pt idx="105">
                  <c:v>27</c:v>
                </c:pt>
                <c:pt idx="106">
                  <c:v>27</c:v>
                </c:pt>
                <c:pt idx="107">
                  <c:v>25</c:v>
                </c:pt>
                <c:pt idx="108">
                  <c:v>26</c:v>
                </c:pt>
                <c:pt idx="109">
                  <c:v>27</c:v>
                </c:pt>
                <c:pt idx="110">
                  <c:v>27</c:v>
                </c:pt>
                <c:pt idx="111">
                  <c:v>25</c:v>
                </c:pt>
                <c:pt idx="112">
                  <c:v>26</c:v>
                </c:pt>
                <c:pt idx="113">
                  <c:v>27</c:v>
                </c:pt>
                <c:pt idx="114">
                  <c:v>27</c:v>
                </c:pt>
                <c:pt idx="115">
                  <c:v>25</c:v>
                </c:pt>
                <c:pt idx="116">
                  <c:v>25</c:v>
                </c:pt>
                <c:pt idx="117">
                  <c:v>26</c:v>
                </c:pt>
                <c:pt idx="118">
                  <c:v>27</c:v>
                </c:pt>
                <c:pt idx="119">
                  <c:v>27</c:v>
                </c:pt>
                <c:pt idx="120">
                  <c:v>29</c:v>
                </c:pt>
                <c:pt idx="121">
                  <c:v>29</c:v>
                </c:pt>
                <c:pt idx="122">
                  <c:v>30</c:v>
                </c:pt>
                <c:pt idx="123">
                  <c:v>31</c:v>
                </c:pt>
                <c:pt idx="124">
                  <c:v>28</c:v>
                </c:pt>
                <c:pt idx="125">
                  <c:v>29</c:v>
                </c:pt>
                <c:pt idx="126">
                  <c:v>29</c:v>
                </c:pt>
                <c:pt idx="127">
                  <c:v>30</c:v>
                </c:pt>
                <c:pt idx="128">
                  <c:v>31</c:v>
                </c:pt>
                <c:pt idx="129">
                  <c:v>28</c:v>
                </c:pt>
                <c:pt idx="130">
                  <c:v>29</c:v>
                </c:pt>
                <c:pt idx="131">
                  <c:v>29</c:v>
                </c:pt>
                <c:pt idx="132">
                  <c:v>30</c:v>
                </c:pt>
                <c:pt idx="133">
                  <c:v>31</c:v>
                </c:pt>
                <c:pt idx="134">
                  <c:v>28</c:v>
                </c:pt>
                <c:pt idx="135">
                  <c:v>29</c:v>
                </c:pt>
                <c:pt idx="136">
                  <c:v>29</c:v>
                </c:pt>
                <c:pt idx="137">
                  <c:v>30</c:v>
                </c:pt>
                <c:pt idx="138">
                  <c:v>31</c:v>
                </c:pt>
                <c:pt idx="139">
                  <c:v>28</c:v>
                </c:pt>
                <c:pt idx="140">
                  <c:v>29</c:v>
                </c:pt>
                <c:pt idx="141">
                  <c:v>30</c:v>
                </c:pt>
                <c:pt idx="142">
                  <c:v>31</c:v>
                </c:pt>
                <c:pt idx="143">
                  <c:v>28</c:v>
                </c:pt>
                <c:pt idx="144">
                  <c:v>29</c:v>
                </c:pt>
                <c:pt idx="145">
                  <c:v>30</c:v>
                </c:pt>
                <c:pt idx="146">
                  <c:v>31</c:v>
                </c:pt>
                <c:pt idx="147">
                  <c:v>29</c:v>
                </c:pt>
                <c:pt idx="148">
                  <c:v>29</c:v>
                </c:pt>
                <c:pt idx="149">
                  <c:v>30</c:v>
                </c:pt>
                <c:pt idx="150">
                  <c:v>31</c:v>
                </c:pt>
                <c:pt idx="151">
                  <c:v>31</c:v>
                </c:pt>
                <c:pt idx="152">
                  <c:v>33</c:v>
                </c:pt>
                <c:pt idx="153">
                  <c:v>35</c:v>
                </c:pt>
                <c:pt idx="154">
                  <c:v>38</c:v>
                </c:pt>
                <c:pt idx="155">
                  <c:v>32</c:v>
                </c:pt>
                <c:pt idx="156">
                  <c:v>34</c:v>
                </c:pt>
                <c:pt idx="157">
                  <c:v>36</c:v>
                </c:pt>
                <c:pt idx="158">
                  <c:v>39</c:v>
                </c:pt>
                <c:pt idx="159">
                  <c:v>32</c:v>
                </c:pt>
                <c:pt idx="160">
                  <c:v>35</c:v>
                </c:pt>
                <c:pt idx="161">
                  <c:v>36</c:v>
                </c:pt>
                <c:pt idx="162">
                  <c:v>40</c:v>
                </c:pt>
                <c:pt idx="163">
                  <c:v>32</c:v>
                </c:pt>
                <c:pt idx="164">
                  <c:v>35</c:v>
                </c:pt>
                <c:pt idx="165">
                  <c:v>36</c:v>
                </c:pt>
                <c:pt idx="166">
                  <c:v>41</c:v>
                </c:pt>
                <c:pt idx="167">
                  <c:v>31</c:v>
                </c:pt>
                <c:pt idx="168">
                  <c:v>32</c:v>
                </c:pt>
                <c:pt idx="169">
                  <c:v>35</c:v>
                </c:pt>
                <c:pt idx="170">
                  <c:v>37</c:v>
                </c:pt>
                <c:pt idx="171">
                  <c:v>41</c:v>
                </c:pt>
                <c:pt idx="172">
                  <c:v>31</c:v>
                </c:pt>
                <c:pt idx="173">
                  <c:v>33</c:v>
                </c:pt>
                <c:pt idx="174">
                  <c:v>35</c:v>
                </c:pt>
                <c:pt idx="175">
                  <c:v>37</c:v>
                </c:pt>
                <c:pt idx="176">
                  <c:v>42</c:v>
                </c:pt>
                <c:pt idx="177">
                  <c:v>31</c:v>
                </c:pt>
                <c:pt idx="178">
                  <c:v>33</c:v>
                </c:pt>
                <c:pt idx="179">
                  <c:v>35</c:v>
                </c:pt>
                <c:pt idx="180">
                  <c:v>38</c:v>
                </c:pt>
                <c:pt idx="181">
                  <c:v>43</c:v>
                </c:pt>
                <c:pt idx="182">
                  <c:v>38</c:v>
                </c:pt>
                <c:pt idx="183">
                  <c:v>35</c:v>
                </c:pt>
                <c:pt idx="184">
                  <c:v>34</c:v>
                </c:pt>
                <c:pt idx="185">
                  <c:v>32</c:v>
                </c:pt>
                <c:pt idx="186">
                  <c:v>39</c:v>
                </c:pt>
                <c:pt idx="187">
                  <c:v>35</c:v>
                </c:pt>
                <c:pt idx="188">
                  <c:v>34</c:v>
                </c:pt>
                <c:pt idx="189">
                  <c:v>33</c:v>
                </c:pt>
                <c:pt idx="190">
                  <c:v>40</c:v>
                </c:pt>
                <c:pt idx="191">
                  <c:v>35</c:v>
                </c:pt>
                <c:pt idx="192">
                  <c:v>34</c:v>
                </c:pt>
                <c:pt idx="193">
                  <c:v>33</c:v>
                </c:pt>
                <c:pt idx="194">
                  <c:v>40</c:v>
                </c:pt>
                <c:pt idx="195">
                  <c:v>35</c:v>
                </c:pt>
                <c:pt idx="196">
                  <c:v>34</c:v>
                </c:pt>
                <c:pt idx="197">
                  <c:v>33</c:v>
                </c:pt>
                <c:pt idx="198">
                  <c:v>41</c:v>
                </c:pt>
                <c:pt idx="199">
                  <c:v>36</c:v>
                </c:pt>
                <c:pt idx="200">
                  <c:v>35</c:v>
                </c:pt>
                <c:pt idx="201">
                  <c:v>33</c:v>
                </c:pt>
                <c:pt idx="202">
                  <c:v>42</c:v>
                </c:pt>
                <c:pt idx="203">
                  <c:v>37</c:v>
                </c:pt>
                <c:pt idx="204">
                  <c:v>35</c:v>
                </c:pt>
                <c:pt idx="205">
                  <c:v>33</c:v>
                </c:pt>
                <c:pt idx="206">
                  <c:v>32</c:v>
                </c:pt>
                <c:pt idx="207">
                  <c:v>43</c:v>
                </c:pt>
                <c:pt idx="208">
                  <c:v>38</c:v>
                </c:pt>
                <c:pt idx="209">
                  <c:v>35</c:v>
                </c:pt>
                <c:pt idx="210">
                  <c:v>34</c:v>
                </c:pt>
                <c:pt idx="211">
                  <c:v>32</c:v>
                </c:pt>
                <c:pt idx="212">
                  <c:v>32</c:v>
                </c:pt>
                <c:pt idx="213">
                  <c:v>31</c:v>
                </c:pt>
                <c:pt idx="214">
                  <c:v>30</c:v>
                </c:pt>
                <c:pt idx="215">
                  <c:v>29</c:v>
                </c:pt>
                <c:pt idx="216">
                  <c:v>32</c:v>
                </c:pt>
                <c:pt idx="217">
                  <c:v>31</c:v>
                </c:pt>
                <c:pt idx="218">
                  <c:v>30</c:v>
                </c:pt>
                <c:pt idx="219">
                  <c:v>29</c:v>
                </c:pt>
                <c:pt idx="220">
                  <c:v>32</c:v>
                </c:pt>
                <c:pt idx="221">
                  <c:v>31</c:v>
                </c:pt>
                <c:pt idx="222">
                  <c:v>30</c:v>
                </c:pt>
                <c:pt idx="223">
                  <c:v>29</c:v>
                </c:pt>
                <c:pt idx="224">
                  <c:v>29</c:v>
                </c:pt>
                <c:pt idx="225">
                  <c:v>32</c:v>
                </c:pt>
                <c:pt idx="226">
                  <c:v>31</c:v>
                </c:pt>
                <c:pt idx="227">
                  <c:v>30</c:v>
                </c:pt>
                <c:pt idx="228">
                  <c:v>30</c:v>
                </c:pt>
                <c:pt idx="229">
                  <c:v>29</c:v>
                </c:pt>
                <c:pt idx="230">
                  <c:v>32</c:v>
                </c:pt>
                <c:pt idx="231">
                  <c:v>31</c:v>
                </c:pt>
                <c:pt idx="232">
                  <c:v>30</c:v>
                </c:pt>
                <c:pt idx="233">
                  <c:v>30</c:v>
                </c:pt>
                <c:pt idx="234">
                  <c:v>29</c:v>
                </c:pt>
                <c:pt idx="235">
                  <c:v>32</c:v>
                </c:pt>
                <c:pt idx="236">
                  <c:v>30</c:v>
                </c:pt>
                <c:pt idx="237">
                  <c:v>30</c:v>
                </c:pt>
                <c:pt idx="238">
                  <c:v>29</c:v>
                </c:pt>
                <c:pt idx="239">
                  <c:v>32</c:v>
                </c:pt>
                <c:pt idx="240">
                  <c:v>30</c:v>
                </c:pt>
                <c:pt idx="241">
                  <c:v>30</c:v>
                </c:pt>
                <c:pt idx="242">
                  <c:v>29</c:v>
                </c:pt>
                <c:pt idx="243">
                  <c:v>29</c:v>
                </c:pt>
                <c:pt idx="244">
                  <c:v>28</c:v>
                </c:pt>
                <c:pt idx="245">
                  <c:v>27</c:v>
                </c:pt>
                <c:pt idx="246">
                  <c:v>26</c:v>
                </c:pt>
                <c:pt idx="247">
                  <c:v>26</c:v>
                </c:pt>
                <c:pt idx="248">
                  <c:v>29</c:v>
                </c:pt>
                <c:pt idx="249">
                  <c:v>28</c:v>
                </c:pt>
                <c:pt idx="250">
                  <c:v>27</c:v>
                </c:pt>
                <c:pt idx="251">
                  <c:v>26</c:v>
                </c:pt>
                <c:pt idx="252">
                  <c:v>26</c:v>
                </c:pt>
                <c:pt idx="253">
                  <c:v>28</c:v>
                </c:pt>
                <c:pt idx="254">
                  <c:v>27</c:v>
                </c:pt>
                <c:pt idx="255">
                  <c:v>26</c:v>
                </c:pt>
                <c:pt idx="256">
                  <c:v>26</c:v>
                </c:pt>
                <c:pt idx="257">
                  <c:v>28</c:v>
                </c:pt>
                <c:pt idx="258">
                  <c:v>27</c:v>
                </c:pt>
                <c:pt idx="259">
                  <c:v>26</c:v>
                </c:pt>
                <c:pt idx="260">
                  <c:v>26</c:v>
                </c:pt>
                <c:pt idx="261">
                  <c:v>28</c:v>
                </c:pt>
                <c:pt idx="262">
                  <c:v>27</c:v>
                </c:pt>
                <c:pt idx="263">
                  <c:v>26</c:v>
                </c:pt>
                <c:pt idx="264">
                  <c:v>26</c:v>
                </c:pt>
                <c:pt idx="265">
                  <c:v>28</c:v>
                </c:pt>
                <c:pt idx="266">
                  <c:v>28</c:v>
                </c:pt>
                <c:pt idx="267">
                  <c:v>27</c:v>
                </c:pt>
                <c:pt idx="268">
                  <c:v>26</c:v>
                </c:pt>
                <c:pt idx="269">
                  <c:v>29</c:v>
                </c:pt>
                <c:pt idx="270">
                  <c:v>28</c:v>
                </c:pt>
                <c:pt idx="271">
                  <c:v>27</c:v>
                </c:pt>
                <c:pt idx="272">
                  <c:v>26</c:v>
                </c:pt>
                <c:pt idx="273">
                  <c:v>25</c:v>
                </c:pt>
                <c:pt idx="274">
                  <c:v>25</c:v>
                </c:pt>
                <c:pt idx="275">
                  <c:v>24</c:v>
                </c:pt>
                <c:pt idx="276">
                  <c:v>24</c:v>
                </c:pt>
                <c:pt idx="277">
                  <c:v>25</c:v>
                </c:pt>
                <c:pt idx="278">
                  <c:v>25</c:v>
                </c:pt>
                <c:pt idx="279">
                  <c:v>25</c:v>
                </c:pt>
                <c:pt idx="280">
                  <c:v>24</c:v>
                </c:pt>
                <c:pt idx="281">
                  <c:v>25</c:v>
                </c:pt>
                <c:pt idx="282">
                  <c:v>25</c:v>
                </c:pt>
                <c:pt idx="283">
                  <c:v>25</c:v>
                </c:pt>
                <c:pt idx="284">
                  <c:v>24</c:v>
                </c:pt>
                <c:pt idx="285">
                  <c:v>25</c:v>
                </c:pt>
                <c:pt idx="286">
                  <c:v>25</c:v>
                </c:pt>
                <c:pt idx="287">
                  <c:v>25</c:v>
                </c:pt>
                <c:pt idx="288">
                  <c:v>24</c:v>
                </c:pt>
                <c:pt idx="289">
                  <c:v>25</c:v>
                </c:pt>
                <c:pt idx="290">
                  <c:v>25</c:v>
                </c:pt>
                <c:pt idx="291">
                  <c:v>25</c:v>
                </c:pt>
                <c:pt idx="292">
                  <c:v>24</c:v>
                </c:pt>
                <c:pt idx="293">
                  <c:v>24</c:v>
                </c:pt>
                <c:pt idx="294">
                  <c:v>25</c:v>
                </c:pt>
                <c:pt idx="295">
                  <c:v>25</c:v>
                </c:pt>
                <c:pt idx="296">
                  <c:v>25</c:v>
                </c:pt>
                <c:pt idx="297">
                  <c:v>24</c:v>
                </c:pt>
                <c:pt idx="298">
                  <c:v>24</c:v>
                </c:pt>
                <c:pt idx="299">
                  <c:v>26</c:v>
                </c:pt>
                <c:pt idx="300">
                  <c:v>25</c:v>
                </c:pt>
                <c:pt idx="301">
                  <c:v>25</c:v>
                </c:pt>
                <c:pt idx="302">
                  <c:v>24</c:v>
                </c:pt>
                <c:pt idx="303">
                  <c:v>24</c:v>
                </c:pt>
                <c:pt idx="304">
                  <c:v>23</c:v>
                </c:pt>
                <c:pt idx="305">
                  <c:v>22</c:v>
                </c:pt>
                <c:pt idx="306">
                  <c:v>21</c:v>
                </c:pt>
                <c:pt idx="307">
                  <c:v>19</c:v>
                </c:pt>
                <c:pt idx="308">
                  <c:v>23</c:v>
                </c:pt>
                <c:pt idx="309">
                  <c:v>22</c:v>
                </c:pt>
                <c:pt idx="310">
                  <c:v>21</c:v>
                </c:pt>
                <c:pt idx="311">
                  <c:v>19</c:v>
                </c:pt>
                <c:pt idx="312">
                  <c:v>23</c:v>
                </c:pt>
                <c:pt idx="313">
                  <c:v>22</c:v>
                </c:pt>
                <c:pt idx="314">
                  <c:v>21</c:v>
                </c:pt>
                <c:pt idx="315">
                  <c:v>19</c:v>
                </c:pt>
                <c:pt idx="316">
                  <c:v>19</c:v>
                </c:pt>
                <c:pt idx="317">
                  <c:v>23</c:v>
                </c:pt>
                <c:pt idx="318">
                  <c:v>23</c:v>
                </c:pt>
                <c:pt idx="319">
                  <c:v>21</c:v>
                </c:pt>
                <c:pt idx="320">
                  <c:v>20</c:v>
                </c:pt>
                <c:pt idx="321">
                  <c:v>19</c:v>
                </c:pt>
                <c:pt idx="322">
                  <c:v>23</c:v>
                </c:pt>
                <c:pt idx="323">
                  <c:v>22</c:v>
                </c:pt>
                <c:pt idx="324">
                  <c:v>20</c:v>
                </c:pt>
                <c:pt idx="325">
                  <c:v>19</c:v>
                </c:pt>
                <c:pt idx="326">
                  <c:v>23</c:v>
                </c:pt>
                <c:pt idx="327">
                  <c:v>22</c:v>
                </c:pt>
                <c:pt idx="328">
                  <c:v>20</c:v>
                </c:pt>
                <c:pt idx="329">
                  <c:v>19</c:v>
                </c:pt>
                <c:pt idx="330">
                  <c:v>23</c:v>
                </c:pt>
                <c:pt idx="331">
                  <c:v>22</c:v>
                </c:pt>
                <c:pt idx="332">
                  <c:v>20</c:v>
                </c:pt>
                <c:pt idx="333">
                  <c:v>19</c:v>
                </c:pt>
                <c:pt idx="334">
                  <c:v>19</c:v>
                </c:pt>
                <c:pt idx="335">
                  <c:v>17</c:v>
                </c:pt>
                <c:pt idx="336">
                  <c:v>15</c:v>
                </c:pt>
                <c:pt idx="337">
                  <c:v>13</c:v>
                </c:pt>
                <c:pt idx="338">
                  <c:v>10</c:v>
                </c:pt>
                <c:pt idx="339">
                  <c:v>19</c:v>
                </c:pt>
                <c:pt idx="340">
                  <c:v>17</c:v>
                </c:pt>
                <c:pt idx="341">
                  <c:v>15</c:v>
                </c:pt>
                <c:pt idx="342">
                  <c:v>14</c:v>
                </c:pt>
                <c:pt idx="343">
                  <c:v>11</c:v>
                </c:pt>
                <c:pt idx="344">
                  <c:v>17</c:v>
                </c:pt>
                <c:pt idx="345">
                  <c:v>15</c:v>
                </c:pt>
                <c:pt idx="346">
                  <c:v>14</c:v>
                </c:pt>
                <c:pt idx="347">
                  <c:v>13</c:v>
                </c:pt>
                <c:pt idx="348">
                  <c:v>17</c:v>
                </c:pt>
                <c:pt idx="349">
                  <c:v>15</c:v>
                </c:pt>
                <c:pt idx="350">
                  <c:v>14</c:v>
                </c:pt>
                <c:pt idx="351">
                  <c:v>13</c:v>
                </c:pt>
                <c:pt idx="352">
                  <c:v>18</c:v>
                </c:pt>
                <c:pt idx="353">
                  <c:v>16</c:v>
                </c:pt>
                <c:pt idx="354">
                  <c:v>15</c:v>
                </c:pt>
                <c:pt idx="355">
                  <c:v>13</c:v>
                </c:pt>
                <c:pt idx="356">
                  <c:v>18</c:v>
                </c:pt>
                <c:pt idx="357">
                  <c:v>16</c:v>
                </c:pt>
                <c:pt idx="358">
                  <c:v>15</c:v>
                </c:pt>
                <c:pt idx="359">
                  <c:v>13</c:v>
                </c:pt>
                <c:pt idx="360">
                  <c:v>19</c:v>
                </c:pt>
                <c:pt idx="361">
                  <c:v>16</c:v>
                </c:pt>
                <c:pt idx="362">
                  <c:v>15</c:v>
                </c:pt>
                <c:pt idx="363">
                  <c:v>13</c:v>
                </c:pt>
                <c:pt idx="364">
                  <c:v>7</c:v>
                </c:pt>
              </c:numCache>
            </c:numRef>
          </c:yVal>
          <c:smooth val="0"/>
          <c:extLst>
            <c:ext xmlns:c16="http://schemas.microsoft.com/office/drawing/2014/chart" uri="{C3380CC4-5D6E-409C-BE32-E72D297353CC}">
              <c16:uniqueId val="{00000000-E335-4996-8672-CF3A8B983D7B}"/>
            </c:ext>
          </c:extLst>
        </c:ser>
        <c:dLbls>
          <c:showLegendKey val="0"/>
          <c:showVal val="0"/>
          <c:showCatName val="0"/>
          <c:showSerName val="0"/>
          <c:showPercent val="0"/>
          <c:showBubbleSize val="0"/>
        </c:dLbls>
        <c:axId val="511520656"/>
        <c:axId val="511518416"/>
      </c:scatterChart>
      <c:valAx>
        <c:axId val="51152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18416"/>
        <c:crosses val="autoZero"/>
        <c:crossBetween val="midCat"/>
      </c:valAx>
      <c:valAx>
        <c:axId val="51151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206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'Sales and log Scatter Chart'!$E$1</c:f>
              <c:strCache>
                <c:ptCount val="1"/>
                <c:pt idx="0">
                  <c:v>LogSales</c:v>
                </c:pt>
              </c:strCache>
            </c:strRef>
          </c:tx>
          <c:spPr>
            <a:ln w="19050" cap="rnd">
              <a:noFill/>
              <a:round/>
            </a:ln>
            <a:effectLst/>
          </c:spPr>
          <c:marker>
            <c:symbol val="circle"/>
            <c:size val="5"/>
            <c:spPr>
              <a:solidFill>
                <a:schemeClr val="accent1"/>
              </a:solidFill>
              <a:ln w="9525">
                <a:solidFill>
                  <a:schemeClr val="accent1"/>
                </a:solidFill>
              </a:ln>
              <a:effectLst/>
            </c:spPr>
          </c:marker>
          <c:xVal>
            <c:numRef>
              <c:f>'Sales and log Scatter Chart'!$D$2:$D$366</c:f>
              <c:numCache>
                <c:formatCode>General</c:formatCode>
                <c:ptCount val="365"/>
                <c:pt idx="0">
                  <c:v>0.3010299956639812</c:v>
                </c:pt>
                <c:pt idx="1">
                  <c:v>0.12385164096708581</c:v>
                </c:pt>
                <c:pt idx="2">
                  <c:v>0.12385164096708581</c:v>
                </c:pt>
                <c:pt idx="3">
                  <c:v>2.1189299069938092E-2</c:v>
                </c:pt>
                <c:pt idx="4">
                  <c:v>0</c:v>
                </c:pt>
                <c:pt idx="5">
                  <c:v>0.18752072083646307</c:v>
                </c:pt>
                <c:pt idx="6">
                  <c:v>0.18752072083646307</c:v>
                </c:pt>
                <c:pt idx="7">
                  <c:v>7.1882007306125359E-2</c:v>
                </c:pt>
                <c:pt idx="8">
                  <c:v>7.1882007306125359E-2</c:v>
                </c:pt>
                <c:pt idx="9">
                  <c:v>2.1189299069938092E-2</c:v>
                </c:pt>
                <c:pt idx="10">
                  <c:v>0.18752072083646307</c:v>
                </c:pt>
                <c:pt idx="11">
                  <c:v>0.12385164096708581</c:v>
                </c:pt>
                <c:pt idx="12">
                  <c:v>0.12385164096708581</c:v>
                </c:pt>
                <c:pt idx="13">
                  <c:v>2.1189299069938092E-2</c:v>
                </c:pt>
                <c:pt idx="14">
                  <c:v>4.5322978786657475E-2</c:v>
                </c:pt>
                <c:pt idx="15">
                  <c:v>0.22271647114758325</c:v>
                </c:pt>
                <c:pt idx="16">
                  <c:v>0.1553360374650618</c:v>
                </c:pt>
                <c:pt idx="17">
                  <c:v>7.1882007306125359E-2</c:v>
                </c:pt>
                <c:pt idx="18">
                  <c:v>7.1882007306125359E-2</c:v>
                </c:pt>
                <c:pt idx="19">
                  <c:v>0.1553360374650618</c:v>
                </c:pt>
                <c:pt idx="20">
                  <c:v>9.691001300805642E-2</c:v>
                </c:pt>
                <c:pt idx="21">
                  <c:v>4.5322978786657475E-2</c:v>
                </c:pt>
                <c:pt idx="22">
                  <c:v>2.1189299069938092E-2</c:v>
                </c:pt>
                <c:pt idx="23">
                  <c:v>0.18752072083646307</c:v>
                </c:pt>
                <c:pt idx="24">
                  <c:v>9.691001300805642E-2</c:v>
                </c:pt>
                <c:pt idx="25">
                  <c:v>9.691001300805642E-2</c:v>
                </c:pt>
                <c:pt idx="26">
                  <c:v>2.1189299069938092E-2</c:v>
                </c:pt>
                <c:pt idx="27">
                  <c:v>0.12385164096708581</c:v>
                </c:pt>
                <c:pt idx="28">
                  <c:v>0.12385164096708581</c:v>
                </c:pt>
                <c:pt idx="29">
                  <c:v>2.1189299069938092E-2</c:v>
                </c:pt>
                <c:pt idx="30">
                  <c:v>2.1189299069938092E-2</c:v>
                </c:pt>
                <c:pt idx="31">
                  <c:v>0</c:v>
                </c:pt>
                <c:pt idx="32">
                  <c:v>0</c:v>
                </c:pt>
                <c:pt idx="33">
                  <c:v>-6.0480747381381476E-2</c:v>
                </c:pt>
                <c:pt idx="34">
                  <c:v>-8.092190762392612E-2</c:v>
                </c:pt>
                <c:pt idx="35">
                  <c:v>4.5322978786657475E-2</c:v>
                </c:pt>
                <c:pt idx="36">
                  <c:v>-2.2276394711152253E-2</c:v>
                </c:pt>
                <c:pt idx="37">
                  <c:v>-6.0480747381381476E-2</c:v>
                </c:pt>
                <c:pt idx="38">
                  <c:v>-6.0480747381381476E-2</c:v>
                </c:pt>
                <c:pt idx="39">
                  <c:v>0</c:v>
                </c:pt>
                <c:pt idx="40">
                  <c:v>-4.0958607678906384E-2</c:v>
                </c:pt>
                <c:pt idx="41">
                  <c:v>-4.0958607678906384E-2</c:v>
                </c:pt>
                <c:pt idx="42">
                  <c:v>-8.092190762392612E-2</c:v>
                </c:pt>
                <c:pt idx="43">
                  <c:v>4.5322978786657475E-2</c:v>
                </c:pt>
                <c:pt idx="44">
                  <c:v>-2.2276394711152253E-2</c:v>
                </c:pt>
                <c:pt idx="45">
                  <c:v>-4.0958607678906384E-2</c:v>
                </c:pt>
                <c:pt idx="46">
                  <c:v>-6.0480747381381476E-2</c:v>
                </c:pt>
                <c:pt idx="47">
                  <c:v>0</c:v>
                </c:pt>
                <c:pt idx="48">
                  <c:v>-2.2276394711152253E-2</c:v>
                </c:pt>
                <c:pt idx="49">
                  <c:v>-2.2276394711152253E-2</c:v>
                </c:pt>
                <c:pt idx="50">
                  <c:v>-2.2276394711152253E-2</c:v>
                </c:pt>
                <c:pt idx="51">
                  <c:v>0</c:v>
                </c:pt>
                <c:pt idx="52">
                  <c:v>-2.2276394711152253E-2</c:v>
                </c:pt>
                <c:pt idx="53">
                  <c:v>0</c:v>
                </c:pt>
                <c:pt idx="54">
                  <c:v>-6.0480747381381476E-2</c:v>
                </c:pt>
                <c:pt idx="55">
                  <c:v>0</c:v>
                </c:pt>
                <c:pt idx="56">
                  <c:v>2.1189299069938092E-2</c:v>
                </c:pt>
                <c:pt idx="57">
                  <c:v>0</c:v>
                </c:pt>
                <c:pt idx="58">
                  <c:v>-4.0958607678906384E-2</c:v>
                </c:pt>
                <c:pt idx="59">
                  <c:v>-6.0480747381381476E-2</c:v>
                </c:pt>
                <c:pt idx="60">
                  <c:v>-9.6910013008056392E-2</c:v>
                </c:pt>
                <c:pt idx="61">
                  <c:v>-0.11350927482751812</c:v>
                </c:pt>
                <c:pt idx="62">
                  <c:v>-0.11350927482751812</c:v>
                </c:pt>
                <c:pt idx="63">
                  <c:v>-6.0480747381381476E-2</c:v>
                </c:pt>
                <c:pt idx="64">
                  <c:v>-0.11350927482751812</c:v>
                </c:pt>
                <c:pt idx="65">
                  <c:v>-0.11350927482751812</c:v>
                </c:pt>
                <c:pt idx="66">
                  <c:v>-0.11350927482751812</c:v>
                </c:pt>
                <c:pt idx="67">
                  <c:v>-9.6910013008056392E-2</c:v>
                </c:pt>
                <c:pt idx="68">
                  <c:v>-8.092190762392612E-2</c:v>
                </c:pt>
                <c:pt idx="69">
                  <c:v>-8.092190762392612E-2</c:v>
                </c:pt>
                <c:pt idx="70">
                  <c:v>-0.13076828026902382</c:v>
                </c:pt>
                <c:pt idx="71">
                  <c:v>-6.0480747381381476E-2</c:v>
                </c:pt>
                <c:pt idx="72">
                  <c:v>-6.0480747381381476E-2</c:v>
                </c:pt>
                <c:pt idx="73">
                  <c:v>-8.092190762392612E-2</c:v>
                </c:pt>
                <c:pt idx="74">
                  <c:v>-8.092190762392612E-2</c:v>
                </c:pt>
                <c:pt idx="75">
                  <c:v>-0.11350927482751812</c:v>
                </c:pt>
                <c:pt idx="76">
                  <c:v>-8.092190762392612E-2</c:v>
                </c:pt>
                <c:pt idx="77">
                  <c:v>-8.092190762392612E-2</c:v>
                </c:pt>
                <c:pt idx="78">
                  <c:v>-0.11350927482751812</c:v>
                </c:pt>
                <c:pt idx="79">
                  <c:v>-8.092190762392612E-2</c:v>
                </c:pt>
                <c:pt idx="80">
                  <c:v>-0.13076828026902382</c:v>
                </c:pt>
                <c:pt idx="81">
                  <c:v>-6.0480747381381476E-2</c:v>
                </c:pt>
                <c:pt idx="82">
                  <c:v>-8.092190762392612E-2</c:v>
                </c:pt>
                <c:pt idx="83">
                  <c:v>-9.6910013008056392E-2</c:v>
                </c:pt>
                <c:pt idx="84">
                  <c:v>-0.11350927482751812</c:v>
                </c:pt>
                <c:pt idx="85">
                  <c:v>-0.13076828026902382</c:v>
                </c:pt>
                <c:pt idx="86">
                  <c:v>-8.092190762392612E-2</c:v>
                </c:pt>
                <c:pt idx="87">
                  <c:v>-8.092190762392612E-2</c:v>
                </c:pt>
                <c:pt idx="88">
                  <c:v>-9.6910013008056392E-2</c:v>
                </c:pt>
                <c:pt idx="89">
                  <c:v>-0.11350927482751812</c:v>
                </c:pt>
                <c:pt idx="90">
                  <c:v>-9.6910013008056392E-2</c:v>
                </c:pt>
                <c:pt idx="91">
                  <c:v>-0.13076828026902382</c:v>
                </c:pt>
                <c:pt idx="92">
                  <c:v>-0.13076828026902382</c:v>
                </c:pt>
                <c:pt idx="93">
                  <c:v>-0.14874165128092473</c:v>
                </c:pt>
                <c:pt idx="94">
                  <c:v>-0.14874165128092473</c:v>
                </c:pt>
                <c:pt idx="95">
                  <c:v>-9.6910013008056392E-2</c:v>
                </c:pt>
                <c:pt idx="96">
                  <c:v>-0.13076828026902382</c:v>
                </c:pt>
                <c:pt idx="97">
                  <c:v>-0.13076828026902382</c:v>
                </c:pt>
                <c:pt idx="98">
                  <c:v>-0.16115090926274472</c:v>
                </c:pt>
                <c:pt idx="99">
                  <c:v>-0.13076828026902382</c:v>
                </c:pt>
                <c:pt idx="100">
                  <c:v>-0.13076828026902382</c:v>
                </c:pt>
                <c:pt idx="101">
                  <c:v>-0.13076828026902382</c:v>
                </c:pt>
                <c:pt idx="102">
                  <c:v>-0.16115090926274472</c:v>
                </c:pt>
                <c:pt idx="103">
                  <c:v>-0.11350927482751812</c:v>
                </c:pt>
                <c:pt idx="104">
                  <c:v>-0.13076828026902382</c:v>
                </c:pt>
                <c:pt idx="105">
                  <c:v>-0.16115090926274472</c:v>
                </c:pt>
                <c:pt idx="106">
                  <c:v>-0.14874165128092473</c:v>
                </c:pt>
                <c:pt idx="107">
                  <c:v>-0.13076828026902382</c:v>
                </c:pt>
                <c:pt idx="108">
                  <c:v>-0.11350927482751812</c:v>
                </c:pt>
                <c:pt idx="109">
                  <c:v>-0.16115090926274472</c:v>
                </c:pt>
                <c:pt idx="110">
                  <c:v>-0.13076828026902382</c:v>
                </c:pt>
                <c:pt idx="111">
                  <c:v>-0.11350927482751812</c:v>
                </c:pt>
                <c:pt idx="112">
                  <c:v>-0.11350927482751812</c:v>
                </c:pt>
                <c:pt idx="113">
                  <c:v>-0.16115090926274472</c:v>
                </c:pt>
                <c:pt idx="114">
                  <c:v>-0.14874165128092473</c:v>
                </c:pt>
                <c:pt idx="115">
                  <c:v>-9.6910013008056392E-2</c:v>
                </c:pt>
                <c:pt idx="116">
                  <c:v>-0.11350927482751812</c:v>
                </c:pt>
                <c:pt idx="117">
                  <c:v>-0.13076828026902382</c:v>
                </c:pt>
                <c:pt idx="118">
                  <c:v>-0.14874165128092473</c:v>
                </c:pt>
                <c:pt idx="119">
                  <c:v>-0.13076828026902382</c:v>
                </c:pt>
                <c:pt idx="120">
                  <c:v>-0.18708664335714442</c:v>
                </c:pt>
                <c:pt idx="121">
                  <c:v>-0.16115090926274472</c:v>
                </c:pt>
                <c:pt idx="122">
                  <c:v>-0.20065945054641829</c:v>
                </c:pt>
                <c:pt idx="123">
                  <c:v>-0.20065945054641829</c:v>
                </c:pt>
                <c:pt idx="124">
                  <c:v>-0.14874165128092473</c:v>
                </c:pt>
                <c:pt idx="125">
                  <c:v>-0.17392519729917355</c:v>
                </c:pt>
                <c:pt idx="126">
                  <c:v>-0.18708664335714442</c:v>
                </c:pt>
                <c:pt idx="127">
                  <c:v>-0.17392519729917355</c:v>
                </c:pt>
                <c:pt idx="128">
                  <c:v>-0.20065945054641829</c:v>
                </c:pt>
                <c:pt idx="129">
                  <c:v>-0.16115090926274472</c:v>
                </c:pt>
                <c:pt idx="130">
                  <c:v>-0.17392519729917355</c:v>
                </c:pt>
                <c:pt idx="131">
                  <c:v>-0.17392519729917355</c:v>
                </c:pt>
                <c:pt idx="132">
                  <c:v>-0.18708664335714442</c:v>
                </c:pt>
                <c:pt idx="133">
                  <c:v>-0.20065945054641829</c:v>
                </c:pt>
                <c:pt idx="134">
                  <c:v>-0.16115090926274472</c:v>
                </c:pt>
                <c:pt idx="135">
                  <c:v>-0.17392519729917355</c:v>
                </c:pt>
                <c:pt idx="136">
                  <c:v>-0.17392519729917355</c:v>
                </c:pt>
                <c:pt idx="137">
                  <c:v>-0.17392519729917355</c:v>
                </c:pt>
                <c:pt idx="138">
                  <c:v>-0.21467016498923297</c:v>
                </c:pt>
                <c:pt idx="139">
                  <c:v>-0.17392519729917355</c:v>
                </c:pt>
                <c:pt idx="140">
                  <c:v>-0.16115090926274472</c:v>
                </c:pt>
                <c:pt idx="141">
                  <c:v>-0.17392519729917355</c:v>
                </c:pt>
                <c:pt idx="142">
                  <c:v>-0.20065945054641829</c:v>
                </c:pt>
                <c:pt idx="143">
                  <c:v>-0.16115090926274472</c:v>
                </c:pt>
                <c:pt idx="144">
                  <c:v>-0.16115090926274472</c:v>
                </c:pt>
                <c:pt idx="145">
                  <c:v>-0.17392519729917355</c:v>
                </c:pt>
                <c:pt idx="146">
                  <c:v>-0.20065945054641829</c:v>
                </c:pt>
                <c:pt idx="147">
                  <c:v>-0.18708664335714442</c:v>
                </c:pt>
                <c:pt idx="148">
                  <c:v>-0.18708664335714442</c:v>
                </c:pt>
                <c:pt idx="149">
                  <c:v>-0.17392519729917355</c:v>
                </c:pt>
                <c:pt idx="150">
                  <c:v>-0.18708664335714442</c:v>
                </c:pt>
                <c:pt idx="151">
                  <c:v>-0.18708664335714442</c:v>
                </c:pt>
                <c:pt idx="152">
                  <c:v>-0.22914798835785583</c:v>
                </c:pt>
                <c:pt idx="153">
                  <c:v>-0.25181197299379954</c:v>
                </c:pt>
                <c:pt idx="154">
                  <c:v>-0.29242982390206362</c:v>
                </c:pt>
                <c:pt idx="155">
                  <c:v>-0.22914798835785583</c:v>
                </c:pt>
                <c:pt idx="156">
                  <c:v>-0.25181197299379954</c:v>
                </c:pt>
                <c:pt idx="157">
                  <c:v>-0.25181197299379954</c:v>
                </c:pt>
                <c:pt idx="158">
                  <c:v>-0.3010299956639812</c:v>
                </c:pt>
                <c:pt idx="159">
                  <c:v>-0.21467016498923297</c:v>
                </c:pt>
                <c:pt idx="160">
                  <c:v>-0.26760624017703144</c:v>
                </c:pt>
                <c:pt idx="161">
                  <c:v>-0.27572413039921095</c:v>
                </c:pt>
                <c:pt idx="162">
                  <c:v>-0.3010299956639812</c:v>
                </c:pt>
                <c:pt idx="163">
                  <c:v>-0.22914798835785583</c:v>
                </c:pt>
                <c:pt idx="164">
                  <c:v>-0.24412514432750865</c:v>
                </c:pt>
                <c:pt idx="165">
                  <c:v>-0.25181197299379954</c:v>
                </c:pt>
                <c:pt idx="166">
                  <c:v>-0.32790214206428259</c:v>
                </c:pt>
                <c:pt idx="167">
                  <c:v>-0.18708664335714442</c:v>
                </c:pt>
                <c:pt idx="168">
                  <c:v>-0.22914798835785583</c:v>
                </c:pt>
                <c:pt idx="169">
                  <c:v>-0.25181197299379954</c:v>
                </c:pt>
                <c:pt idx="170">
                  <c:v>-0.26760624017703144</c:v>
                </c:pt>
                <c:pt idx="171">
                  <c:v>-0.32790214206428259</c:v>
                </c:pt>
                <c:pt idx="172">
                  <c:v>-0.18708664335714442</c:v>
                </c:pt>
                <c:pt idx="173">
                  <c:v>-0.21467016498923297</c:v>
                </c:pt>
                <c:pt idx="174">
                  <c:v>-0.24412514432750865</c:v>
                </c:pt>
                <c:pt idx="175">
                  <c:v>-0.29242982390206362</c:v>
                </c:pt>
                <c:pt idx="176">
                  <c:v>-0.32790214206428259</c:v>
                </c:pt>
                <c:pt idx="177">
                  <c:v>-0.20065945054641829</c:v>
                </c:pt>
                <c:pt idx="178">
                  <c:v>-0.22914798835785583</c:v>
                </c:pt>
                <c:pt idx="179">
                  <c:v>-0.26760624017703144</c:v>
                </c:pt>
                <c:pt idx="180">
                  <c:v>-0.27572413039921095</c:v>
                </c:pt>
                <c:pt idx="181">
                  <c:v>-0.32790214206428259</c:v>
                </c:pt>
                <c:pt idx="182">
                  <c:v>-0.29242982390206362</c:v>
                </c:pt>
                <c:pt idx="183">
                  <c:v>-0.26760624017703144</c:v>
                </c:pt>
                <c:pt idx="184">
                  <c:v>-0.22914798835785583</c:v>
                </c:pt>
                <c:pt idx="185">
                  <c:v>-0.20065945054641829</c:v>
                </c:pt>
                <c:pt idx="186">
                  <c:v>-0.29242982390206362</c:v>
                </c:pt>
                <c:pt idx="187">
                  <c:v>-0.24412514432750865</c:v>
                </c:pt>
                <c:pt idx="188">
                  <c:v>-0.24412514432750865</c:v>
                </c:pt>
                <c:pt idx="189">
                  <c:v>-0.22914798835785583</c:v>
                </c:pt>
                <c:pt idx="190">
                  <c:v>-0.30980391997148632</c:v>
                </c:pt>
                <c:pt idx="191">
                  <c:v>-0.26760624017703144</c:v>
                </c:pt>
                <c:pt idx="192">
                  <c:v>-0.25181197299379954</c:v>
                </c:pt>
                <c:pt idx="193">
                  <c:v>-0.21467016498923297</c:v>
                </c:pt>
                <c:pt idx="194">
                  <c:v>-0.3010299956639812</c:v>
                </c:pt>
                <c:pt idx="195">
                  <c:v>-0.26760624017703144</c:v>
                </c:pt>
                <c:pt idx="196">
                  <c:v>-0.22914798835785583</c:v>
                </c:pt>
                <c:pt idx="197">
                  <c:v>-0.24412514432750865</c:v>
                </c:pt>
                <c:pt idx="198">
                  <c:v>-0.32790214206428259</c:v>
                </c:pt>
                <c:pt idx="199">
                  <c:v>-0.25181197299379954</c:v>
                </c:pt>
                <c:pt idx="200">
                  <c:v>-0.24412514432750865</c:v>
                </c:pt>
                <c:pt idx="201">
                  <c:v>-0.24412514432750865</c:v>
                </c:pt>
                <c:pt idx="202">
                  <c:v>-0.32790214206428259</c:v>
                </c:pt>
                <c:pt idx="203">
                  <c:v>-0.29242982390206362</c:v>
                </c:pt>
                <c:pt idx="204">
                  <c:v>-0.24412514432750865</c:v>
                </c:pt>
                <c:pt idx="205">
                  <c:v>-0.24412514432750865</c:v>
                </c:pt>
                <c:pt idx="206">
                  <c:v>-0.22914798835785583</c:v>
                </c:pt>
                <c:pt idx="207">
                  <c:v>-0.32790214206428259</c:v>
                </c:pt>
                <c:pt idx="208">
                  <c:v>-0.29242982390206362</c:v>
                </c:pt>
                <c:pt idx="209">
                  <c:v>-0.24412514432750865</c:v>
                </c:pt>
                <c:pt idx="210">
                  <c:v>-0.22914798835785583</c:v>
                </c:pt>
                <c:pt idx="211">
                  <c:v>-0.21467016498923297</c:v>
                </c:pt>
                <c:pt idx="212">
                  <c:v>-0.20065945054641829</c:v>
                </c:pt>
                <c:pt idx="213">
                  <c:v>-0.20065945054641829</c:v>
                </c:pt>
                <c:pt idx="214">
                  <c:v>-0.20065945054641829</c:v>
                </c:pt>
                <c:pt idx="215">
                  <c:v>-0.16115090926274472</c:v>
                </c:pt>
                <c:pt idx="216">
                  <c:v>-0.21467016498923297</c:v>
                </c:pt>
                <c:pt idx="217">
                  <c:v>-0.21467016498923297</c:v>
                </c:pt>
                <c:pt idx="218">
                  <c:v>-0.17392519729917355</c:v>
                </c:pt>
                <c:pt idx="219">
                  <c:v>-0.18708664335714442</c:v>
                </c:pt>
                <c:pt idx="220">
                  <c:v>-0.20065945054641829</c:v>
                </c:pt>
                <c:pt idx="221">
                  <c:v>-0.18708664335714442</c:v>
                </c:pt>
                <c:pt idx="222">
                  <c:v>-0.17392519729917355</c:v>
                </c:pt>
                <c:pt idx="223">
                  <c:v>-0.18708664335714442</c:v>
                </c:pt>
                <c:pt idx="224">
                  <c:v>-0.18708664335714442</c:v>
                </c:pt>
                <c:pt idx="225">
                  <c:v>-0.22914798835785583</c:v>
                </c:pt>
                <c:pt idx="226">
                  <c:v>-0.20065945054641829</c:v>
                </c:pt>
                <c:pt idx="227">
                  <c:v>-0.20065945054641829</c:v>
                </c:pt>
                <c:pt idx="228">
                  <c:v>-0.17392519729917355</c:v>
                </c:pt>
                <c:pt idx="229">
                  <c:v>-0.16115090926274472</c:v>
                </c:pt>
                <c:pt idx="230">
                  <c:v>-0.21467016498923297</c:v>
                </c:pt>
                <c:pt idx="231">
                  <c:v>-0.18708664335714442</c:v>
                </c:pt>
                <c:pt idx="232">
                  <c:v>-0.18708664335714442</c:v>
                </c:pt>
                <c:pt idx="233">
                  <c:v>-0.20065945054641829</c:v>
                </c:pt>
                <c:pt idx="234">
                  <c:v>-0.17392519729917355</c:v>
                </c:pt>
                <c:pt idx="235">
                  <c:v>-0.22914798835785583</c:v>
                </c:pt>
                <c:pt idx="236">
                  <c:v>-0.20065945054641829</c:v>
                </c:pt>
                <c:pt idx="237">
                  <c:v>-0.20065945054641829</c:v>
                </c:pt>
                <c:pt idx="238">
                  <c:v>-0.18708664335714442</c:v>
                </c:pt>
                <c:pt idx="239">
                  <c:v>-0.20065945054641829</c:v>
                </c:pt>
                <c:pt idx="240">
                  <c:v>-0.18708664335714442</c:v>
                </c:pt>
                <c:pt idx="241">
                  <c:v>-0.20065945054641829</c:v>
                </c:pt>
                <c:pt idx="242">
                  <c:v>-0.16115090926274472</c:v>
                </c:pt>
                <c:pt idx="243">
                  <c:v>-0.16115090926274472</c:v>
                </c:pt>
                <c:pt idx="244">
                  <c:v>-0.16115090926274472</c:v>
                </c:pt>
                <c:pt idx="245">
                  <c:v>-0.16115090926274472</c:v>
                </c:pt>
                <c:pt idx="246">
                  <c:v>-0.13076828026902382</c:v>
                </c:pt>
                <c:pt idx="247">
                  <c:v>-0.14874165128092473</c:v>
                </c:pt>
                <c:pt idx="248">
                  <c:v>-0.16115090926274472</c:v>
                </c:pt>
                <c:pt idx="249">
                  <c:v>-0.17392519729917355</c:v>
                </c:pt>
                <c:pt idx="250">
                  <c:v>-0.14874165128092473</c:v>
                </c:pt>
                <c:pt idx="251">
                  <c:v>-0.11350927482751812</c:v>
                </c:pt>
                <c:pt idx="252">
                  <c:v>-0.13076828026902382</c:v>
                </c:pt>
                <c:pt idx="253">
                  <c:v>-0.16115090926274472</c:v>
                </c:pt>
                <c:pt idx="254">
                  <c:v>-0.14874165128092473</c:v>
                </c:pt>
                <c:pt idx="255">
                  <c:v>-0.14874165128092473</c:v>
                </c:pt>
                <c:pt idx="256">
                  <c:v>-0.14874165128092473</c:v>
                </c:pt>
                <c:pt idx="257">
                  <c:v>-0.17392519729917355</c:v>
                </c:pt>
                <c:pt idx="258">
                  <c:v>-0.16115090926274472</c:v>
                </c:pt>
                <c:pt idx="259">
                  <c:v>-0.14874165128092473</c:v>
                </c:pt>
                <c:pt idx="260">
                  <c:v>-0.14874165128092473</c:v>
                </c:pt>
                <c:pt idx="261">
                  <c:v>-0.17392519729917355</c:v>
                </c:pt>
                <c:pt idx="262">
                  <c:v>-0.16115090926274472</c:v>
                </c:pt>
                <c:pt idx="263">
                  <c:v>-0.14874165128092473</c:v>
                </c:pt>
                <c:pt idx="264">
                  <c:v>-0.13076828026902382</c:v>
                </c:pt>
                <c:pt idx="265">
                  <c:v>-0.14874165128092473</c:v>
                </c:pt>
                <c:pt idx="266">
                  <c:v>-0.14874165128092473</c:v>
                </c:pt>
                <c:pt idx="267">
                  <c:v>-0.14874165128092473</c:v>
                </c:pt>
                <c:pt idx="268">
                  <c:v>-0.11350927482751812</c:v>
                </c:pt>
                <c:pt idx="269">
                  <c:v>-0.17392519729917355</c:v>
                </c:pt>
                <c:pt idx="270">
                  <c:v>-0.16115090926274472</c:v>
                </c:pt>
                <c:pt idx="271">
                  <c:v>-0.14874165128092473</c:v>
                </c:pt>
                <c:pt idx="272">
                  <c:v>-0.13076828026902382</c:v>
                </c:pt>
                <c:pt idx="273">
                  <c:v>-9.6910013008056392E-2</c:v>
                </c:pt>
                <c:pt idx="274">
                  <c:v>-0.13076828026902382</c:v>
                </c:pt>
                <c:pt idx="275">
                  <c:v>-9.6910013008056392E-2</c:v>
                </c:pt>
                <c:pt idx="276">
                  <c:v>-0.11350927482751812</c:v>
                </c:pt>
                <c:pt idx="277">
                  <c:v>-9.6910013008056392E-2</c:v>
                </c:pt>
                <c:pt idx="278">
                  <c:v>-0.13076828026902382</c:v>
                </c:pt>
                <c:pt idx="279">
                  <c:v>-9.6910013008056392E-2</c:v>
                </c:pt>
                <c:pt idx="280">
                  <c:v>-9.6910013008056392E-2</c:v>
                </c:pt>
                <c:pt idx="281">
                  <c:v>-0.13076828026902382</c:v>
                </c:pt>
                <c:pt idx="282">
                  <c:v>-0.13076828026902382</c:v>
                </c:pt>
                <c:pt idx="283">
                  <c:v>-0.11350927482751812</c:v>
                </c:pt>
                <c:pt idx="284">
                  <c:v>-0.11350927482751812</c:v>
                </c:pt>
                <c:pt idx="285">
                  <c:v>-9.6910013008056392E-2</c:v>
                </c:pt>
                <c:pt idx="286">
                  <c:v>-0.13076828026902382</c:v>
                </c:pt>
                <c:pt idx="287">
                  <c:v>-0.13076828026902382</c:v>
                </c:pt>
                <c:pt idx="288">
                  <c:v>-9.6910013008056392E-2</c:v>
                </c:pt>
                <c:pt idx="289">
                  <c:v>-0.11350927482751812</c:v>
                </c:pt>
                <c:pt idx="290">
                  <c:v>-0.11350927482751812</c:v>
                </c:pt>
                <c:pt idx="291">
                  <c:v>-9.6910013008056392E-2</c:v>
                </c:pt>
                <c:pt idx="292">
                  <c:v>-9.6910013008056392E-2</c:v>
                </c:pt>
                <c:pt idx="293">
                  <c:v>-8.092190762392612E-2</c:v>
                </c:pt>
                <c:pt idx="294">
                  <c:v>-0.11350927482751812</c:v>
                </c:pt>
                <c:pt idx="295">
                  <c:v>-9.6910013008056392E-2</c:v>
                </c:pt>
                <c:pt idx="296">
                  <c:v>-0.13076828026902382</c:v>
                </c:pt>
                <c:pt idx="297">
                  <c:v>-9.6910013008056392E-2</c:v>
                </c:pt>
                <c:pt idx="298">
                  <c:v>-0.11350927482751812</c:v>
                </c:pt>
                <c:pt idx="299">
                  <c:v>-0.14874165128092473</c:v>
                </c:pt>
                <c:pt idx="300">
                  <c:v>-0.11350927482751812</c:v>
                </c:pt>
                <c:pt idx="301">
                  <c:v>-9.6910013008056392E-2</c:v>
                </c:pt>
                <c:pt idx="302">
                  <c:v>-0.11350927482751812</c:v>
                </c:pt>
                <c:pt idx="303">
                  <c:v>-0.11350927482751812</c:v>
                </c:pt>
                <c:pt idx="304">
                  <c:v>-8.092190762392612E-2</c:v>
                </c:pt>
                <c:pt idx="305">
                  <c:v>-4.0958607678906384E-2</c:v>
                </c:pt>
                <c:pt idx="306">
                  <c:v>-6.0480747381381476E-2</c:v>
                </c:pt>
                <c:pt idx="307">
                  <c:v>-2.2276394711152253E-2</c:v>
                </c:pt>
                <c:pt idx="308">
                  <c:v>-6.0480747381381476E-2</c:v>
                </c:pt>
                <c:pt idx="309">
                  <c:v>-4.0958607678906384E-2</c:v>
                </c:pt>
                <c:pt idx="310">
                  <c:v>-4.0958607678906384E-2</c:v>
                </c:pt>
                <c:pt idx="311">
                  <c:v>-2.2276394711152253E-2</c:v>
                </c:pt>
                <c:pt idx="312">
                  <c:v>-8.092190762392612E-2</c:v>
                </c:pt>
                <c:pt idx="313">
                  <c:v>-6.0480747381381476E-2</c:v>
                </c:pt>
                <c:pt idx="314">
                  <c:v>-4.0958607678906384E-2</c:v>
                </c:pt>
                <c:pt idx="315">
                  <c:v>2.1189299069938092E-2</c:v>
                </c:pt>
                <c:pt idx="316">
                  <c:v>2.1189299069938092E-2</c:v>
                </c:pt>
                <c:pt idx="317">
                  <c:v>-9.6910013008056392E-2</c:v>
                </c:pt>
                <c:pt idx="318">
                  <c:v>-8.092190762392612E-2</c:v>
                </c:pt>
                <c:pt idx="319">
                  <c:v>-6.0480747381381476E-2</c:v>
                </c:pt>
                <c:pt idx="320">
                  <c:v>0</c:v>
                </c:pt>
                <c:pt idx="321">
                  <c:v>2.1189299069938092E-2</c:v>
                </c:pt>
                <c:pt idx="322">
                  <c:v>-6.0480747381381476E-2</c:v>
                </c:pt>
                <c:pt idx="323">
                  <c:v>-6.0480747381381476E-2</c:v>
                </c:pt>
                <c:pt idx="324">
                  <c:v>-2.2276394711152253E-2</c:v>
                </c:pt>
                <c:pt idx="325">
                  <c:v>0</c:v>
                </c:pt>
                <c:pt idx="326">
                  <c:v>-6.0480747381381476E-2</c:v>
                </c:pt>
                <c:pt idx="327">
                  <c:v>-8.092190762392612E-2</c:v>
                </c:pt>
                <c:pt idx="328">
                  <c:v>-4.0958607678906384E-2</c:v>
                </c:pt>
                <c:pt idx="329">
                  <c:v>2.1189299069938092E-2</c:v>
                </c:pt>
                <c:pt idx="330">
                  <c:v>-6.0480747381381476E-2</c:v>
                </c:pt>
                <c:pt idx="331">
                  <c:v>-4.0958607678906384E-2</c:v>
                </c:pt>
                <c:pt idx="332">
                  <c:v>-2.2276394711152253E-2</c:v>
                </c:pt>
                <c:pt idx="333">
                  <c:v>2.1189299069938092E-2</c:v>
                </c:pt>
                <c:pt idx="334">
                  <c:v>0</c:v>
                </c:pt>
                <c:pt idx="335">
                  <c:v>4.5322978786657475E-2</c:v>
                </c:pt>
                <c:pt idx="336">
                  <c:v>7.1882007306125359E-2</c:v>
                </c:pt>
                <c:pt idx="337">
                  <c:v>0.18752072083646307</c:v>
                </c:pt>
                <c:pt idx="338">
                  <c:v>0.26007138798507479</c:v>
                </c:pt>
                <c:pt idx="339">
                  <c:v>-2.2276394711152253E-2</c:v>
                </c:pt>
                <c:pt idx="340">
                  <c:v>2.1189299069938092E-2</c:v>
                </c:pt>
                <c:pt idx="341">
                  <c:v>9.691001300805642E-2</c:v>
                </c:pt>
                <c:pt idx="342">
                  <c:v>0.1553360374650618</c:v>
                </c:pt>
                <c:pt idx="343">
                  <c:v>0.26007138798507479</c:v>
                </c:pt>
                <c:pt idx="344">
                  <c:v>4.5322978786657475E-2</c:v>
                </c:pt>
                <c:pt idx="345">
                  <c:v>0.12385164096708581</c:v>
                </c:pt>
                <c:pt idx="346">
                  <c:v>0.1553360374650618</c:v>
                </c:pt>
                <c:pt idx="347">
                  <c:v>0.18752072083646307</c:v>
                </c:pt>
                <c:pt idx="348">
                  <c:v>2.1189299069938092E-2</c:v>
                </c:pt>
                <c:pt idx="349">
                  <c:v>9.691001300805642E-2</c:v>
                </c:pt>
                <c:pt idx="350">
                  <c:v>0.12385164096708581</c:v>
                </c:pt>
                <c:pt idx="351">
                  <c:v>0.1553360374650618</c:v>
                </c:pt>
                <c:pt idx="352">
                  <c:v>0</c:v>
                </c:pt>
                <c:pt idx="353">
                  <c:v>9.691001300805642E-2</c:v>
                </c:pt>
                <c:pt idx="354">
                  <c:v>0.12385164096708581</c:v>
                </c:pt>
                <c:pt idx="355">
                  <c:v>0.18752072083646307</c:v>
                </c:pt>
                <c:pt idx="356">
                  <c:v>4.5322978786657475E-2</c:v>
                </c:pt>
                <c:pt idx="357">
                  <c:v>9.691001300805642E-2</c:v>
                </c:pt>
                <c:pt idx="358">
                  <c:v>9.691001300805642E-2</c:v>
                </c:pt>
                <c:pt idx="359">
                  <c:v>0.1553360374650618</c:v>
                </c:pt>
                <c:pt idx="360">
                  <c:v>0</c:v>
                </c:pt>
                <c:pt idx="361">
                  <c:v>9.691001300805642E-2</c:v>
                </c:pt>
                <c:pt idx="362">
                  <c:v>9.691001300805642E-2</c:v>
                </c:pt>
                <c:pt idx="363">
                  <c:v>0.1553360374650618</c:v>
                </c:pt>
                <c:pt idx="364">
                  <c:v>0.3979400086720376</c:v>
                </c:pt>
              </c:numCache>
            </c:numRef>
          </c:xVal>
          <c:yVal>
            <c:numRef>
              <c:f>'Sales and log Scatter Chart'!$E$2:$E$366</c:f>
              <c:numCache>
                <c:formatCode>General</c:formatCode>
                <c:ptCount val="365"/>
                <c:pt idx="0">
                  <c:v>1</c:v>
                </c:pt>
                <c:pt idx="1">
                  <c:v>1.1139433523068367</c:v>
                </c:pt>
                <c:pt idx="2">
                  <c:v>1.1760912590556813</c:v>
                </c:pt>
                <c:pt idx="3">
                  <c:v>1.2304489213782739</c:v>
                </c:pt>
                <c:pt idx="4">
                  <c:v>1.255272505103306</c:v>
                </c:pt>
                <c:pt idx="5">
                  <c:v>1.0413926851582251</c:v>
                </c:pt>
                <c:pt idx="6">
                  <c:v>1.1139433523068367</c:v>
                </c:pt>
                <c:pt idx="7">
                  <c:v>1.1760912590556813</c:v>
                </c:pt>
                <c:pt idx="8">
                  <c:v>1.2304489213782739</c:v>
                </c:pt>
                <c:pt idx="9">
                  <c:v>1.255272505103306</c:v>
                </c:pt>
                <c:pt idx="10">
                  <c:v>1.0791812460476249</c:v>
                </c:pt>
                <c:pt idx="11">
                  <c:v>1.146128035678238</c:v>
                </c:pt>
                <c:pt idx="12">
                  <c:v>1.1760912590556813</c:v>
                </c:pt>
                <c:pt idx="13">
                  <c:v>1.2304489213782739</c:v>
                </c:pt>
                <c:pt idx="14">
                  <c:v>1.255272505103306</c:v>
                </c:pt>
                <c:pt idx="15">
                  <c:v>1.0791812460476249</c:v>
                </c:pt>
                <c:pt idx="16">
                  <c:v>1.146128035678238</c:v>
                </c:pt>
                <c:pt idx="17">
                  <c:v>1.2041199826559248</c:v>
                </c:pt>
                <c:pt idx="18">
                  <c:v>1.2304489213782739</c:v>
                </c:pt>
                <c:pt idx="19">
                  <c:v>1.0791812460476249</c:v>
                </c:pt>
                <c:pt idx="20">
                  <c:v>1.146128035678238</c:v>
                </c:pt>
                <c:pt idx="21">
                  <c:v>1.2041199826559248</c:v>
                </c:pt>
                <c:pt idx="22">
                  <c:v>1.2304489213782739</c:v>
                </c:pt>
                <c:pt idx="23">
                  <c:v>1.0791812460476249</c:v>
                </c:pt>
                <c:pt idx="24">
                  <c:v>1.146128035678238</c:v>
                </c:pt>
                <c:pt idx="25">
                  <c:v>1.2041199826559248</c:v>
                </c:pt>
                <c:pt idx="26">
                  <c:v>1.2304489213782739</c:v>
                </c:pt>
                <c:pt idx="27">
                  <c:v>1.1139433523068367</c:v>
                </c:pt>
                <c:pt idx="28">
                  <c:v>1.146128035678238</c:v>
                </c:pt>
                <c:pt idx="29">
                  <c:v>1.2304489213782739</c:v>
                </c:pt>
                <c:pt idx="30">
                  <c:v>1.255272505103306</c:v>
                </c:pt>
                <c:pt idx="31">
                  <c:v>1.255272505103306</c:v>
                </c:pt>
                <c:pt idx="32">
                  <c:v>1.3010299956639813</c:v>
                </c:pt>
                <c:pt idx="33">
                  <c:v>1.3222192947339193</c:v>
                </c:pt>
                <c:pt idx="34">
                  <c:v>1.3424226808222062</c:v>
                </c:pt>
                <c:pt idx="35">
                  <c:v>1.255272505103306</c:v>
                </c:pt>
                <c:pt idx="36">
                  <c:v>1.3010299956639813</c:v>
                </c:pt>
                <c:pt idx="37">
                  <c:v>1.3222192947339193</c:v>
                </c:pt>
                <c:pt idx="38">
                  <c:v>1.3424226808222062</c:v>
                </c:pt>
                <c:pt idx="39">
                  <c:v>1.2787536009528289</c:v>
                </c:pt>
                <c:pt idx="40">
                  <c:v>1.3010299956639813</c:v>
                </c:pt>
                <c:pt idx="41">
                  <c:v>1.3222192947339193</c:v>
                </c:pt>
                <c:pt idx="42">
                  <c:v>1.3424226808222062</c:v>
                </c:pt>
                <c:pt idx="43">
                  <c:v>1.255272505103306</c:v>
                </c:pt>
                <c:pt idx="44">
                  <c:v>1.2787536009528289</c:v>
                </c:pt>
                <c:pt idx="45">
                  <c:v>1.3010299956639813</c:v>
                </c:pt>
                <c:pt idx="46">
                  <c:v>1.3222192947339193</c:v>
                </c:pt>
                <c:pt idx="47">
                  <c:v>1.255272505103306</c:v>
                </c:pt>
                <c:pt idx="48">
                  <c:v>1.2787536009528289</c:v>
                </c:pt>
                <c:pt idx="49">
                  <c:v>1.3010299956639813</c:v>
                </c:pt>
                <c:pt idx="50">
                  <c:v>1.3222192947339193</c:v>
                </c:pt>
                <c:pt idx="51">
                  <c:v>1.255272505103306</c:v>
                </c:pt>
                <c:pt idx="52">
                  <c:v>1.2787536009528289</c:v>
                </c:pt>
                <c:pt idx="53">
                  <c:v>1.3010299956639813</c:v>
                </c:pt>
                <c:pt idx="54">
                  <c:v>1.3222192947339193</c:v>
                </c:pt>
                <c:pt idx="55">
                  <c:v>1.255272505103306</c:v>
                </c:pt>
                <c:pt idx="56">
                  <c:v>1.2787536009528289</c:v>
                </c:pt>
                <c:pt idx="57">
                  <c:v>1.3010299956639813</c:v>
                </c:pt>
                <c:pt idx="58">
                  <c:v>1.3424226808222062</c:v>
                </c:pt>
                <c:pt idx="59">
                  <c:v>1.3617278360175928</c:v>
                </c:pt>
                <c:pt idx="60">
                  <c:v>1.3802112417116059</c:v>
                </c:pt>
                <c:pt idx="61">
                  <c:v>1.3802112417116059</c:v>
                </c:pt>
                <c:pt idx="62">
                  <c:v>1.3979400086720377</c:v>
                </c:pt>
                <c:pt idx="63">
                  <c:v>1.3617278360175928</c:v>
                </c:pt>
                <c:pt idx="64">
                  <c:v>1.3802112417116059</c:v>
                </c:pt>
                <c:pt idx="65">
                  <c:v>1.3802112417116059</c:v>
                </c:pt>
                <c:pt idx="66">
                  <c:v>1.3979400086720377</c:v>
                </c:pt>
                <c:pt idx="67">
                  <c:v>1.3617278360175928</c:v>
                </c:pt>
                <c:pt idx="68">
                  <c:v>1.3802112417116059</c:v>
                </c:pt>
                <c:pt idx="69">
                  <c:v>1.3802112417116059</c:v>
                </c:pt>
                <c:pt idx="70">
                  <c:v>1.3979400086720377</c:v>
                </c:pt>
                <c:pt idx="71">
                  <c:v>1.3617278360175928</c:v>
                </c:pt>
                <c:pt idx="72">
                  <c:v>1.3617278360175928</c:v>
                </c:pt>
                <c:pt idx="73">
                  <c:v>1.3802112417116059</c:v>
                </c:pt>
                <c:pt idx="74">
                  <c:v>1.3802112417116059</c:v>
                </c:pt>
                <c:pt idx="75">
                  <c:v>1.3979400086720377</c:v>
                </c:pt>
                <c:pt idx="76">
                  <c:v>1.3617278360175928</c:v>
                </c:pt>
                <c:pt idx="77">
                  <c:v>1.3617278360175928</c:v>
                </c:pt>
                <c:pt idx="78">
                  <c:v>1.3802112417116059</c:v>
                </c:pt>
                <c:pt idx="79">
                  <c:v>1.3802112417116059</c:v>
                </c:pt>
                <c:pt idx="80">
                  <c:v>1.3979400086720377</c:v>
                </c:pt>
                <c:pt idx="81">
                  <c:v>1.3617278360175928</c:v>
                </c:pt>
                <c:pt idx="82">
                  <c:v>1.3617278360175928</c:v>
                </c:pt>
                <c:pt idx="83">
                  <c:v>1.3802112417116059</c:v>
                </c:pt>
                <c:pt idx="84">
                  <c:v>1.3979400086720377</c:v>
                </c:pt>
                <c:pt idx="85">
                  <c:v>1.3979400086720377</c:v>
                </c:pt>
                <c:pt idx="86">
                  <c:v>1.3617278360175928</c:v>
                </c:pt>
                <c:pt idx="87">
                  <c:v>1.3802112417116059</c:v>
                </c:pt>
                <c:pt idx="88">
                  <c:v>1.3802112417116059</c:v>
                </c:pt>
                <c:pt idx="89">
                  <c:v>1.3979400086720377</c:v>
                </c:pt>
                <c:pt idx="90">
                  <c:v>1.3979400086720377</c:v>
                </c:pt>
                <c:pt idx="91">
                  <c:v>1.414973347970818</c:v>
                </c:pt>
                <c:pt idx="92">
                  <c:v>1.414973347970818</c:v>
                </c:pt>
                <c:pt idx="93">
                  <c:v>1.4313637641589874</c:v>
                </c:pt>
                <c:pt idx="94">
                  <c:v>1.4471580313422192</c:v>
                </c:pt>
                <c:pt idx="95">
                  <c:v>1.3979400086720377</c:v>
                </c:pt>
                <c:pt idx="96">
                  <c:v>1.414973347970818</c:v>
                </c:pt>
                <c:pt idx="97">
                  <c:v>1.414973347970818</c:v>
                </c:pt>
                <c:pt idx="98">
                  <c:v>1.4313637641589874</c:v>
                </c:pt>
                <c:pt idx="99">
                  <c:v>1.3979400086720377</c:v>
                </c:pt>
                <c:pt idx="100">
                  <c:v>1.414973347970818</c:v>
                </c:pt>
                <c:pt idx="101">
                  <c:v>1.4313637641589874</c:v>
                </c:pt>
                <c:pt idx="102">
                  <c:v>1.4313637641589874</c:v>
                </c:pt>
                <c:pt idx="103">
                  <c:v>1.3979400086720377</c:v>
                </c:pt>
                <c:pt idx="104">
                  <c:v>1.414973347970818</c:v>
                </c:pt>
                <c:pt idx="105">
                  <c:v>1.4313637641589874</c:v>
                </c:pt>
                <c:pt idx="106">
                  <c:v>1.4313637641589874</c:v>
                </c:pt>
                <c:pt idx="107">
                  <c:v>1.3979400086720377</c:v>
                </c:pt>
                <c:pt idx="108">
                  <c:v>1.414973347970818</c:v>
                </c:pt>
                <c:pt idx="109">
                  <c:v>1.4313637641589874</c:v>
                </c:pt>
                <c:pt idx="110">
                  <c:v>1.4313637641589874</c:v>
                </c:pt>
                <c:pt idx="111">
                  <c:v>1.3979400086720377</c:v>
                </c:pt>
                <c:pt idx="112">
                  <c:v>1.414973347970818</c:v>
                </c:pt>
                <c:pt idx="113">
                  <c:v>1.4313637641589874</c:v>
                </c:pt>
                <c:pt idx="114">
                  <c:v>1.4313637641589874</c:v>
                </c:pt>
                <c:pt idx="115">
                  <c:v>1.3979400086720377</c:v>
                </c:pt>
                <c:pt idx="116">
                  <c:v>1.3979400086720377</c:v>
                </c:pt>
                <c:pt idx="117">
                  <c:v>1.414973347970818</c:v>
                </c:pt>
                <c:pt idx="118">
                  <c:v>1.4313637641589874</c:v>
                </c:pt>
                <c:pt idx="119">
                  <c:v>1.4313637641589874</c:v>
                </c:pt>
                <c:pt idx="120">
                  <c:v>1.4623979978989561</c:v>
                </c:pt>
                <c:pt idx="121">
                  <c:v>1.4623979978989561</c:v>
                </c:pt>
                <c:pt idx="122">
                  <c:v>1.4771212547196624</c:v>
                </c:pt>
                <c:pt idx="123">
                  <c:v>1.4913616938342726</c:v>
                </c:pt>
                <c:pt idx="124">
                  <c:v>1.4471580313422192</c:v>
                </c:pt>
                <c:pt idx="125">
                  <c:v>1.4623979978989561</c:v>
                </c:pt>
                <c:pt idx="126">
                  <c:v>1.4623979978989561</c:v>
                </c:pt>
                <c:pt idx="127">
                  <c:v>1.4771212547196624</c:v>
                </c:pt>
                <c:pt idx="128">
                  <c:v>1.4913616938342726</c:v>
                </c:pt>
                <c:pt idx="129">
                  <c:v>1.4471580313422192</c:v>
                </c:pt>
                <c:pt idx="130">
                  <c:v>1.4623979978989561</c:v>
                </c:pt>
                <c:pt idx="131">
                  <c:v>1.4623979978989561</c:v>
                </c:pt>
                <c:pt idx="132">
                  <c:v>1.4771212547196624</c:v>
                </c:pt>
                <c:pt idx="133">
                  <c:v>1.4913616938342726</c:v>
                </c:pt>
                <c:pt idx="134">
                  <c:v>1.4471580313422192</c:v>
                </c:pt>
                <c:pt idx="135">
                  <c:v>1.4623979978989561</c:v>
                </c:pt>
                <c:pt idx="136">
                  <c:v>1.4623979978989561</c:v>
                </c:pt>
                <c:pt idx="137">
                  <c:v>1.4771212547196624</c:v>
                </c:pt>
                <c:pt idx="138">
                  <c:v>1.4913616938342726</c:v>
                </c:pt>
                <c:pt idx="139">
                  <c:v>1.4471580313422192</c:v>
                </c:pt>
                <c:pt idx="140">
                  <c:v>1.4623979978989561</c:v>
                </c:pt>
                <c:pt idx="141">
                  <c:v>1.4771212547196624</c:v>
                </c:pt>
                <c:pt idx="142">
                  <c:v>1.4913616938342726</c:v>
                </c:pt>
                <c:pt idx="143">
                  <c:v>1.4471580313422192</c:v>
                </c:pt>
                <c:pt idx="144">
                  <c:v>1.4623979978989561</c:v>
                </c:pt>
                <c:pt idx="145">
                  <c:v>1.4771212547196624</c:v>
                </c:pt>
                <c:pt idx="146">
                  <c:v>1.4913616938342726</c:v>
                </c:pt>
                <c:pt idx="147">
                  <c:v>1.4623979978989561</c:v>
                </c:pt>
                <c:pt idx="148">
                  <c:v>1.4623979978989561</c:v>
                </c:pt>
                <c:pt idx="149">
                  <c:v>1.4771212547196624</c:v>
                </c:pt>
                <c:pt idx="150">
                  <c:v>1.4913616938342726</c:v>
                </c:pt>
                <c:pt idx="151">
                  <c:v>1.4913616938342726</c:v>
                </c:pt>
                <c:pt idx="152">
                  <c:v>1.5185139398778875</c:v>
                </c:pt>
                <c:pt idx="153">
                  <c:v>1.5440680443502757</c:v>
                </c:pt>
                <c:pt idx="154">
                  <c:v>1.5797835966168101</c:v>
                </c:pt>
                <c:pt idx="155">
                  <c:v>1.505149978319906</c:v>
                </c:pt>
                <c:pt idx="156">
                  <c:v>1.5314789170422551</c:v>
                </c:pt>
                <c:pt idx="157">
                  <c:v>1.5563025007672873</c:v>
                </c:pt>
                <c:pt idx="158">
                  <c:v>1.5910646070264991</c:v>
                </c:pt>
                <c:pt idx="159">
                  <c:v>1.505149978319906</c:v>
                </c:pt>
                <c:pt idx="160">
                  <c:v>1.5440680443502757</c:v>
                </c:pt>
                <c:pt idx="161">
                  <c:v>1.5563025007672873</c:v>
                </c:pt>
                <c:pt idx="162">
                  <c:v>1.6020599913279623</c:v>
                </c:pt>
                <c:pt idx="163">
                  <c:v>1.505149978319906</c:v>
                </c:pt>
                <c:pt idx="164">
                  <c:v>1.5440680443502757</c:v>
                </c:pt>
                <c:pt idx="165">
                  <c:v>1.5563025007672873</c:v>
                </c:pt>
                <c:pt idx="166">
                  <c:v>1.6127838567197355</c:v>
                </c:pt>
                <c:pt idx="167">
                  <c:v>1.4913616938342726</c:v>
                </c:pt>
                <c:pt idx="168">
                  <c:v>1.505149978319906</c:v>
                </c:pt>
                <c:pt idx="169">
                  <c:v>1.5440680443502757</c:v>
                </c:pt>
                <c:pt idx="170">
                  <c:v>1.568201724066995</c:v>
                </c:pt>
                <c:pt idx="171">
                  <c:v>1.6127838567197355</c:v>
                </c:pt>
                <c:pt idx="172">
                  <c:v>1.4913616938342726</c:v>
                </c:pt>
                <c:pt idx="173">
                  <c:v>1.5185139398778875</c:v>
                </c:pt>
                <c:pt idx="174">
                  <c:v>1.5440680443502757</c:v>
                </c:pt>
                <c:pt idx="175">
                  <c:v>1.568201724066995</c:v>
                </c:pt>
                <c:pt idx="176">
                  <c:v>1.6232492903979006</c:v>
                </c:pt>
                <c:pt idx="177">
                  <c:v>1.4913616938342726</c:v>
                </c:pt>
                <c:pt idx="178">
                  <c:v>1.5185139398778875</c:v>
                </c:pt>
                <c:pt idx="179">
                  <c:v>1.5440680443502757</c:v>
                </c:pt>
                <c:pt idx="180">
                  <c:v>1.5797835966168101</c:v>
                </c:pt>
                <c:pt idx="181">
                  <c:v>1.6334684555795864</c:v>
                </c:pt>
                <c:pt idx="182">
                  <c:v>1.5797835966168101</c:v>
                </c:pt>
                <c:pt idx="183">
                  <c:v>1.5440680443502757</c:v>
                </c:pt>
                <c:pt idx="184">
                  <c:v>1.5314789170422551</c:v>
                </c:pt>
                <c:pt idx="185">
                  <c:v>1.505149978319906</c:v>
                </c:pt>
                <c:pt idx="186">
                  <c:v>1.5910646070264991</c:v>
                </c:pt>
                <c:pt idx="187">
                  <c:v>1.5440680443502757</c:v>
                </c:pt>
                <c:pt idx="188">
                  <c:v>1.5314789170422551</c:v>
                </c:pt>
                <c:pt idx="189">
                  <c:v>1.5185139398778875</c:v>
                </c:pt>
                <c:pt idx="190">
                  <c:v>1.6020599913279623</c:v>
                </c:pt>
                <c:pt idx="191">
                  <c:v>1.5440680443502757</c:v>
                </c:pt>
                <c:pt idx="192">
                  <c:v>1.5314789170422551</c:v>
                </c:pt>
                <c:pt idx="193">
                  <c:v>1.5185139398778875</c:v>
                </c:pt>
                <c:pt idx="194">
                  <c:v>1.6020599913279623</c:v>
                </c:pt>
                <c:pt idx="195">
                  <c:v>1.5440680443502757</c:v>
                </c:pt>
                <c:pt idx="196">
                  <c:v>1.5314789170422551</c:v>
                </c:pt>
                <c:pt idx="197">
                  <c:v>1.5185139398778875</c:v>
                </c:pt>
                <c:pt idx="198">
                  <c:v>1.6127838567197355</c:v>
                </c:pt>
                <c:pt idx="199">
                  <c:v>1.5563025007672873</c:v>
                </c:pt>
                <c:pt idx="200">
                  <c:v>1.5440680443502757</c:v>
                </c:pt>
                <c:pt idx="201">
                  <c:v>1.5185139398778875</c:v>
                </c:pt>
                <c:pt idx="202">
                  <c:v>1.6232492903979006</c:v>
                </c:pt>
                <c:pt idx="203">
                  <c:v>1.568201724066995</c:v>
                </c:pt>
                <c:pt idx="204">
                  <c:v>1.5440680443502757</c:v>
                </c:pt>
                <c:pt idx="205">
                  <c:v>1.5185139398778875</c:v>
                </c:pt>
                <c:pt idx="206">
                  <c:v>1.505149978319906</c:v>
                </c:pt>
                <c:pt idx="207">
                  <c:v>1.6334684555795864</c:v>
                </c:pt>
                <c:pt idx="208">
                  <c:v>1.5797835966168101</c:v>
                </c:pt>
                <c:pt idx="209">
                  <c:v>1.5440680443502757</c:v>
                </c:pt>
                <c:pt idx="210">
                  <c:v>1.5314789170422551</c:v>
                </c:pt>
                <c:pt idx="211">
                  <c:v>1.505149978319906</c:v>
                </c:pt>
                <c:pt idx="212">
                  <c:v>1.505149978319906</c:v>
                </c:pt>
                <c:pt idx="213">
                  <c:v>1.4913616938342726</c:v>
                </c:pt>
                <c:pt idx="214">
                  <c:v>1.4771212547196624</c:v>
                </c:pt>
                <c:pt idx="215">
                  <c:v>1.4623979978989561</c:v>
                </c:pt>
                <c:pt idx="216">
                  <c:v>1.505149978319906</c:v>
                </c:pt>
                <c:pt idx="217">
                  <c:v>1.4913616938342726</c:v>
                </c:pt>
                <c:pt idx="218">
                  <c:v>1.4771212547196624</c:v>
                </c:pt>
                <c:pt idx="219">
                  <c:v>1.4623979978989561</c:v>
                </c:pt>
                <c:pt idx="220">
                  <c:v>1.505149978319906</c:v>
                </c:pt>
                <c:pt idx="221">
                  <c:v>1.4913616938342726</c:v>
                </c:pt>
                <c:pt idx="222">
                  <c:v>1.4771212547196624</c:v>
                </c:pt>
                <c:pt idx="223">
                  <c:v>1.4623979978989561</c:v>
                </c:pt>
                <c:pt idx="224">
                  <c:v>1.4623979978989561</c:v>
                </c:pt>
                <c:pt idx="225">
                  <c:v>1.505149978319906</c:v>
                </c:pt>
                <c:pt idx="226">
                  <c:v>1.4913616938342726</c:v>
                </c:pt>
                <c:pt idx="227">
                  <c:v>1.4771212547196624</c:v>
                </c:pt>
                <c:pt idx="228">
                  <c:v>1.4771212547196624</c:v>
                </c:pt>
                <c:pt idx="229">
                  <c:v>1.4623979978989561</c:v>
                </c:pt>
                <c:pt idx="230">
                  <c:v>1.505149978319906</c:v>
                </c:pt>
                <c:pt idx="231">
                  <c:v>1.4913616938342726</c:v>
                </c:pt>
                <c:pt idx="232">
                  <c:v>1.4771212547196624</c:v>
                </c:pt>
                <c:pt idx="233">
                  <c:v>1.4771212547196624</c:v>
                </c:pt>
                <c:pt idx="234">
                  <c:v>1.4623979978989561</c:v>
                </c:pt>
                <c:pt idx="235">
                  <c:v>1.505149978319906</c:v>
                </c:pt>
                <c:pt idx="236">
                  <c:v>1.4771212547196624</c:v>
                </c:pt>
                <c:pt idx="237">
                  <c:v>1.4771212547196624</c:v>
                </c:pt>
                <c:pt idx="238">
                  <c:v>1.4623979978989561</c:v>
                </c:pt>
                <c:pt idx="239">
                  <c:v>1.505149978319906</c:v>
                </c:pt>
                <c:pt idx="240">
                  <c:v>1.4771212547196624</c:v>
                </c:pt>
                <c:pt idx="241">
                  <c:v>1.4771212547196624</c:v>
                </c:pt>
                <c:pt idx="242">
                  <c:v>1.4623979978989561</c:v>
                </c:pt>
                <c:pt idx="243">
                  <c:v>1.4623979978989561</c:v>
                </c:pt>
                <c:pt idx="244">
                  <c:v>1.4471580313422192</c:v>
                </c:pt>
                <c:pt idx="245">
                  <c:v>1.4313637641589874</c:v>
                </c:pt>
                <c:pt idx="246">
                  <c:v>1.414973347970818</c:v>
                </c:pt>
                <c:pt idx="247">
                  <c:v>1.414973347970818</c:v>
                </c:pt>
                <c:pt idx="248">
                  <c:v>1.4623979978989561</c:v>
                </c:pt>
                <c:pt idx="249">
                  <c:v>1.4471580313422192</c:v>
                </c:pt>
                <c:pt idx="250">
                  <c:v>1.4313637641589874</c:v>
                </c:pt>
                <c:pt idx="251">
                  <c:v>1.414973347970818</c:v>
                </c:pt>
                <c:pt idx="252">
                  <c:v>1.414973347970818</c:v>
                </c:pt>
                <c:pt idx="253">
                  <c:v>1.4471580313422192</c:v>
                </c:pt>
                <c:pt idx="254">
                  <c:v>1.4313637641589874</c:v>
                </c:pt>
                <c:pt idx="255">
                  <c:v>1.414973347970818</c:v>
                </c:pt>
                <c:pt idx="256">
                  <c:v>1.414973347970818</c:v>
                </c:pt>
                <c:pt idx="257">
                  <c:v>1.4471580313422192</c:v>
                </c:pt>
                <c:pt idx="258">
                  <c:v>1.4313637641589874</c:v>
                </c:pt>
                <c:pt idx="259">
                  <c:v>1.414973347970818</c:v>
                </c:pt>
                <c:pt idx="260">
                  <c:v>1.414973347970818</c:v>
                </c:pt>
                <c:pt idx="261">
                  <c:v>1.4471580313422192</c:v>
                </c:pt>
                <c:pt idx="262">
                  <c:v>1.4313637641589874</c:v>
                </c:pt>
                <c:pt idx="263">
                  <c:v>1.414973347970818</c:v>
                </c:pt>
                <c:pt idx="264">
                  <c:v>1.414973347970818</c:v>
                </c:pt>
                <c:pt idx="265">
                  <c:v>1.4471580313422192</c:v>
                </c:pt>
                <c:pt idx="266">
                  <c:v>1.4471580313422192</c:v>
                </c:pt>
                <c:pt idx="267">
                  <c:v>1.4313637641589874</c:v>
                </c:pt>
                <c:pt idx="268">
                  <c:v>1.414973347970818</c:v>
                </c:pt>
                <c:pt idx="269">
                  <c:v>1.4623979978989561</c:v>
                </c:pt>
                <c:pt idx="270">
                  <c:v>1.4471580313422192</c:v>
                </c:pt>
                <c:pt idx="271">
                  <c:v>1.4313637641589874</c:v>
                </c:pt>
                <c:pt idx="272">
                  <c:v>1.414973347970818</c:v>
                </c:pt>
                <c:pt idx="273">
                  <c:v>1.3979400086720377</c:v>
                </c:pt>
                <c:pt idx="274">
                  <c:v>1.3979400086720377</c:v>
                </c:pt>
                <c:pt idx="275">
                  <c:v>1.3802112417116059</c:v>
                </c:pt>
                <c:pt idx="276">
                  <c:v>1.3802112417116059</c:v>
                </c:pt>
                <c:pt idx="277">
                  <c:v>1.3979400086720377</c:v>
                </c:pt>
                <c:pt idx="278">
                  <c:v>1.3979400086720377</c:v>
                </c:pt>
                <c:pt idx="279">
                  <c:v>1.3979400086720377</c:v>
                </c:pt>
                <c:pt idx="280">
                  <c:v>1.3802112417116059</c:v>
                </c:pt>
                <c:pt idx="281">
                  <c:v>1.3979400086720377</c:v>
                </c:pt>
                <c:pt idx="282">
                  <c:v>1.3979400086720377</c:v>
                </c:pt>
                <c:pt idx="283">
                  <c:v>1.3979400086720377</c:v>
                </c:pt>
                <c:pt idx="284">
                  <c:v>1.3802112417116059</c:v>
                </c:pt>
                <c:pt idx="285">
                  <c:v>1.3979400086720377</c:v>
                </c:pt>
                <c:pt idx="286">
                  <c:v>1.3979400086720377</c:v>
                </c:pt>
                <c:pt idx="287">
                  <c:v>1.3979400086720377</c:v>
                </c:pt>
                <c:pt idx="288">
                  <c:v>1.3802112417116059</c:v>
                </c:pt>
                <c:pt idx="289">
                  <c:v>1.3979400086720377</c:v>
                </c:pt>
                <c:pt idx="290">
                  <c:v>1.3979400086720377</c:v>
                </c:pt>
                <c:pt idx="291">
                  <c:v>1.3979400086720377</c:v>
                </c:pt>
                <c:pt idx="292">
                  <c:v>1.3802112417116059</c:v>
                </c:pt>
                <c:pt idx="293">
                  <c:v>1.3802112417116059</c:v>
                </c:pt>
                <c:pt idx="294">
                  <c:v>1.3979400086720377</c:v>
                </c:pt>
                <c:pt idx="295">
                  <c:v>1.3979400086720377</c:v>
                </c:pt>
                <c:pt idx="296">
                  <c:v>1.3979400086720377</c:v>
                </c:pt>
                <c:pt idx="297">
                  <c:v>1.3802112417116059</c:v>
                </c:pt>
                <c:pt idx="298">
                  <c:v>1.3802112417116059</c:v>
                </c:pt>
                <c:pt idx="299">
                  <c:v>1.414973347970818</c:v>
                </c:pt>
                <c:pt idx="300">
                  <c:v>1.3979400086720377</c:v>
                </c:pt>
                <c:pt idx="301">
                  <c:v>1.3979400086720377</c:v>
                </c:pt>
                <c:pt idx="302">
                  <c:v>1.3802112417116059</c:v>
                </c:pt>
                <c:pt idx="303">
                  <c:v>1.3802112417116059</c:v>
                </c:pt>
                <c:pt idx="304">
                  <c:v>1.3617278360175928</c:v>
                </c:pt>
                <c:pt idx="305">
                  <c:v>1.3424226808222062</c:v>
                </c:pt>
                <c:pt idx="306">
                  <c:v>1.3222192947339193</c:v>
                </c:pt>
                <c:pt idx="307">
                  <c:v>1.2787536009528289</c:v>
                </c:pt>
                <c:pt idx="308">
                  <c:v>1.3617278360175928</c:v>
                </c:pt>
                <c:pt idx="309">
                  <c:v>1.3424226808222062</c:v>
                </c:pt>
                <c:pt idx="310">
                  <c:v>1.3222192947339193</c:v>
                </c:pt>
                <c:pt idx="311">
                  <c:v>1.2787536009528289</c:v>
                </c:pt>
                <c:pt idx="312">
                  <c:v>1.3617278360175928</c:v>
                </c:pt>
                <c:pt idx="313">
                  <c:v>1.3424226808222062</c:v>
                </c:pt>
                <c:pt idx="314">
                  <c:v>1.3222192947339193</c:v>
                </c:pt>
                <c:pt idx="315">
                  <c:v>1.2787536009528289</c:v>
                </c:pt>
                <c:pt idx="316">
                  <c:v>1.2787536009528289</c:v>
                </c:pt>
                <c:pt idx="317">
                  <c:v>1.3617278360175928</c:v>
                </c:pt>
                <c:pt idx="318">
                  <c:v>1.3617278360175928</c:v>
                </c:pt>
                <c:pt idx="319">
                  <c:v>1.3222192947339193</c:v>
                </c:pt>
                <c:pt idx="320">
                  <c:v>1.3010299956639813</c:v>
                </c:pt>
                <c:pt idx="321">
                  <c:v>1.2787536009528289</c:v>
                </c:pt>
                <c:pt idx="322">
                  <c:v>1.3617278360175928</c:v>
                </c:pt>
                <c:pt idx="323">
                  <c:v>1.3424226808222062</c:v>
                </c:pt>
                <c:pt idx="324">
                  <c:v>1.3010299956639813</c:v>
                </c:pt>
                <c:pt idx="325">
                  <c:v>1.2787536009528289</c:v>
                </c:pt>
                <c:pt idx="326">
                  <c:v>1.3617278360175928</c:v>
                </c:pt>
                <c:pt idx="327">
                  <c:v>1.3424226808222062</c:v>
                </c:pt>
                <c:pt idx="328">
                  <c:v>1.3010299956639813</c:v>
                </c:pt>
                <c:pt idx="329">
                  <c:v>1.2787536009528289</c:v>
                </c:pt>
                <c:pt idx="330">
                  <c:v>1.3617278360175928</c:v>
                </c:pt>
                <c:pt idx="331">
                  <c:v>1.3424226808222062</c:v>
                </c:pt>
                <c:pt idx="332">
                  <c:v>1.3010299956639813</c:v>
                </c:pt>
                <c:pt idx="333">
                  <c:v>1.2787536009528289</c:v>
                </c:pt>
                <c:pt idx="334">
                  <c:v>1.2787536009528289</c:v>
                </c:pt>
                <c:pt idx="335">
                  <c:v>1.2304489213782739</c:v>
                </c:pt>
                <c:pt idx="336">
                  <c:v>1.1760912590556813</c:v>
                </c:pt>
                <c:pt idx="337">
                  <c:v>1.1139433523068367</c:v>
                </c:pt>
                <c:pt idx="338">
                  <c:v>1</c:v>
                </c:pt>
                <c:pt idx="339">
                  <c:v>1.2787536009528289</c:v>
                </c:pt>
                <c:pt idx="340">
                  <c:v>1.2304489213782739</c:v>
                </c:pt>
                <c:pt idx="341">
                  <c:v>1.1760912590556813</c:v>
                </c:pt>
                <c:pt idx="342">
                  <c:v>1.146128035678238</c:v>
                </c:pt>
                <c:pt idx="343">
                  <c:v>1.0413926851582251</c:v>
                </c:pt>
                <c:pt idx="344">
                  <c:v>1.2304489213782739</c:v>
                </c:pt>
                <c:pt idx="345">
                  <c:v>1.1760912590556813</c:v>
                </c:pt>
                <c:pt idx="346">
                  <c:v>1.146128035678238</c:v>
                </c:pt>
                <c:pt idx="347">
                  <c:v>1.1139433523068367</c:v>
                </c:pt>
                <c:pt idx="348">
                  <c:v>1.2304489213782739</c:v>
                </c:pt>
                <c:pt idx="349">
                  <c:v>1.1760912590556813</c:v>
                </c:pt>
                <c:pt idx="350">
                  <c:v>1.146128035678238</c:v>
                </c:pt>
                <c:pt idx="351">
                  <c:v>1.1139433523068367</c:v>
                </c:pt>
                <c:pt idx="352">
                  <c:v>1.255272505103306</c:v>
                </c:pt>
                <c:pt idx="353">
                  <c:v>1.2041199826559248</c:v>
                </c:pt>
                <c:pt idx="354">
                  <c:v>1.1760912590556813</c:v>
                </c:pt>
                <c:pt idx="355">
                  <c:v>1.1139433523068367</c:v>
                </c:pt>
                <c:pt idx="356">
                  <c:v>1.255272505103306</c:v>
                </c:pt>
                <c:pt idx="357">
                  <c:v>1.2041199826559248</c:v>
                </c:pt>
                <c:pt idx="358">
                  <c:v>1.1760912590556813</c:v>
                </c:pt>
                <c:pt idx="359">
                  <c:v>1.1139433523068367</c:v>
                </c:pt>
                <c:pt idx="360">
                  <c:v>1.2787536009528289</c:v>
                </c:pt>
                <c:pt idx="361">
                  <c:v>1.2041199826559248</c:v>
                </c:pt>
                <c:pt idx="362">
                  <c:v>1.1760912590556813</c:v>
                </c:pt>
                <c:pt idx="363">
                  <c:v>1.1139433523068367</c:v>
                </c:pt>
                <c:pt idx="364">
                  <c:v>0.84509804001425681</c:v>
                </c:pt>
              </c:numCache>
            </c:numRef>
          </c:yVal>
          <c:smooth val="0"/>
          <c:extLst>
            <c:ext xmlns:c16="http://schemas.microsoft.com/office/drawing/2014/chart" uri="{C3380CC4-5D6E-409C-BE32-E72D297353CC}">
              <c16:uniqueId val="{00000000-AB06-4E63-B69D-812712BD99CB}"/>
            </c:ext>
          </c:extLst>
        </c:ser>
        <c:dLbls>
          <c:showLegendKey val="0"/>
          <c:showVal val="0"/>
          <c:showCatName val="0"/>
          <c:showSerName val="0"/>
          <c:showPercent val="0"/>
          <c:showBubbleSize val="0"/>
        </c:dLbls>
        <c:axId val="511544976"/>
        <c:axId val="499560496"/>
      </c:scatterChart>
      <c:valAx>
        <c:axId val="51154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60496"/>
        <c:crosses val="autoZero"/>
        <c:crossBetween val="midCat"/>
      </c:valAx>
      <c:valAx>
        <c:axId val="49956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449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and flyers scatter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'Sales and Flyers Scatter Chart'!$C$1</c:f>
              <c:strCache>
                <c:ptCount val="1"/>
                <c:pt idx="0">
                  <c:v>Sales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'Sales and Flyers Scatter Chart'!$B$2:$B$366</c:f>
              <c:numCache>
                <c:formatCode>General</c:formatCode>
                <c:ptCount val="365"/>
                <c:pt idx="0">
                  <c:v>15</c:v>
                </c:pt>
                <c:pt idx="1">
                  <c:v>15</c:v>
                </c:pt>
                <c:pt idx="2">
                  <c:v>27</c:v>
                </c:pt>
                <c:pt idx="3">
                  <c:v>28</c:v>
                </c:pt>
                <c:pt idx="4">
                  <c:v>33</c:v>
                </c:pt>
                <c:pt idx="5">
                  <c:v>23</c:v>
                </c:pt>
                <c:pt idx="6">
                  <c:v>19</c:v>
                </c:pt>
                <c:pt idx="7">
                  <c:v>28</c:v>
                </c:pt>
                <c:pt idx="8">
                  <c:v>20</c:v>
                </c:pt>
                <c:pt idx="9">
                  <c:v>33</c:v>
                </c:pt>
                <c:pt idx="10">
                  <c:v>23</c:v>
                </c:pt>
                <c:pt idx="11">
                  <c:v>16</c:v>
                </c:pt>
                <c:pt idx="12">
                  <c:v>19</c:v>
                </c:pt>
                <c:pt idx="13">
                  <c:v>23</c:v>
                </c:pt>
                <c:pt idx="14">
                  <c:v>33</c:v>
                </c:pt>
                <c:pt idx="15">
                  <c:v>24</c:v>
                </c:pt>
                <c:pt idx="16">
                  <c:v>26</c:v>
                </c:pt>
                <c:pt idx="17">
                  <c:v>33</c:v>
                </c:pt>
                <c:pt idx="18">
                  <c:v>30</c:v>
                </c:pt>
                <c:pt idx="19">
                  <c:v>20</c:v>
                </c:pt>
                <c:pt idx="20">
                  <c:v>16</c:v>
                </c:pt>
                <c:pt idx="21">
                  <c:v>19</c:v>
                </c:pt>
                <c:pt idx="22">
                  <c:v>21</c:v>
                </c:pt>
                <c:pt idx="23">
                  <c:v>20</c:v>
                </c:pt>
                <c:pt idx="24">
                  <c:v>24</c:v>
                </c:pt>
                <c:pt idx="25">
                  <c:v>18</c:v>
                </c:pt>
                <c:pt idx="26">
                  <c:v>22</c:v>
                </c:pt>
                <c:pt idx="27">
                  <c:v>15</c:v>
                </c:pt>
                <c:pt idx="28">
                  <c:v>27</c:v>
                </c:pt>
                <c:pt idx="29">
                  <c:v>20</c:v>
                </c:pt>
                <c:pt idx="30">
                  <c:v>37</c:v>
                </c:pt>
                <c:pt idx="31">
                  <c:v>35</c:v>
                </c:pt>
                <c:pt idx="32">
                  <c:v>22</c:v>
                </c:pt>
                <c:pt idx="33">
                  <c:v>25</c:v>
                </c:pt>
                <c:pt idx="34">
                  <c:v>46</c:v>
                </c:pt>
                <c:pt idx="35">
                  <c:v>32</c:v>
                </c:pt>
                <c:pt idx="36">
                  <c:v>28</c:v>
                </c:pt>
                <c:pt idx="37">
                  <c:v>39</c:v>
                </c:pt>
                <c:pt idx="38">
                  <c:v>31</c:v>
                </c:pt>
                <c:pt idx="39">
                  <c:v>39</c:v>
                </c:pt>
                <c:pt idx="40">
                  <c:v>40</c:v>
                </c:pt>
                <c:pt idx="41">
                  <c:v>35</c:v>
                </c:pt>
                <c:pt idx="42">
                  <c:v>41</c:v>
                </c:pt>
                <c:pt idx="43">
                  <c:v>34</c:v>
                </c:pt>
                <c:pt idx="44">
                  <c:v>35</c:v>
                </c:pt>
                <c:pt idx="45">
                  <c:v>33</c:v>
                </c:pt>
                <c:pt idx="46">
                  <c:v>31</c:v>
                </c:pt>
                <c:pt idx="47">
                  <c:v>29</c:v>
                </c:pt>
                <c:pt idx="48">
                  <c:v>25</c:v>
                </c:pt>
                <c:pt idx="49">
                  <c:v>28</c:v>
                </c:pt>
                <c:pt idx="50">
                  <c:v>25</c:v>
                </c:pt>
                <c:pt idx="51">
                  <c:v>28</c:v>
                </c:pt>
                <c:pt idx="52">
                  <c:v>36</c:v>
                </c:pt>
                <c:pt idx="53">
                  <c:v>23</c:v>
                </c:pt>
                <c:pt idx="54">
                  <c:v>36</c:v>
                </c:pt>
                <c:pt idx="55">
                  <c:v>21</c:v>
                </c:pt>
                <c:pt idx="56">
                  <c:v>32</c:v>
                </c:pt>
                <c:pt idx="57">
                  <c:v>34</c:v>
                </c:pt>
                <c:pt idx="58">
                  <c:v>45</c:v>
                </c:pt>
                <c:pt idx="59">
                  <c:v>46</c:v>
                </c:pt>
                <c:pt idx="60">
                  <c:v>31</c:v>
                </c:pt>
                <c:pt idx="61">
                  <c:v>28</c:v>
                </c:pt>
                <c:pt idx="62">
                  <c:v>29</c:v>
                </c:pt>
                <c:pt idx="63">
                  <c:v>32</c:v>
                </c:pt>
                <c:pt idx="64">
                  <c:v>28</c:v>
                </c:pt>
                <c:pt idx="65">
                  <c:v>32</c:v>
                </c:pt>
                <c:pt idx="66">
                  <c:v>43</c:v>
                </c:pt>
                <c:pt idx="67">
                  <c:v>29</c:v>
                </c:pt>
                <c:pt idx="68">
                  <c:v>31</c:v>
                </c:pt>
                <c:pt idx="69">
                  <c:v>30</c:v>
                </c:pt>
                <c:pt idx="70">
                  <c:v>47</c:v>
                </c:pt>
                <c:pt idx="71">
                  <c:v>48</c:v>
                </c:pt>
                <c:pt idx="72">
                  <c:v>35</c:v>
                </c:pt>
                <c:pt idx="73">
                  <c:v>30</c:v>
                </c:pt>
                <c:pt idx="74">
                  <c:v>39</c:v>
                </c:pt>
                <c:pt idx="75">
                  <c:v>50</c:v>
                </c:pt>
                <c:pt idx="76">
                  <c:v>32</c:v>
                </c:pt>
                <c:pt idx="77">
                  <c:v>38</c:v>
                </c:pt>
                <c:pt idx="78">
                  <c:v>33</c:v>
                </c:pt>
                <c:pt idx="79">
                  <c:v>36</c:v>
                </c:pt>
                <c:pt idx="80">
                  <c:v>38</c:v>
                </c:pt>
                <c:pt idx="81">
                  <c:v>35</c:v>
                </c:pt>
                <c:pt idx="82">
                  <c:v>41</c:v>
                </c:pt>
                <c:pt idx="83">
                  <c:v>50</c:v>
                </c:pt>
                <c:pt idx="84">
                  <c:v>39</c:v>
                </c:pt>
                <c:pt idx="85">
                  <c:v>30</c:v>
                </c:pt>
                <c:pt idx="86">
                  <c:v>48</c:v>
                </c:pt>
                <c:pt idx="87">
                  <c:v>39</c:v>
                </c:pt>
                <c:pt idx="88">
                  <c:v>47</c:v>
                </c:pt>
                <c:pt idx="89">
                  <c:v>48</c:v>
                </c:pt>
                <c:pt idx="90">
                  <c:v>33</c:v>
                </c:pt>
                <c:pt idx="91">
                  <c:v>47</c:v>
                </c:pt>
                <c:pt idx="92">
                  <c:v>51</c:v>
                </c:pt>
                <c:pt idx="93">
                  <c:v>31</c:v>
                </c:pt>
                <c:pt idx="94">
                  <c:v>33</c:v>
                </c:pt>
                <c:pt idx="95">
                  <c:v>31</c:v>
                </c:pt>
                <c:pt idx="96">
                  <c:v>44</c:v>
                </c:pt>
                <c:pt idx="97">
                  <c:v>37</c:v>
                </c:pt>
                <c:pt idx="98">
                  <c:v>52</c:v>
                </c:pt>
                <c:pt idx="99">
                  <c:v>48</c:v>
                </c:pt>
                <c:pt idx="100">
                  <c:v>34</c:v>
                </c:pt>
                <c:pt idx="101">
                  <c:v>30</c:v>
                </c:pt>
                <c:pt idx="102">
                  <c:v>46</c:v>
                </c:pt>
                <c:pt idx="103">
                  <c:v>49</c:v>
                </c:pt>
                <c:pt idx="104">
                  <c:v>41</c:v>
                </c:pt>
                <c:pt idx="105">
                  <c:v>43</c:v>
                </c:pt>
                <c:pt idx="106">
                  <c:v>56</c:v>
                </c:pt>
                <c:pt idx="107">
                  <c:v>31</c:v>
                </c:pt>
                <c:pt idx="108">
                  <c:v>53</c:v>
                </c:pt>
                <c:pt idx="109">
                  <c:v>42</c:v>
                </c:pt>
                <c:pt idx="110">
                  <c:v>48</c:v>
                </c:pt>
                <c:pt idx="111">
                  <c:v>47</c:v>
                </c:pt>
                <c:pt idx="112">
                  <c:v>50</c:v>
                </c:pt>
                <c:pt idx="113">
                  <c:v>48</c:v>
                </c:pt>
                <c:pt idx="114">
                  <c:v>37</c:v>
                </c:pt>
                <c:pt idx="115">
                  <c:v>48</c:v>
                </c:pt>
                <c:pt idx="116">
                  <c:v>50</c:v>
                </c:pt>
                <c:pt idx="117">
                  <c:v>32</c:v>
                </c:pt>
                <c:pt idx="118">
                  <c:v>32</c:v>
                </c:pt>
                <c:pt idx="119">
                  <c:v>35</c:v>
                </c:pt>
                <c:pt idx="120">
                  <c:v>56</c:v>
                </c:pt>
                <c:pt idx="121">
                  <c:v>40</c:v>
                </c:pt>
                <c:pt idx="122">
                  <c:v>55</c:v>
                </c:pt>
                <c:pt idx="123">
                  <c:v>64</c:v>
                </c:pt>
                <c:pt idx="124">
                  <c:v>31</c:v>
                </c:pt>
                <c:pt idx="125">
                  <c:v>51</c:v>
                </c:pt>
                <c:pt idx="126">
                  <c:v>49</c:v>
                </c:pt>
                <c:pt idx="127">
                  <c:v>56</c:v>
                </c:pt>
                <c:pt idx="128">
                  <c:v>56</c:v>
                </c:pt>
                <c:pt idx="129">
                  <c:v>40</c:v>
                </c:pt>
                <c:pt idx="130">
                  <c:v>57</c:v>
                </c:pt>
                <c:pt idx="131">
                  <c:v>40</c:v>
                </c:pt>
                <c:pt idx="132">
                  <c:v>34</c:v>
                </c:pt>
                <c:pt idx="133">
                  <c:v>58</c:v>
                </c:pt>
                <c:pt idx="134">
                  <c:v>32</c:v>
                </c:pt>
                <c:pt idx="135">
                  <c:v>55</c:v>
                </c:pt>
                <c:pt idx="136">
                  <c:v>43</c:v>
                </c:pt>
                <c:pt idx="137">
                  <c:v>53</c:v>
                </c:pt>
                <c:pt idx="138">
                  <c:v>58</c:v>
                </c:pt>
                <c:pt idx="139">
                  <c:v>59</c:v>
                </c:pt>
                <c:pt idx="140">
                  <c:v>47</c:v>
                </c:pt>
                <c:pt idx="141">
                  <c:v>34</c:v>
                </c:pt>
                <c:pt idx="142">
                  <c:v>45</c:v>
                </c:pt>
                <c:pt idx="143">
                  <c:v>34</c:v>
                </c:pt>
                <c:pt idx="144">
                  <c:v>53</c:v>
                </c:pt>
                <c:pt idx="145">
                  <c:v>63</c:v>
                </c:pt>
                <c:pt idx="146">
                  <c:v>56</c:v>
                </c:pt>
                <c:pt idx="147">
                  <c:v>45</c:v>
                </c:pt>
                <c:pt idx="148">
                  <c:v>32</c:v>
                </c:pt>
                <c:pt idx="149">
                  <c:v>43</c:v>
                </c:pt>
                <c:pt idx="150">
                  <c:v>56</c:v>
                </c:pt>
                <c:pt idx="151">
                  <c:v>42</c:v>
                </c:pt>
                <c:pt idx="152">
                  <c:v>48</c:v>
                </c:pt>
                <c:pt idx="153">
                  <c:v>59</c:v>
                </c:pt>
                <c:pt idx="154">
                  <c:v>43</c:v>
                </c:pt>
                <c:pt idx="155">
                  <c:v>36</c:v>
                </c:pt>
                <c:pt idx="156">
                  <c:v>44</c:v>
                </c:pt>
                <c:pt idx="157">
                  <c:v>58</c:v>
                </c:pt>
                <c:pt idx="158">
                  <c:v>46</c:v>
                </c:pt>
                <c:pt idx="159">
                  <c:v>44</c:v>
                </c:pt>
                <c:pt idx="160">
                  <c:v>54</c:v>
                </c:pt>
                <c:pt idx="161">
                  <c:v>42</c:v>
                </c:pt>
                <c:pt idx="162">
                  <c:v>67</c:v>
                </c:pt>
                <c:pt idx="163">
                  <c:v>65</c:v>
                </c:pt>
                <c:pt idx="164">
                  <c:v>48</c:v>
                </c:pt>
                <c:pt idx="165">
                  <c:v>50</c:v>
                </c:pt>
                <c:pt idx="166">
                  <c:v>77</c:v>
                </c:pt>
                <c:pt idx="167">
                  <c:v>47</c:v>
                </c:pt>
                <c:pt idx="168">
                  <c:v>60</c:v>
                </c:pt>
                <c:pt idx="169">
                  <c:v>66</c:v>
                </c:pt>
                <c:pt idx="170">
                  <c:v>70</c:v>
                </c:pt>
                <c:pt idx="171">
                  <c:v>76</c:v>
                </c:pt>
                <c:pt idx="172">
                  <c:v>36</c:v>
                </c:pt>
                <c:pt idx="173">
                  <c:v>39</c:v>
                </c:pt>
                <c:pt idx="174">
                  <c:v>50</c:v>
                </c:pt>
                <c:pt idx="175">
                  <c:v>58</c:v>
                </c:pt>
                <c:pt idx="176">
                  <c:v>60</c:v>
                </c:pt>
                <c:pt idx="177">
                  <c:v>62</c:v>
                </c:pt>
                <c:pt idx="178">
                  <c:v>65</c:v>
                </c:pt>
                <c:pt idx="179">
                  <c:v>64</c:v>
                </c:pt>
                <c:pt idx="180">
                  <c:v>47</c:v>
                </c:pt>
                <c:pt idx="181">
                  <c:v>59</c:v>
                </c:pt>
                <c:pt idx="182">
                  <c:v>68</c:v>
                </c:pt>
                <c:pt idx="183">
                  <c:v>68</c:v>
                </c:pt>
                <c:pt idx="184">
                  <c:v>49</c:v>
                </c:pt>
                <c:pt idx="185">
                  <c:v>55</c:v>
                </c:pt>
                <c:pt idx="186">
                  <c:v>46</c:v>
                </c:pt>
                <c:pt idx="187">
                  <c:v>41</c:v>
                </c:pt>
                <c:pt idx="188">
                  <c:v>44</c:v>
                </c:pt>
                <c:pt idx="189">
                  <c:v>44</c:v>
                </c:pt>
                <c:pt idx="190">
                  <c:v>66</c:v>
                </c:pt>
                <c:pt idx="191">
                  <c:v>40</c:v>
                </c:pt>
                <c:pt idx="192">
                  <c:v>39</c:v>
                </c:pt>
                <c:pt idx="193">
                  <c:v>49</c:v>
                </c:pt>
                <c:pt idx="194">
                  <c:v>80</c:v>
                </c:pt>
                <c:pt idx="195">
                  <c:v>56</c:v>
                </c:pt>
                <c:pt idx="196">
                  <c:v>50</c:v>
                </c:pt>
                <c:pt idx="197">
                  <c:v>64</c:v>
                </c:pt>
                <c:pt idx="198">
                  <c:v>76</c:v>
                </c:pt>
                <c:pt idx="199">
                  <c:v>44</c:v>
                </c:pt>
                <c:pt idx="200">
                  <c:v>44</c:v>
                </c:pt>
                <c:pt idx="201">
                  <c:v>59</c:v>
                </c:pt>
                <c:pt idx="202">
                  <c:v>49</c:v>
                </c:pt>
                <c:pt idx="203">
                  <c:v>72</c:v>
                </c:pt>
                <c:pt idx="204">
                  <c:v>69</c:v>
                </c:pt>
                <c:pt idx="205">
                  <c:v>64</c:v>
                </c:pt>
                <c:pt idx="206">
                  <c:v>37</c:v>
                </c:pt>
                <c:pt idx="207">
                  <c:v>74</c:v>
                </c:pt>
                <c:pt idx="208">
                  <c:v>58</c:v>
                </c:pt>
                <c:pt idx="209">
                  <c:v>50</c:v>
                </c:pt>
                <c:pt idx="210">
                  <c:v>52</c:v>
                </c:pt>
                <c:pt idx="211">
                  <c:v>38</c:v>
                </c:pt>
                <c:pt idx="212">
                  <c:v>56</c:v>
                </c:pt>
                <c:pt idx="213">
                  <c:v>48</c:v>
                </c:pt>
                <c:pt idx="214">
                  <c:v>52</c:v>
                </c:pt>
                <c:pt idx="215">
                  <c:v>34</c:v>
                </c:pt>
                <c:pt idx="216">
                  <c:v>66</c:v>
                </c:pt>
                <c:pt idx="217">
                  <c:v>36</c:v>
                </c:pt>
                <c:pt idx="218">
                  <c:v>38</c:v>
                </c:pt>
                <c:pt idx="219">
                  <c:v>50</c:v>
                </c:pt>
                <c:pt idx="220">
                  <c:v>55</c:v>
                </c:pt>
                <c:pt idx="221">
                  <c:v>56</c:v>
                </c:pt>
                <c:pt idx="222">
                  <c:v>49</c:v>
                </c:pt>
                <c:pt idx="223">
                  <c:v>43</c:v>
                </c:pt>
                <c:pt idx="224">
                  <c:v>54</c:v>
                </c:pt>
                <c:pt idx="225">
                  <c:v>43</c:v>
                </c:pt>
                <c:pt idx="226">
                  <c:v>44</c:v>
                </c:pt>
                <c:pt idx="227">
                  <c:v>49</c:v>
                </c:pt>
                <c:pt idx="228">
                  <c:v>42</c:v>
                </c:pt>
                <c:pt idx="229">
                  <c:v>45</c:v>
                </c:pt>
                <c:pt idx="230">
                  <c:v>58</c:v>
                </c:pt>
                <c:pt idx="231">
                  <c:v>53</c:v>
                </c:pt>
                <c:pt idx="232">
                  <c:v>58</c:v>
                </c:pt>
                <c:pt idx="233">
                  <c:v>55</c:v>
                </c:pt>
                <c:pt idx="234">
                  <c:v>33</c:v>
                </c:pt>
                <c:pt idx="235">
                  <c:v>64</c:v>
                </c:pt>
                <c:pt idx="236">
                  <c:v>55</c:v>
                </c:pt>
                <c:pt idx="237">
                  <c:v>46</c:v>
                </c:pt>
                <c:pt idx="238">
                  <c:v>45</c:v>
                </c:pt>
                <c:pt idx="239">
                  <c:v>49</c:v>
                </c:pt>
                <c:pt idx="240">
                  <c:v>40</c:v>
                </c:pt>
                <c:pt idx="241">
                  <c:v>51</c:v>
                </c:pt>
                <c:pt idx="242">
                  <c:v>58</c:v>
                </c:pt>
                <c:pt idx="243">
                  <c:v>41</c:v>
                </c:pt>
                <c:pt idx="244">
                  <c:v>53</c:v>
                </c:pt>
                <c:pt idx="245">
                  <c:v>50</c:v>
                </c:pt>
                <c:pt idx="246">
                  <c:v>54</c:v>
                </c:pt>
                <c:pt idx="247">
                  <c:v>39</c:v>
                </c:pt>
                <c:pt idx="248">
                  <c:v>60</c:v>
                </c:pt>
                <c:pt idx="249">
                  <c:v>49</c:v>
                </c:pt>
                <c:pt idx="250">
                  <c:v>37</c:v>
                </c:pt>
                <c:pt idx="251">
                  <c:v>45</c:v>
                </c:pt>
                <c:pt idx="252">
                  <c:v>50</c:v>
                </c:pt>
                <c:pt idx="253">
                  <c:v>38</c:v>
                </c:pt>
                <c:pt idx="254">
                  <c:v>36</c:v>
                </c:pt>
                <c:pt idx="255">
                  <c:v>42</c:v>
                </c:pt>
                <c:pt idx="256">
                  <c:v>29</c:v>
                </c:pt>
                <c:pt idx="257">
                  <c:v>41</c:v>
                </c:pt>
                <c:pt idx="258">
                  <c:v>37</c:v>
                </c:pt>
                <c:pt idx="259">
                  <c:v>53</c:v>
                </c:pt>
                <c:pt idx="260">
                  <c:v>37</c:v>
                </c:pt>
                <c:pt idx="261">
                  <c:v>48</c:v>
                </c:pt>
                <c:pt idx="262">
                  <c:v>52</c:v>
                </c:pt>
                <c:pt idx="263">
                  <c:v>42</c:v>
                </c:pt>
                <c:pt idx="264">
                  <c:v>34</c:v>
                </c:pt>
                <c:pt idx="265">
                  <c:v>39</c:v>
                </c:pt>
                <c:pt idx="266">
                  <c:v>43</c:v>
                </c:pt>
                <c:pt idx="267">
                  <c:v>33</c:v>
                </c:pt>
                <c:pt idx="268">
                  <c:v>51</c:v>
                </c:pt>
                <c:pt idx="269">
                  <c:v>51</c:v>
                </c:pt>
                <c:pt idx="270">
                  <c:v>38</c:v>
                </c:pt>
                <c:pt idx="271">
                  <c:v>48</c:v>
                </c:pt>
                <c:pt idx="272">
                  <c:v>29</c:v>
                </c:pt>
                <c:pt idx="273">
                  <c:v>43</c:v>
                </c:pt>
                <c:pt idx="274">
                  <c:v>32</c:v>
                </c:pt>
                <c:pt idx="275">
                  <c:v>34</c:v>
                </c:pt>
                <c:pt idx="276">
                  <c:v>33</c:v>
                </c:pt>
                <c:pt idx="277">
                  <c:v>33</c:v>
                </c:pt>
                <c:pt idx="278">
                  <c:v>42</c:v>
                </c:pt>
                <c:pt idx="279">
                  <c:v>31</c:v>
                </c:pt>
                <c:pt idx="280">
                  <c:v>47</c:v>
                </c:pt>
                <c:pt idx="281">
                  <c:v>47</c:v>
                </c:pt>
                <c:pt idx="282">
                  <c:v>51</c:v>
                </c:pt>
                <c:pt idx="283">
                  <c:v>47</c:v>
                </c:pt>
                <c:pt idx="284">
                  <c:v>39</c:v>
                </c:pt>
                <c:pt idx="285">
                  <c:v>28</c:v>
                </c:pt>
                <c:pt idx="286">
                  <c:v>28</c:v>
                </c:pt>
                <c:pt idx="287">
                  <c:v>36</c:v>
                </c:pt>
                <c:pt idx="288">
                  <c:v>28</c:v>
                </c:pt>
                <c:pt idx="289">
                  <c:v>46</c:v>
                </c:pt>
                <c:pt idx="290">
                  <c:v>33</c:v>
                </c:pt>
                <c:pt idx="291">
                  <c:v>41</c:v>
                </c:pt>
                <c:pt idx="292">
                  <c:v>50</c:v>
                </c:pt>
                <c:pt idx="293">
                  <c:v>28</c:v>
                </c:pt>
                <c:pt idx="294">
                  <c:v>35</c:v>
                </c:pt>
                <c:pt idx="295">
                  <c:v>50</c:v>
                </c:pt>
                <c:pt idx="296">
                  <c:v>48</c:v>
                </c:pt>
                <c:pt idx="297">
                  <c:v>44</c:v>
                </c:pt>
                <c:pt idx="298">
                  <c:v>47</c:v>
                </c:pt>
                <c:pt idx="299">
                  <c:v>52</c:v>
                </c:pt>
                <c:pt idx="300">
                  <c:v>28</c:v>
                </c:pt>
                <c:pt idx="301">
                  <c:v>34</c:v>
                </c:pt>
                <c:pt idx="302">
                  <c:v>35</c:v>
                </c:pt>
                <c:pt idx="303">
                  <c:v>38</c:v>
                </c:pt>
                <c:pt idx="304">
                  <c:v>43</c:v>
                </c:pt>
                <c:pt idx="305">
                  <c:v>46</c:v>
                </c:pt>
                <c:pt idx="306">
                  <c:v>38</c:v>
                </c:pt>
                <c:pt idx="307">
                  <c:v>39</c:v>
                </c:pt>
                <c:pt idx="308">
                  <c:v>45</c:v>
                </c:pt>
                <c:pt idx="309">
                  <c:v>28</c:v>
                </c:pt>
                <c:pt idx="310">
                  <c:v>34</c:v>
                </c:pt>
                <c:pt idx="311">
                  <c:v>37</c:v>
                </c:pt>
                <c:pt idx="312">
                  <c:v>33</c:v>
                </c:pt>
                <c:pt idx="313">
                  <c:v>28</c:v>
                </c:pt>
                <c:pt idx="314">
                  <c:v>33</c:v>
                </c:pt>
                <c:pt idx="315">
                  <c:v>38</c:v>
                </c:pt>
                <c:pt idx="316">
                  <c:v>26</c:v>
                </c:pt>
                <c:pt idx="317">
                  <c:v>28</c:v>
                </c:pt>
                <c:pt idx="318">
                  <c:v>47</c:v>
                </c:pt>
                <c:pt idx="319">
                  <c:v>28</c:v>
                </c:pt>
                <c:pt idx="320">
                  <c:v>31</c:v>
                </c:pt>
                <c:pt idx="321">
                  <c:v>37</c:v>
                </c:pt>
                <c:pt idx="322">
                  <c:v>34</c:v>
                </c:pt>
                <c:pt idx="323">
                  <c:v>41</c:v>
                </c:pt>
                <c:pt idx="324">
                  <c:v>28</c:v>
                </c:pt>
                <c:pt idx="325">
                  <c:v>40</c:v>
                </c:pt>
                <c:pt idx="326">
                  <c:v>47</c:v>
                </c:pt>
                <c:pt idx="327">
                  <c:v>46</c:v>
                </c:pt>
                <c:pt idx="328">
                  <c:v>32</c:v>
                </c:pt>
                <c:pt idx="329">
                  <c:v>30</c:v>
                </c:pt>
                <c:pt idx="330">
                  <c:v>30</c:v>
                </c:pt>
                <c:pt idx="331">
                  <c:v>37</c:v>
                </c:pt>
                <c:pt idx="332">
                  <c:v>27</c:v>
                </c:pt>
                <c:pt idx="333">
                  <c:v>28</c:v>
                </c:pt>
                <c:pt idx="334">
                  <c:v>34</c:v>
                </c:pt>
                <c:pt idx="335">
                  <c:v>35</c:v>
                </c:pt>
                <c:pt idx="336">
                  <c:v>19</c:v>
                </c:pt>
                <c:pt idx="337">
                  <c:v>16</c:v>
                </c:pt>
                <c:pt idx="338">
                  <c:v>11</c:v>
                </c:pt>
                <c:pt idx="339">
                  <c:v>28</c:v>
                </c:pt>
                <c:pt idx="340">
                  <c:v>26</c:v>
                </c:pt>
                <c:pt idx="341">
                  <c:v>30</c:v>
                </c:pt>
                <c:pt idx="342">
                  <c:v>19</c:v>
                </c:pt>
                <c:pt idx="343">
                  <c:v>15</c:v>
                </c:pt>
                <c:pt idx="344">
                  <c:v>33</c:v>
                </c:pt>
                <c:pt idx="345">
                  <c:v>22</c:v>
                </c:pt>
                <c:pt idx="346">
                  <c:v>26</c:v>
                </c:pt>
                <c:pt idx="347">
                  <c:v>24</c:v>
                </c:pt>
                <c:pt idx="348">
                  <c:v>30</c:v>
                </c:pt>
                <c:pt idx="349">
                  <c:v>30</c:v>
                </c:pt>
                <c:pt idx="350">
                  <c:v>16</c:v>
                </c:pt>
                <c:pt idx="351">
                  <c:v>27</c:v>
                </c:pt>
                <c:pt idx="352">
                  <c:v>33</c:v>
                </c:pt>
                <c:pt idx="353">
                  <c:v>20</c:v>
                </c:pt>
                <c:pt idx="354">
                  <c:v>23</c:v>
                </c:pt>
                <c:pt idx="355">
                  <c:v>17</c:v>
                </c:pt>
                <c:pt idx="356">
                  <c:v>20</c:v>
                </c:pt>
                <c:pt idx="357">
                  <c:v>26</c:v>
                </c:pt>
                <c:pt idx="358">
                  <c:v>19</c:v>
                </c:pt>
                <c:pt idx="359">
                  <c:v>23</c:v>
                </c:pt>
                <c:pt idx="360">
                  <c:v>33</c:v>
                </c:pt>
                <c:pt idx="361">
                  <c:v>32</c:v>
                </c:pt>
                <c:pt idx="362">
                  <c:v>17</c:v>
                </c:pt>
                <c:pt idx="363">
                  <c:v>22</c:v>
                </c:pt>
                <c:pt idx="364">
                  <c:v>9</c:v>
                </c:pt>
              </c:numCache>
            </c:numRef>
          </c:xVal>
          <c:yVal>
            <c:numRef>
              <c:f>'Sales and Flyers Scatter Chart'!$C$2:$C$366</c:f>
              <c:numCache>
                <c:formatCode>General</c:formatCode>
                <c:ptCount val="365"/>
                <c:pt idx="0">
                  <c:v>10</c:v>
                </c:pt>
                <c:pt idx="1">
                  <c:v>13</c:v>
                </c:pt>
                <c:pt idx="2">
                  <c:v>15</c:v>
                </c:pt>
                <c:pt idx="3">
                  <c:v>17</c:v>
                </c:pt>
                <c:pt idx="4">
                  <c:v>18</c:v>
                </c:pt>
                <c:pt idx="5">
                  <c:v>11</c:v>
                </c:pt>
                <c:pt idx="6">
                  <c:v>13</c:v>
                </c:pt>
                <c:pt idx="7">
                  <c:v>15</c:v>
                </c:pt>
                <c:pt idx="8">
                  <c:v>17</c:v>
                </c:pt>
                <c:pt idx="9">
                  <c:v>18</c:v>
                </c:pt>
                <c:pt idx="10">
                  <c:v>12</c:v>
                </c:pt>
                <c:pt idx="11">
                  <c:v>14</c:v>
                </c:pt>
                <c:pt idx="12">
                  <c:v>15</c:v>
                </c:pt>
                <c:pt idx="13">
                  <c:v>17</c:v>
                </c:pt>
                <c:pt idx="14">
                  <c:v>18</c:v>
                </c:pt>
                <c:pt idx="15">
                  <c:v>12</c:v>
                </c:pt>
                <c:pt idx="16">
                  <c:v>14</c:v>
                </c:pt>
                <c:pt idx="17">
                  <c:v>16</c:v>
                </c:pt>
                <c:pt idx="18">
                  <c:v>17</c:v>
                </c:pt>
                <c:pt idx="19">
                  <c:v>12</c:v>
                </c:pt>
                <c:pt idx="20">
                  <c:v>14</c:v>
                </c:pt>
                <c:pt idx="21">
                  <c:v>16</c:v>
                </c:pt>
                <c:pt idx="22">
                  <c:v>17</c:v>
                </c:pt>
                <c:pt idx="23">
                  <c:v>12</c:v>
                </c:pt>
                <c:pt idx="24">
                  <c:v>14</c:v>
                </c:pt>
                <c:pt idx="25">
                  <c:v>16</c:v>
                </c:pt>
                <c:pt idx="26">
                  <c:v>17</c:v>
                </c:pt>
                <c:pt idx="27">
                  <c:v>13</c:v>
                </c:pt>
                <c:pt idx="28">
                  <c:v>14</c:v>
                </c:pt>
                <c:pt idx="29">
                  <c:v>17</c:v>
                </c:pt>
                <c:pt idx="30">
                  <c:v>18</c:v>
                </c:pt>
                <c:pt idx="31">
                  <c:v>18</c:v>
                </c:pt>
                <c:pt idx="32">
                  <c:v>20</c:v>
                </c:pt>
                <c:pt idx="33">
                  <c:v>21</c:v>
                </c:pt>
                <c:pt idx="34">
                  <c:v>22</c:v>
                </c:pt>
                <c:pt idx="35">
                  <c:v>18</c:v>
                </c:pt>
                <c:pt idx="36">
                  <c:v>20</c:v>
                </c:pt>
                <c:pt idx="37">
                  <c:v>21</c:v>
                </c:pt>
                <c:pt idx="38">
                  <c:v>22</c:v>
                </c:pt>
                <c:pt idx="39">
                  <c:v>19</c:v>
                </c:pt>
                <c:pt idx="40">
                  <c:v>20</c:v>
                </c:pt>
                <c:pt idx="41">
                  <c:v>21</c:v>
                </c:pt>
                <c:pt idx="42">
                  <c:v>22</c:v>
                </c:pt>
                <c:pt idx="43">
                  <c:v>18</c:v>
                </c:pt>
                <c:pt idx="44">
                  <c:v>19</c:v>
                </c:pt>
                <c:pt idx="45">
                  <c:v>20</c:v>
                </c:pt>
                <c:pt idx="46">
                  <c:v>21</c:v>
                </c:pt>
                <c:pt idx="47">
                  <c:v>18</c:v>
                </c:pt>
                <c:pt idx="48">
                  <c:v>19</c:v>
                </c:pt>
                <c:pt idx="49">
                  <c:v>20</c:v>
                </c:pt>
                <c:pt idx="50">
                  <c:v>21</c:v>
                </c:pt>
                <c:pt idx="51">
                  <c:v>18</c:v>
                </c:pt>
                <c:pt idx="52">
                  <c:v>19</c:v>
                </c:pt>
                <c:pt idx="53">
                  <c:v>20</c:v>
                </c:pt>
                <c:pt idx="54">
                  <c:v>21</c:v>
                </c:pt>
                <c:pt idx="55">
                  <c:v>18</c:v>
                </c:pt>
                <c:pt idx="56">
                  <c:v>19</c:v>
                </c:pt>
                <c:pt idx="57">
                  <c:v>20</c:v>
                </c:pt>
                <c:pt idx="58">
                  <c:v>22</c:v>
                </c:pt>
                <c:pt idx="59">
                  <c:v>23</c:v>
                </c:pt>
                <c:pt idx="60">
                  <c:v>24</c:v>
                </c:pt>
                <c:pt idx="61">
                  <c:v>24</c:v>
                </c:pt>
                <c:pt idx="62">
                  <c:v>25</c:v>
                </c:pt>
                <c:pt idx="63">
                  <c:v>23</c:v>
                </c:pt>
                <c:pt idx="64">
                  <c:v>24</c:v>
                </c:pt>
                <c:pt idx="65">
                  <c:v>24</c:v>
                </c:pt>
                <c:pt idx="66">
                  <c:v>25</c:v>
                </c:pt>
                <c:pt idx="67">
                  <c:v>23</c:v>
                </c:pt>
                <c:pt idx="68">
                  <c:v>24</c:v>
                </c:pt>
                <c:pt idx="69">
                  <c:v>24</c:v>
                </c:pt>
                <c:pt idx="70">
                  <c:v>25</c:v>
                </c:pt>
                <c:pt idx="71">
                  <c:v>23</c:v>
                </c:pt>
                <c:pt idx="72">
                  <c:v>23</c:v>
                </c:pt>
                <c:pt idx="73">
                  <c:v>24</c:v>
                </c:pt>
                <c:pt idx="74">
                  <c:v>24</c:v>
                </c:pt>
                <c:pt idx="75">
                  <c:v>25</c:v>
                </c:pt>
                <c:pt idx="76">
                  <c:v>23</c:v>
                </c:pt>
                <c:pt idx="77">
                  <c:v>23</c:v>
                </c:pt>
                <c:pt idx="78">
                  <c:v>24</c:v>
                </c:pt>
                <c:pt idx="79">
                  <c:v>24</c:v>
                </c:pt>
                <c:pt idx="80">
                  <c:v>25</c:v>
                </c:pt>
                <c:pt idx="81">
                  <c:v>23</c:v>
                </c:pt>
                <c:pt idx="82">
                  <c:v>23</c:v>
                </c:pt>
                <c:pt idx="83">
                  <c:v>24</c:v>
                </c:pt>
                <c:pt idx="84">
                  <c:v>25</c:v>
                </c:pt>
                <c:pt idx="85">
                  <c:v>25</c:v>
                </c:pt>
                <c:pt idx="86">
                  <c:v>23</c:v>
                </c:pt>
                <c:pt idx="87">
                  <c:v>24</c:v>
                </c:pt>
                <c:pt idx="88">
                  <c:v>24</c:v>
                </c:pt>
                <c:pt idx="89">
                  <c:v>25</c:v>
                </c:pt>
                <c:pt idx="90">
                  <c:v>25</c:v>
                </c:pt>
                <c:pt idx="91">
                  <c:v>26</c:v>
                </c:pt>
                <c:pt idx="92">
                  <c:v>26</c:v>
                </c:pt>
                <c:pt idx="93">
                  <c:v>27</c:v>
                </c:pt>
                <c:pt idx="94">
                  <c:v>28</c:v>
                </c:pt>
                <c:pt idx="95">
                  <c:v>25</c:v>
                </c:pt>
                <c:pt idx="96">
                  <c:v>26</c:v>
                </c:pt>
                <c:pt idx="97">
                  <c:v>26</c:v>
                </c:pt>
                <c:pt idx="98">
                  <c:v>27</c:v>
                </c:pt>
                <c:pt idx="99">
                  <c:v>25</c:v>
                </c:pt>
                <c:pt idx="100">
                  <c:v>26</c:v>
                </c:pt>
                <c:pt idx="101">
                  <c:v>27</c:v>
                </c:pt>
                <c:pt idx="102">
                  <c:v>27</c:v>
                </c:pt>
                <c:pt idx="103">
                  <c:v>25</c:v>
                </c:pt>
                <c:pt idx="104">
                  <c:v>26</c:v>
                </c:pt>
                <c:pt idx="105">
                  <c:v>27</c:v>
                </c:pt>
                <c:pt idx="106">
                  <c:v>27</c:v>
                </c:pt>
                <c:pt idx="107">
                  <c:v>25</c:v>
                </c:pt>
                <c:pt idx="108">
                  <c:v>26</c:v>
                </c:pt>
                <c:pt idx="109">
                  <c:v>27</c:v>
                </c:pt>
                <c:pt idx="110">
                  <c:v>27</c:v>
                </c:pt>
                <c:pt idx="111">
                  <c:v>25</c:v>
                </c:pt>
                <c:pt idx="112">
                  <c:v>26</c:v>
                </c:pt>
                <c:pt idx="113">
                  <c:v>27</c:v>
                </c:pt>
                <c:pt idx="114">
                  <c:v>27</c:v>
                </c:pt>
                <c:pt idx="115">
                  <c:v>25</c:v>
                </c:pt>
                <c:pt idx="116">
                  <c:v>25</c:v>
                </c:pt>
                <c:pt idx="117">
                  <c:v>26</c:v>
                </c:pt>
                <c:pt idx="118">
                  <c:v>27</c:v>
                </c:pt>
                <c:pt idx="119">
                  <c:v>27</c:v>
                </c:pt>
                <c:pt idx="120">
                  <c:v>29</c:v>
                </c:pt>
                <c:pt idx="121">
                  <c:v>29</c:v>
                </c:pt>
                <c:pt idx="122">
                  <c:v>30</c:v>
                </c:pt>
                <c:pt idx="123">
                  <c:v>31</c:v>
                </c:pt>
                <c:pt idx="124">
                  <c:v>28</c:v>
                </c:pt>
                <c:pt idx="125">
                  <c:v>29</c:v>
                </c:pt>
                <c:pt idx="126">
                  <c:v>29</c:v>
                </c:pt>
                <c:pt idx="127">
                  <c:v>30</c:v>
                </c:pt>
                <c:pt idx="128">
                  <c:v>31</c:v>
                </c:pt>
                <c:pt idx="129">
                  <c:v>28</c:v>
                </c:pt>
                <c:pt idx="130">
                  <c:v>29</c:v>
                </c:pt>
                <c:pt idx="131">
                  <c:v>29</c:v>
                </c:pt>
                <c:pt idx="132">
                  <c:v>30</c:v>
                </c:pt>
                <c:pt idx="133">
                  <c:v>31</c:v>
                </c:pt>
                <c:pt idx="134">
                  <c:v>28</c:v>
                </c:pt>
                <c:pt idx="135">
                  <c:v>29</c:v>
                </c:pt>
                <c:pt idx="136">
                  <c:v>29</c:v>
                </c:pt>
                <c:pt idx="137">
                  <c:v>30</c:v>
                </c:pt>
                <c:pt idx="138">
                  <c:v>31</c:v>
                </c:pt>
                <c:pt idx="139">
                  <c:v>28</c:v>
                </c:pt>
                <c:pt idx="140">
                  <c:v>29</c:v>
                </c:pt>
                <c:pt idx="141">
                  <c:v>30</c:v>
                </c:pt>
                <c:pt idx="142">
                  <c:v>31</c:v>
                </c:pt>
                <c:pt idx="143">
                  <c:v>28</c:v>
                </c:pt>
                <c:pt idx="144">
                  <c:v>29</c:v>
                </c:pt>
                <c:pt idx="145">
                  <c:v>30</c:v>
                </c:pt>
                <c:pt idx="146">
                  <c:v>31</c:v>
                </c:pt>
                <c:pt idx="147">
                  <c:v>29</c:v>
                </c:pt>
                <c:pt idx="148">
                  <c:v>29</c:v>
                </c:pt>
                <c:pt idx="149">
                  <c:v>30</c:v>
                </c:pt>
                <c:pt idx="150">
                  <c:v>31</c:v>
                </c:pt>
                <c:pt idx="151">
                  <c:v>31</c:v>
                </c:pt>
                <c:pt idx="152">
                  <c:v>33</c:v>
                </c:pt>
                <c:pt idx="153">
                  <c:v>35</c:v>
                </c:pt>
                <c:pt idx="154">
                  <c:v>38</c:v>
                </c:pt>
                <c:pt idx="155">
                  <c:v>32</c:v>
                </c:pt>
                <c:pt idx="156">
                  <c:v>34</c:v>
                </c:pt>
                <c:pt idx="157">
                  <c:v>36</c:v>
                </c:pt>
                <c:pt idx="158">
                  <c:v>39</c:v>
                </c:pt>
                <c:pt idx="159">
                  <c:v>32</c:v>
                </c:pt>
                <c:pt idx="160">
                  <c:v>35</c:v>
                </c:pt>
                <c:pt idx="161">
                  <c:v>36</c:v>
                </c:pt>
                <c:pt idx="162">
                  <c:v>40</c:v>
                </c:pt>
                <c:pt idx="163">
                  <c:v>32</c:v>
                </c:pt>
                <c:pt idx="164">
                  <c:v>35</c:v>
                </c:pt>
                <c:pt idx="165">
                  <c:v>36</c:v>
                </c:pt>
                <c:pt idx="166">
                  <c:v>41</c:v>
                </c:pt>
                <c:pt idx="167">
                  <c:v>31</c:v>
                </c:pt>
                <c:pt idx="168">
                  <c:v>32</c:v>
                </c:pt>
                <c:pt idx="169">
                  <c:v>35</c:v>
                </c:pt>
                <c:pt idx="170">
                  <c:v>37</c:v>
                </c:pt>
                <c:pt idx="171">
                  <c:v>41</c:v>
                </c:pt>
                <c:pt idx="172">
                  <c:v>31</c:v>
                </c:pt>
                <c:pt idx="173">
                  <c:v>33</c:v>
                </c:pt>
                <c:pt idx="174">
                  <c:v>35</c:v>
                </c:pt>
                <c:pt idx="175">
                  <c:v>37</c:v>
                </c:pt>
                <c:pt idx="176">
                  <c:v>42</c:v>
                </c:pt>
                <c:pt idx="177">
                  <c:v>31</c:v>
                </c:pt>
                <c:pt idx="178">
                  <c:v>33</c:v>
                </c:pt>
                <c:pt idx="179">
                  <c:v>35</c:v>
                </c:pt>
                <c:pt idx="180">
                  <c:v>38</c:v>
                </c:pt>
                <c:pt idx="181">
                  <c:v>43</c:v>
                </c:pt>
                <c:pt idx="182">
                  <c:v>38</c:v>
                </c:pt>
                <c:pt idx="183">
                  <c:v>35</c:v>
                </c:pt>
                <c:pt idx="184">
                  <c:v>34</c:v>
                </c:pt>
                <c:pt idx="185">
                  <c:v>32</c:v>
                </c:pt>
                <c:pt idx="186">
                  <c:v>39</c:v>
                </c:pt>
                <c:pt idx="187">
                  <c:v>35</c:v>
                </c:pt>
                <c:pt idx="188">
                  <c:v>34</c:v>
                </c:pt>
                <c:pt idx="189">
                  <c:v>33</c:v>
                </c:pt>
                <c:pt idx="190">
                  <c:v>40</c:v>
                </c:pt>
                <c:pt idx="191">
                  <c:v>35</c:v>
                </c:pt>
                <c:pt idx="192">
                  <c:v>34</c:v>
                </c:pt>
                <c:pt idx="193">
                  <c:v>33</c:v>
                </c:pt>
                <c:pt idx="194">
                  <c:v>40</c:v>
                </c:pt>
                <c:pt idx="195">
                  <c:v>35</c:v>
                </c:pt>
                <c:pt idx="196">
                  <c:v>34</c:v>
                </c:pt>
                <c:pt idx="197">
                  <c:v>33</c:v>
                </c:pt>
                <c:pt idx="198">
                  <c:v>41</c:v>
                </c:pt>
                <c:pt idx="199">
                  <c:v>36</c:v>
                </c:pt>
                <c:pt idx="200">
                  <c:v>35</c:v>
                </c:pt>
                <c:pt idx="201">
                  <c:v>33</c:v>
                </c:pt>
                <c:pt idx="202">
                  <c:v>42</c:v>
                </c:pt>
                <c:pt idx="203">
                  <c:v>37</c:v>
                </c:pt>
                <c:pt idx="204">
                  <c:v>35</c:v>
                </c:pt>
                <c:pt idx="205">
                  <c:v>33</c:v>
                </c:pt>
                <c:pt idx="206">
                  <c:v>32</c:v>
                </c:pt>
                <c:pt idx="207">
                  <c:v>43</c:v>
                </c:pt>
                <c:pt idx="208">
                  <c:v>38</c:v>
                </c:pt>
                <c:pt idx="209">
                  <c:v>35</c:v>
                </c:pt>
                <c:pt idx="210">
                  <c:v>34</c:v>
                </c:pt>
                <c:pt idx="211">
                  <c:v>32</c:v>
                </c:pt>
                <c:pt idx="212">
                  <c:v>32</c:v>
                </c:pt>
                <c:pt idx="213">
                  <c:v>31</c:v>
                </c:pt>
                <c:pt idx="214">
                  <c:v>30</c:v>
                </c:pt>
                <c:pt idx="215">
                  <c:v>29</c:v>
                </c:pt>
                <c:pt idx="216">
                  <c:v>32</c:v>
                </c:pt>
                <c:pt idx="217">
                  <c:v>31</c:v>
                </c:pt>
                <c:pt idx="218">
                  <c:v>30</c:v>
                </c:pt>
                <c:pt idx="219">
                  <c:v>29</c:v>
                </c:pt>
                <c:pt idx="220">
                  <c:v>32</c:v>
                </c:pt>
                <c:pt idx="221">
                  <c:v>31</c:v>
                </c:pt>
                <c:pt idx="222">
                  <c:v>30</c:v>
                </c:pt>
                <c:pt idx="223">
                  <c:v>29</c:v>
                </c:pt>
                <c:pt idx="224">
                  <c:v>29</c:v>
                </c:pt>
                <c:pt idx="225">
                  <c:v>32</c:v>
                </c:pt>
                <c:pt idx="226">
                  <c:v>31</c:v>
                </c:pt>
                <c:pt idx="227">
                  <c:v>30</c:v>
                </c:pt>
                <c:pt idx="228">
                  <c:v>30</c:v>
                </c:pt>
                <c:pt idx="229">
                  <c:v>29</c:v>
                </c:pt>
                <c:pt idx="230">
                  <c:v>32</c:v>
                </c:pt>
                <c:pt idx="231">
                  <c:v>31</c:v>
                </c:pt>
                <c:pt idx="232">
                  <c:v>30</c:v>
                </c:pt>
                <c:pt idx="233">
                  <c:v>30</c:v>
                </c:pt>
                <c:pt idx="234">
                  <c:v>29</c:v>
                </c:pt>
                <c:pt idx="235">
                  <c:v>32</c:v>
                </c:pt>
                <c:pt idx="236">
                  <c:v>30</c:v>
                </c:pt>
                <c:pt idx="237">
                  <c:v>30</c:v>
                </c:pt>
                <c:pt idx="238">
                  <c:v>29</c:v>
                </c:pt>
                <c:pt idx="239">
                  <c:v>32</c:v>
                </c:pt>
                <c:pt idx="240">
                  <c:v>30</c:v>
                </c:pt>
                <c:pt idx="241">
                  <c:v>30</c:v>
                </c:pt>
                <c:pt idx="242">
                  <c:v>29</c:v>
                </c:pt>
                <c:pt idx="243">
                  <c:v>29</c:v>
                </c:pt>
                <c:pt idx="244">
                  <c:v>28</c:v>
                </c:pt>
                <c:pt idx="245">
                  <c:v>27</c:v>
                </c:pt>
                <c:pt idx="246">
                  <c:v>26</c:v>
                </c:pt>
                <c:pt idx="247">
                  <c:v>26</c:v>
                </c:pt>
                <c:pt idx="248">
                  <c:v>29</c:v>
                </c:pt>
                <c:pt idx="249">
                  <c:v>28</c:v>
                </c:pt>
                <c:pt idx="250">
                  <c:v>27</c:v>
                </c:pt>
                <c:pt idx="251">
                  <c:v>26</c:v>
                </c:pt>
                <c:pt idx="252">
                  <c:v>26</c:v>
                </c:pt>
                <c:pt idx="253">
                  <c:v>28</c:v>
                </c:pt>
                <c:pt idx="254">
                  <c:v>27</c:v>
                </c:pt>
                <c:pt idx="255">
                  <c:v>26</c:v>
                </c:pt>
                <c:pt idx="256">
                  <c:v>26</c:v>
                </c:pt>
                <c:pt idx="257">
                  <c:v>28</c:v>
                </c:pt>
                <c:pt idx="258">
                  <c:v>27</c:v>
                </c:pt>
                <c:pt idx="259">
                  <c:v>26</c:v>
                </c:pt>
                <c:pt idx="260">
                  <c:v>26</c:v>
                </c:pt>
                <c:pt idx="261">
                  <c:v>28</c:v>
                </c:pt>
                <c:pt idx="262">
                  <c:v>27</c:v>
                </c:pt>
                <c:pt idx="263">
                  <c:v>26</c:v>
                </c:pt>
                <c:pt idx="264">
                  <c:v>26</c:v>
                </c:pt>
                <c:pt idx="265">
                  <c:v>28</c:v>
                </c:pt>
                <c:pt idx="266">
                  <c:v>28</c:v>
                </c:pt>
                <c:pt idx="267">
                  <c:v>27</c:v>
                </c:pt>
                <c:pt idx="268">
                  <c:v>26</c:v>
                </c:pt>
                <c:pt idx="269">
                  <c:v>29</c:v>
                </c:pt>
                <c:pt idx="270">
                  <c:v>28</c:v>
                </c:pt>
                <c:pt idx="271">
                  <c:v>27</c:v>
                </c:pt>
                <c:pt idx="272">
                  <c:v>26</c:v>
                </c:pt>
                <c:pt idx="273">
                  <c:v>25</c:v>
                </c:pt>
                <c:pt idx="274">
                  <c:v>25</c:v>
                </c:pt>
                <c:pt idx="275">
                  <c:v>24</c:v>
                </c:pt>
                <c:pt idx="276">
                  <c:v>24</c:v>
                </c:pt>
                <c:pt idx="277">
                  <c:v>25</c:v>
                </c:pt>
                <c:pt idx="278">
                  <c:v>25</c:v>
                </c:pt>
                <c:pt idx="279">
                  <c:v>25</c:v>
                </c:pt>
                <c:pt idx="280">
                  <c:v>24</c:v>
                </c:pt>
                <c:pt idx="281">
                  <c:v>25</c:v>
                </c:pt>
                <c:pt idx="282">
                  <c:v>25</c:v>
                </c:pt>
                <c:pt idx="283">
                  <c:v>25</c:v>
                </c:pt>
                <c:pt idx="284">
                  <c:v>24</c:v>
                </c:pt>
                <c:pt idx="285">
                  <c:v>25</c:v>
                </c:pt>
                <c:pt idx="286">
                  <c:v>25</c:v>
                </c:pt>
                <c:pt idx="287">
                  <c:v>25</c:v>
                </c:pt>
                <c:pt idx="288">
                  <c:v>24</c:v>
                </c:pt>
                <c:pt idx="289">
                  <c:v>25</c:v>
                </c:pt>
                <c:pt idx="290">
                  <c:v>25</c:v>
                </c:pt>
                <c:pt idx="291">
                  <c:v>25</c:v>
                </c:pt>
                <c:pt idx="292">
                  <c:v>24</c:v>
                </c:pt>
                <c:pt idx="293">
                  <c:v>24</c:v>
                </c:pt>
                <c:pt idx="294">
                  <c:v>25</c:v>
                </c:pt>
                <c:pt idx="295">
                  <c:v>25</c:v>
                </c:pt>
                <c:pt idx="296">
                  <c:v>25</c:v>
                </c:pt>
                <c:pt idx="297">
                  <c:v>24</c:v>
                </c:pt>
                <c:pt idx="298">
                  <c:v>24</c:v>
                </c:pt>
                <c:pt idx="299">
                  <c:v>26</c:v>
                </c:pt>
                <c:pt idx="300">
                  <c:v>25</c:v>
                </c:pt>
                <c:pt idx="301">
                  <c:v>25</c:v>
                </c:pt>
                <c:pt idx="302">
                  <c:v>24</c:v>
                </c:pt>
                <c:pt idx="303">
                  <c:v>24</c:v>
                </c:pt>
                <c:pt idx="304">
                  <c:v>23</c:v>
                </c:pt>
                <c:pt idx="305">
                  <c:v>22</c:v>
                </c:pt>
                <c:pt idx="306">
                  <c:v>21</c:v>
                </c:pt>
                <c:pt idx="307">
                  <c:v>19</c:v>
                </c:pt>
                <c:pt idx="308">
                  <c:v>23</c:v>
                </c:pt>
                <c:pt idx="309">
                  <c:v>22</c:v>
                </c:pt>
                <c:pt idx="310">
                  <c:v>21</c:v>
                </c:pt>
                <c:pt idx="311">
                  <c:v>19</c:v>
                </c:pt>
                <c:pt idx="312">
                  <c:v>23</c:v>
                </c:pt>
                <c:pt idx="313">
                  <c:v>22</c:v>
                </c:pt>
                <c:pt idx="314">
                  <c:v>21</c:v>
                </c:pt>
                <c:pt idx="315">
                  <c:v>19</c:v>
                </c:pt>
                <c:pt idx="316">
                  <c:v>19</c:v>
                </c:pt>
                <c:pt idx="317">
                  <c:v>23</c:v>
                </c:pt>
                <c:pt idx="318">
                  <c:v>23</c:v>
                </c:pt>
                <c:pt idx="319">
                  <c:v>21</c:v>
                </c:pt>
                <c:pt idx="320">
                  <c:v>20</c:v>
                </c:pt>
                <c:pt idx="321">
                  <c:v>19</c:v>
                </c:pt>
                <c:pt idx="322">
                  <c:v>23</c:v>
                </c:pt>
                <c:pt idx="323">
                  <c:v>22</c:v>
                </c:pt>
                <c:pt idx="324">
                  <c:v>20</c:v>
                </c:pt>
                <c:pt idx="325">
                  <c:v>19</c:v>
                </c:pt>
                <c:pt idx="326">
                  <c:v>23</c:v>
                </c:pt>
                <c:pt idx="327">
                  <c:v>22</c:v>
                </c:pt>
                <c:pt idx="328">
                  <c:v>20</c:v>
                </c:pt>
                <c:pt idx="329">
                  <c:v>19</c:v>
                </c:pt>
                <c:pt idx="330">
                  <c:v>23</c:v>
                </c:pt>
                <c:pt idx="331">
                  <c:v>22</c:v>
                </c:pt>
                <c:pt idx="332">
                  <c:v>20</c:v>
                </c:pt>
                <c:pt idx="333">
                  <c:v>19</c:v>
                </c:pt>
                <c:pt idx="334">
                  <c:v>19</c:v>
                </c:pt>
                <c:pt idx="335">
                  <c:v>17</c:v>
                </c:pt>
                <c:pt idx="336">
                  <c:v>15</c:v>
                </c:pt>
                <c:pt idx="337">
                  <c:v>13</c:v>
                </c:pt>
                <c:pt idx="338">
                  <c:v>10</c:v>
                </c:pt>
                <c:pt idx="339">
                  <c:v>19</c:v>
                </c:pt>
                <c:pt idx="340">
                  <c:v>17</c:v>
                </c:pt>
                <c:pt idx="341">
                  <c:v>15</c:v>
                </c:pt>
                <c:pt idx="342">
                  <c:v>14</c:v>
                </c:pt>
                <c:pt idx="343">
                  <c:v>11</c:v>
                </c:pt>
                <c:pt idx="344">
                  <c:v>17</c:v>
                </c:pt>
                <c:pt idx="345">
                  <c:v>15</c:v>
                </c:pt>
                <c:pt idx="346">
                  <c:v>14</c:v>
                </c:pt>
                <c:pt idx="347">
                  <c:v>13</c:v>
                </c:pt>
                <c:pt idx="348">
                  <c:v>17</c:v>
                </c:pt>
                <c:pt idx="349">
                  <c:v>15</c:v>
                </c:pt>
                <c:pt idx="350">
                  <c:v>14</c:v>
                </c:pt>
                <c:pt idx="351">
                  <c:v>13</c:v>
                </c:pt>
                <c:pt idx="352">
                  <c:v>18</c:v>
                </c:pt>
                <c:pt idx="353">
                  <c:v>16</c:v>
                </c:pt>
                <c:pt idx="354">
                  <c:v>15</c:v>
                </c:pt>
                <c:pt idx="355">
                  <c:v>13</c:v>
                </c:pt>
                <c:pt idx="356">
                  <c:v>18</c:v>
                </c:pt>
                <c:pt idx="357">
                  <c:v>16</c:v>
                </c:pt>
                <c:pt idx="358">
                  <c:v>15</c:v>
                </c:pt>
                <c:pt idx="359">
                  <c:v>13</c:v>
                </c:pt>
                <c:pt idx="360">
                  <c:v>19</c:v>
                </c:pt>
                <c:pt idx="361">
                  <c:v>16</c:v>
                </c:pt>
                <c:pt idx="362">
                  <c:v>15</c:v>
                </c:pt>
                <c:pt idx="363">
                  <c:v>13</c:v>
                </c:pt>
                <c:pt idx="364">
                  <c:v>7</c:v>
                </c:pt>
              </c:numCache>
            </c:numRef>
          </c:yVal>
          <c:smooth val="0"/>
          <c:extLst>
            <c:ext xmlns:c16="http://schemas.microsoft.com/office/drawing/2014/chart" uri="{C3380CC4-5D6E-409C-BE32-E72D297353CC}">
              <c16:uniqueId val="{00000001-CD3A-48D0-980F-F06FF14D6206}"/>
            </c:ext>
          </c:extLst>
        </c:ser>
        <c:dLbls>
          <c:showLegendKey val="0"/>
          <c:showVal val="0"/>
          <c:showCatName val="0"/>
          <c:showSerName val="0"/>
          <c:showPercent val="0"/>
          <c:showBubbleSize val="0"/>
        </c:dLbls>
        <c:axId val="448785328"/>
        <c:axId val="326060016"/>
      </c:scatterChart>
      <c:valAx>
        <c:axId val="448785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60016"/>
        <c:crosses val="autoZero"/>
        <c:crossBetween val="midCat"/>
      </c:valAx>
      <c:valAx>
        <c:axId val="32606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7853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'Revenue Chart'!$B$1</c:f>
              <c:strCache>
                <c:ptCount val="1"/>
                <c:pt idx="0">
                  <c:v>Average Revenue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00A-4EA6-8F96-DE54BFDDDB8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00A-4EA6-8F96-DE54BFDDDB8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00A-4EA6-8F96-DE54BFDDDB8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00A-4EA6-8F96-DE54BFDDDB8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00A-4EA6-8F96-DE54BFDDDB8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00A-4EA6-8F96-DE54BFDDDB8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55C-412E-A335-49FE8CD4B400}"/>
              </c:ext>
            </c:extLst>
          </c:dPt>
          <c:dLbls>
            <c:dLbl>
              <c:idx val="6"/>
              <c:layout>
                <c:manualLayout>
                  <c:x val="7.4236843275946443E-2"/>
                  <c:y val="0.14842806609881504"/>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55C-412E-A335-49FE8CD4B400}"/>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'Revenue Chart'!$A$2:$A$8</c:f>
              <c:strCache>
                <c:ptCount val="7"/>
                <c:pt idx="0">
                  <c:v>Sunday</c:v>
                </c:pt>
                <c:pt idx="1">
                  <c:v>Monday</c:v>
                </c:pt>
                <c:pt idx="2">
                  <c:v>Tuesday</c:v>
                </c:pt>
                <c:pt idx="3">
                  <c:v>Wednesday</c:v>
                </c:pt>
                <c:pt idx="4">
                  <c:v>Thursday</c:v>
                </c:pt>
                <c:pt idx="5">
                  <c:v>Friday</c:v>
                </c:pt>
                <c:pt idx="6">
                  <c:v>Saturday</c:v>
                </c:pt>
              </c:strCache>
            </c:strRef>
          </c:cat>
          <c:val>
            <c:numRef>
              <c:f>'Revenue Chart'!$B$2:$B$8</c:f>
              <c:numCache>
                <c:formatCode>_("$"* #,##0.00_);_("$"* \(#,##0.00\);_("$"* "-"??_);_(@_)</c:formatCode>
                <c:ptCount val="7"/>
                <c:pt idx="0">
                  <c:v>8.566037735849056</c:v>
                </c:pt>
                <c:pt idx="1">
                  <c:v>8.7884615384615365</c:v>
                </c:pt>
                <c:pt idx="2">
                  <c:v>8.6749999999999989</c:v>
                </c:pt>
                <c:pt idx="3">
                  <c:v>8.7326923076923073</c:v>
                </c:pt>
                <c:pt idx="4">
                  <c:v>8.8634615384615376</c:v>
                </c:pt>
                <c:pt idx="5">
                  <c:v>8.6307692307692321</c:v>
                </c:pt>
                <c:pt idx="6">
                  <c:v>8.8038461538461537</c:v>
                </c:pt>
              </c:numCache>
            </c:numRef>
          </c:val>
          <c:extLst>
            <c:ext xmlns:c16="http://schemas.microsoft.com/office/drawing/2014/chart" uri="{C3380CC4-5D6E-409C-BE32-E72D297353CC}">
              <c16:uniqueId val="{00000000-055C-412E-A335-49FE8CD4B40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Line Chart '!$B$1</c:f>
              <c:strCache>
                <c:ptCount val="1"/>
                <c:pt idx="0">
                  <c:v>Sales</c:v>
                </c:pt>
              </c:strCache>
            </c:strRef>
          </c:tx>
          <c:spPr>
            <a:ln w="28575" cap="rnd">
              <a:solidFill>
                <a:schemeClr val="accent1"/>
              </a:solidFill>
              <a:round/>
            </a:ln>
            <a:effectLst/>
          </c:spPr>
          <c:marker>
            <c:symbol val="none"/>
          </c:marker>
          <c:cat>
            <c:strRef>
              <c:f>'Sales Line Chart '!$A$2:$A$366</c:f>
              <c:strCache>
                <c:ptCount val="365"/>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7-Dec</c:v>
                </c:pt>
                <c:pt idx="341">
                  <c:v>8-Dec</c:v>
                </c:pt>
                <c:pt idx="342">
                  <c:v>9-Dec</c:v>
                </c:pt>
                <c:pt idx="343">
                  <c:v>10-Dec</c:v>
                </c:pt>
                <c:pt idx="344">
                  <c:v>11-Dec</c:v>
                </c:pt>
                <c:pt idx="345">
                  <c:v>12-Dec</c:v>
                </c:pt>
                <c:pt idx="346">
                  <c:v>13-Dec</c:v>
                </c:pt>
                <c:pt idx="347">
                  <c:v>14-Dec</c:v>
                </c:pt>
                <c:pt idx="348">
                  <c:v>15-Dec</c:v>
                </c:pt>
                <c:pt idx="349">
                  <c:v>16-Dec</c:v>
                </c:pt>
                <c:pt idx="350">
                  <c:v>17-Dec</c:v>
                </c:pt>
                <c:pt idx="351">
                  <c:v>18-Dec</c:v>
                </c:pt>
                <c:pt idx="352">
                  <c:v>19-Dec</c:v>
                </c:pt>
                <c:pt idx="353">
                  <c:v>20-Dec</c:v>
                </c:pt>
                <c:pt idx="354">
                  <c:v>21-Dec</c:v>
                </c:pt>
                <c:pt idx="355">
                  <c:v>22-Dec</c:v>
                </c:pt>
                <c:pt idx="356">
                  <c:v>23-Dec</c:v>
                </c:pt>
                <c:pt idx="357">
                  <c:v>24-Dec</c:v>
                </c:pt>
                <c:pt idx="358">
                  <c:v>25-Dec</c:v>
                </c:pt>
                <c:pt idx="359">
                  <c:v>26-Dec</c:v>
                </c:pt>
                <c:pt idx="360">
                  <c:v>27-Dec</c:v>
                </c:pt>
                <c:pt idx="361">
                  <c:v>28-Dec</c:v>
                </c:pt>
                <c:pt idx="362">
                  <c:v>29-Dec</c:v>
                </c:pt>
                <c:pt idx="363">
                  <c:v>30-Dec</c:v>
                </c:pt>
                <c:pt idx="364">
                  <c:v>31-Dec</c:v>
                </c:pt>
              </c:strCache>
            </c:strRef>
          </c:cat>
          <c:val>
            <c:numRef>
              <c:f>'Sales Line Chart '!$B$2:$B$366</c:f>
              <c:numCache>
                <c:formatCode>General</c:formatCode>
                <c:ptCount val="365"/>
                <c:pt idx="0">
                  <c:v>10</c:v>
                </c:pt>
                <c:pt idx="1">
                  <c:v>13</c:v>
                </c:pt>
                <c:pt idx="2">
                  <c:v>15</c:v>
                </c:pt>
                <c:pt idx="3">
                  <c:v>17</c:v>
                </c:pt>
                <c:pt idx="4">
                  <c:v>18</c:v>
                </c:pt>
                <c:pt idx="5">
                  <c:v>11</c:v>
                </c:pt>
                <c:pt idx="6">
                  <c:v>13</c:v>
                </c:pt>
                <c:pt idx="7">
                  <c:v>15</c:v>
                </c:pt>
                <c:pt idx="8">
                  <c:v>17</c:v>
                </c:pt>
                <c:pt idx="9">
                  <c:v>18</c:v>
                </c:pt>
                <c:pt idx="10">
                  <c:v>12</c:v>
                </c:pt>
                <c:pt idx="11">
                  <c:v>14</c:v>
                </c:pt>
                <c:pt idx="12">
                  <c:v>15</c:v>
                </c:pt>
                <c:pt idx="13">
                  <c:v>17</c:v>
                </c:pt>
                <c:pt idx="14">
                  <c:v>18</c:v>
                </c:pt>
                <c:pt idx="15">
                  <c:v>12</c:v>
                </c:pt>
                <c:pt idx="16">
                  <c:v>14</c:v>
                </c:pt>
                <c:pt idx="17">
                  <c:v>16</c:v>
                </c:pt>
                <c:pt idx="18">
                  <c:v>17</c:v>
                </c:pt>
                <c:pt idx="19">
                  <c:v>12</c:v>
                </c:pt>
                <c:pt idx="20">
                  <c:v>14</c:v>
                </c:pt>
                <c:pt idx="21">
                  <c:v>16</c:v>
                </c:pt>
                <c:pt idx="22">
                  <c:v>17</c:v>
                </c:pt>
                <c:pt idx="23">
                  <c:v>12</c:v>
                </c:pt>
                <c:pt idx="24">
                  <c:v>14</c:v>
                </c:pt>
                <c:pt idx="25">
                  <c:v>16</c:v>
                </c:pt>
                <c:pt idx="26">
                  <c:v>17</c:v>
                </c:pt>
                <c:pt idx="27">
                  <c:v>13</c:v>
                </c:pt>
                <c:pt idx="28">
                  <c:v>14</c:v>
                </c:pt>
                <c:pt idx="29">
                  <c:v>17</c:v>
                </c:pt>
                <c:pt idx="30">
                  <c:v>18</c:v>
                </c:pt>
                <c:pt idx="31">
                  <c:v>18</c:v>
                </c:pt>
                <c:pt idx="32">
                  <c:v>20</c:v>
                </c:pt>
                <c:pt idx="33">
                  <c:v>21</c:v>
                </c:pt>
                <c:pt idx="34">
                  <c:v>22</c:v>
                </c:pt>
                <c:pt idx="35">
                  <c:v>18</c:v>
                </c:pt>
                <c:pt idx="36">
                  <c:v>20</c:v>
                </c:pt>
                <c:pt idx="37">
                  <c:v>21</c:v>
                </c:pt>
                <c:pt idx="38">
                  <c:v>22</c:v>
                </c:pt>
                <c:pt idx="39">
                  <c:v>19</c:v>
                </c:pt>
                <c:pt idx="40">
                  <c:v>20</c:v>
                </c:pt>
                <c:pt idx="41">
                  <c:v>21</c:v>
                </c:pt>
                <c:pt idx="42">
                  <c:v>22</c:v>
                </c:pt>
                <c:pt idx="43">
                  <c:v>18</c:v>
                </c:pt>
                <c:pt idx="44">
                  <c:v>19</c:v>
                </c:pt>
                <c:pt idx="45">
                  <c:v>20</c:v>
                </c:pt>
                <c:pt idx="46">
                  <c:v>21</c:v>
                </c:pt>
                <c:pt idx="47">
                  <c:v>18</c:v>
                </c:pt>
                <c:pt idx="48">
                  <c:v>19</c:v>
                </c:pt>
                <c:pt idx="49">
                  <c:v>20</c:v>
                </c:pt>
                <c:pt idx="50">
                  <c:v>21</c:v>
                </c:pt>
                <c:pt idx="51">
                  <c:v>18</c:v>
                </c:pt>
                <c:pt idx="52">
                  <c:v>19</c:v>
                </c:pt>
                <c:pt idx="53">
                  <c:v>20</c:v>
                </c:pt>
                <c:pt idx="54">
                  <c:v>21</c:v>
                </c:pt>
                <c:pt idx="55">
                  <c:v>18</c:v>
                </c:pt>
                <c:pt idx="56">
                  <c:v>19</c:v>
                </c:pt>
                <c:pt idx="57">
                  <c:v>20</c:v>
                </c:pt>
                <c:pt idx="58">
                  <c:v>22</c:v>
                </c:pt>
                <c:pt idx="59">
                  <c:v>23</c:v>
                </c:pt>
                <c:pt idx="60">
                  <c:v>24</c:v>
                </c:pt>
                <c:pt idx="61">
                  <c:v>24</c:v>
                </c:pt>
                <c:pt idx="62">
                  <c:v>25</c:v>
                </c:pt>
                <c:pt idx="63">
                  <c:v>23</c:v>
                </c:pt>
                <c:pt idx="64">
                  <c:v>24</c:v>
                </c:pt>
                <c:pt idx="65">
                  <c:v>24</c:v>
                </c:pt>
                <c:pt idx="66">
                  <c:v>25</c:v>
                </c:pt>
                <c:pt idx="67">
                  <c:v>23</c:v>
                </c:pt>
                <c:pt idx="68">
                  <c:v>24</c:v>
                </c:pt>
                <c:pt idx="69">
                  <c:v>24</c:v>
                </c:pt>
                <c:pt idx="70">
                  <c:v>25</c:v>
                </c:pt>
                <c:pt idx="71">
                  <c:v>23</c:v>
                </c:pt>
                <c:pt idx="72">
                  <c:v>23</c:v>
                </c:pt>
                <c:pt idx="73">
                  <c:v>24</c:v>
                </c:pt>
                <c:pt idx="74">
                  <c:v>24</c:v>
                </c:pt>
                <c:pt idx="75">
                  <c:v>25</c:v>
                </c:pt>
                <c:pt idx="76">
                  <c:v>23</c:v>
                </c:pt>
                <c:pt idx="77">
                  <c:v>23</c:v>
                </c:pt>
                <c:pt idx="78">
                  <c:v>24</c:v>
                </c:pt>
                <c:pt idx="79">
                  <c:v>24</c:v>
                </c:pt>
                <c:pt idx="80">
                  <c:v>25</c:v>
                </c:pt>
                <c:pt idx="81">
                  <c:v>23</c:v>
                </c:pt>
                <c:pt idx="82">
                  <c:v>23</c:v>
                </c:pt>
                <c:pt idx="83">
                  <c:v>24</c:v>
                </c:pt>
                <c:pt idx="84">
                  <c:v>25</c:v>
                </c:pt>
                <c:pt idx="85">
                  <c:v>25</c:v>
                </c:pt>
                <c:pt idx="86">
                  <c:v>23</c:v>
                </c:pt>
                <c:pt idx="87">
                  <c:v>24</c:v>
                </c:pt>
                <c:pt idx="88">
                  <c:v>24</c:v>
                </c:pt>
                <c:pt idx="89">
                  <c:v>25</c:v>
                </c:pt>
                <c:pt idx="90">
                  <c:v>25</c:v>
                </c:pt>
                <c:pt idx="91">
                  <c:v>26</c:v>
                </c:pt>
                <c:pt idx="92">
                  <c:v>26</c:v>
                </c:pt>
                <c:pt idx="93">
                  <c:v>27</c:v>
                </c:pt>
                <c:pt idx="94">
                  <c:v>28</c:v>
                </c:pt>
                <c:pt idx="95">
                  <c:v>25</c:v>
                </c:pt>
                <c:pt idx="96">
                  <c:v>26</c:v>
                </c:pt>
                <c:pt idx="97">
                  <c:v>26</c:v>
                </c:pt>
                <c:pt idx="98">
                  <c:v>27</c:v>
                </c:pt>
                <c:pt idx="99">
                  <c:v>25</c:v>
                </c:pt>
                <c:pt idx="100">
                  <c:v>26</c:v>
                </c:pt>
                <c:pt idx="101">
                  <c:v>27</c:v>
                </c:pt>
                <c:pt idx="102">
                  <c:v>27</c:v>
                </c:pt>
                <c:pt idx="103">
                  <c:v>25</c:v>
                </c:pt>
                <c:pt idx="104">
                  <c:v>26</c:v>
                </c:pt>
                <c:pt idx="105">
                  <c:v>27</c:v>
                </c:pt>
                <c:pt idx="106">
                  <c:v>27</c:v>
                </c:pt>
                <c:pt idx="107">
                  <c:v>25</c:v>
                </c:pt>
                <c:pt idx="108">
                  <c:v>26</c:v>
                </c:pt>
                <c:pt idx="109">
                  <c:v>27</c:v>
                </c:pt>
                <c:pt idx="110">
                  <c:v>27</c:v>
                </c:pt>
                <c:pt idx="111">
                  <c:v>25</c:v>
                </c:pt>
                <c:pt idx="112">
                  <c:v>26</c:v>
                </c:pt>
                <c:pt idx="113">
                  <c:v>27</c:v>
                </c:pt>
                <c:pt idx="114">
                  <c:v>27</c:v>
                </c:pt>
                <c:pt idx="115">
                  <c:v>25</c:v>
                </c:pt>
                <c:pt idx="116">
                  <c:v>25</c:v>
                </c:pt>
                <c:pt idx="117">
                  <c:v>26</c:v>
                </c:pt>
                <c:pt idx="118">
                  <c:v>27</c:v>
                </c:pt>
                <c:pt idx="119">
                  <c:v>27</c:v>
                </c:pt>
                <c:pt idx="120">
                  <c:v>29</c:v>
                </c:pt>
                <c:pt idx="121">
                  <c:v>29</c:v>
                </c:pt>
                <c:pt idx="122">
                  <c:v>30</c:v>
                </c:pt>
                <c:pt idx="123">
                  <c:v>31</c:v>
                </c:pt>
                <c:pt idx="124">
                  <c:v>28</c:v>
                </c:pt>
                <c:pt idx="125">
                  <c:v>29</c:v>
                </c:pt>
                <c:pt idx="126">
                  <c:v>29</c:v>
                </c:pt>
                <c:pt idx="127">
                  <c:v>30</c:v>
                </c:pt>
                <c:pt idx="128">
                  <c:v>31</c:v>
                </c:pt>
                <c:pt idx="129">
                  <c:v>28</c:v>
                </c:pt>
                <c:pt idx="130">
                  <c:v>29</c:v>
                </c:pt>
                <c:pt idx="131">
                  <c:v>29</c:v>
                </c:pt>
                <c:pt idx="132">
                  <c:v>30</c:v>
                </c:pt>
                <c:pt idx="133">
                  <c:v>31</c:v>
                </c:pt>
                <c:pt idx="134">
                  <c:v>28</c:v>
                </c:pt>
                <c:pt idx="135">
                  <c:v>29</c:v>
                </c:pt>
                <c:pt idx="136">
                  <c:v>29</c:v>
                </c:pt>
                <c:pt idx="137">
                  <c:v>30</c:v>
                </c:pt>
                <c:pt idx="138">
                  <c:v>31</c:v>
                </c:pt>
                <c:pt idx="139">
                  <c:v>28</c:v>
                </c:pt>
                <c:pt idx="140">
                  <c:v>29</c:v>
                </c:pt>
                <c:pt idx="141">
                  <c:v>30</c:v>
                </c:pt>
                <c:pt idx="142">
                  <c:v>31</c:v>
                </c:pt>
                <c:pt idx="143">
                  <c:v>28</c:v>
                </c:pt>
                <c:pt idx="144">
                  <c:v>29</c:v>
                </c:pt>
                <c:pt idx="145">
                  <c:v>30</c:v>
                </c:pt>
                <c:pt idx="146">
                  <c:v>31</c:v>
                </c:pt>
                <c:pt idx="147">
                  <c:v>29</c:v>
                </c:pt>
                <c:pt idx="148">
                  <c:v>29</c:v>
                </c:pt>
                <c:pt idx="149">
                  <c:v>30</c:v>
                </c:pt>
                <c:pt idx="150">
                  <c:v>31</c:v>
                </c:pt>
                <c:pt idx="151">
                  <c:v>31</c:v>
                </c:pt>
                <c:pt idx="152">
                  <c:v>33</c:v>
                </c:pt>
                <c:pt idx="153">
                  <c:v>35</c:v>
                </c:pt>
                <c:pt idx="154">
                  <c:v>38</c:v>
                </c:pt>
                <c:pt idx="155">
                  <c:v>32</c:v>
                </c:pt>
                <c:pt idx="156">
                  <c:v>34</c:v>
                </c:pt>
                <c:pt idx="157">
                  <c:v>36</c:v>
                </c:pt>
                <c:pt idx="158">
                  <c:v>39</c:v>
                </c:pt>
                <c:pt idx="159">
                  <c:v>32</c:v>
                </c:pt>
                <c:pt idx="160">
                  <c:v>35</c:v>
                </c:pt>
                <c:pt idx="161">
                  <c:v>36</c:v>
                </c:pt>
                <c:pt idx="162">
                  <c:v>40</c:v>
                </c:pt>
                <c:pt idx="163">
                  <c:v>32</c:v>
                </c:pt>
                <c:pt idx="164">
                  <c:v>35</c:v>
                </c:pt>
                <c:pt idx="165">
                  <c:v>36</c:v>
                </c:pt>
                <c:pt idx="166">
                  <c:v>41</c:v>
                </c:pt>
                <c:pt idx="167">
                  <c:v>31</c:v>
                </c:pt>
                <c:pt idx="168">
                  <c:v>32</c:v>
                </c:pt>
                <c:pt idx="169">
                  <c:v>35</c:v>
                </c:pt>
                <c:pt idx="170">
                  <c:v>37</c:v>
                </c:pt>
                <c:pt idx="171">
                  <c:v>41</c:v>
                </c:pt>
                <c:pt idx="172">
                  <c:v>31</c:v>
                </c:pt>
                <c:pt idx="173">
                  <c:v>33</c:v>
                </c:pt>
                <c:pt idx="174">
                  <c:v>35</c:v>
                </c:pt>
                <c:pt idx="175">
                  <c:v>37</c:v>
                </c:pt>
                <c:pt idx="176">
                  <c:v>42</c:v>
                </c:pt>
                <c:pt idx="177">
                  <c:v>31</c:v>
                </c:pt>
                <c:pt idx="178">
                  <c:v>33</c:v>
                </c:pt>
                <c:pt idx="179">
                  <c:v>35</c:v>
                </c:pt>
                <c:pt idx="180">
                  <c:v>38</c:v>
                </c:pt>
                <c:pt idx="181">
                  <c:v>43</c:v>
                </c:pt>
                <c:pt idx="182">
                  <c:v>38</c:v>
                </c:pt>
                <c:pt idx="183">
                  <c:v>35</c:v>
                </c:pt>
                <c:pt idx="184">
                  <c:v>34</c:v>
                </c:pt>
                <c:pt idx="185">
                  <c:v>32</c:v>
                </c:pt>
                <c:pt idx="186">
                  <c:v>39</c:v>
                </c:pt>
                <c:pt idx="187">
                  <c:v>35</c:v>
                </c:pt>
                <c:pt idx="188">
                  <c:v>34</c:v>
                </c:pt>
                <c:pt idx="189">
                  <c:v>33</c:v>
                </c:pt>
                <c:pt idx="190">
                  <c:v>40</c:v>
                </c:pt>
                <c:pt idx="191">
                  <c:v>35</c:v>
                </c:pt>
                <c:pt idx="192">
                  <c:v>34</c:v>
                </c:pt>
                <c:pt idx="193">
                  <c:v>33</c:v>
                </c:pt>
                <c:pt idx="194">
                  <c:v>40</c:v>
                </c:pt>
                <c:pt idx="195">
                  <c:v>35</c:v>
                </c:pt>
                <c:pt idx="196">
                  <c:v>34</c:v>
                </c:pt>
                <c:pt idx="197">
                  <c:v>33</c:v>
                </c:pt>
                <c:pt idx="198">
                  <c:v>41</c:v>
                </c:pt>
                <c:pt idx="199">
                  <c:v>36</c:v>
                </c:pt>
                <c:pt idx="200">
                  <c:v>35</c:v>
                </c:pt>
                <c:pt idx="201">
                  <c:v>33</c:v>
                </c:pt>
                <c:pt idx="202">
                  <c:v>42</c:v>
                </c:pt>
                <c:pt idx="203">
                  <c:v>37</c:v>
                </c:pt>
                <c:pt idx="204">
                  <c:v>35</c:v>
                </c:pt>
                <c:pt idx="205">
                  <c:v>33</c:v>
                </c:pt>
                <c:pt idx="206">
                  <c:v>32</c:v>
                </c:pt>
                <c:pt idx="207">
                  <c:v>43</c:v>
                </c:pt>
                <c:pt idx="208">
                  <c:v>38</c:v>
                </c:pt>
                <c:pt idx="209">
                  <c:v>35</c:v>
                </c:pt>
                <c:pt idx="210">
                  <c:v>34</c:v>
                </c:pt>
                <c:pt idx="211">
                  <c:v>32</c:v>
                </c:pt>
                <c:pt idx="212">
                  <c:v>32</c:v>
                </c:pt>
                <c:pt idx="213">
                  <c:v>31</c:v>
                </c:pt>
                <c:pt idx="214">
                  <c:v>30</c:v>
                </c:pt>
                <c:pt idx="215">
                  <c:v>29</c:v>
                </c:pt>
                <c:pt idx="216">
                  <c:v>32</c:v>
                </c:pt>
                <c:pt idx="217">
                  <c:v>31</c:v>
                </c:pt>
                <c:pt idx="218">
                  <c:v>30</c:v>
                </c:pt>
                <c:pt idx="219">
                  <c:v>29</c:v>
                </c:pt>
                <c:pt idx="220">
                  <c:v>32</c:v>
                </c:pt>
                <c:pt idx="221">
                  <c:v>31</c:v>
                </c:pt>
                <c:pt idx="222">
                  <c:v>30</c:v>
                </c:pt>
                <c:pt idx="223">
                  <c:v>29</c:v>
                </c:pt>
                <c:pt idx="224">
                  <c:v>29</c:v>
                </c:pt>
                <c:pt idx="225">
                  <c:v>32</c:v>
                </c:pt>
                <c:pt idx="226">
                  <c:v>31</c:v>
                </c:pt>
                <c:pt idx="227">
                  <c:v>30</c:v>
                </c:pt>
                <c:pt idx="228">
                  <c:v>30</c:v>
                </c:pt>
                <c:pt idx="229">
                  <c:v>29</c:v>
                </c:pt>
                <c:pt idx="230">
                  <c:v>32</c:v>
                </c:pt>
                <c:pt idx="231">
                  <c:v>31</c:v>
                </c:pt>
                <c:pt idx="232">
                  <c:v>30</c:v>
                </c:pt>
                <c:pt idx="233">
                  <c:v>30</c:v>
                </c:pt>
                <c:pt idx="234">
                  <c:v>29</c:v>
                </c:pt>
                <c:pt idx="235">
                  <c:v>32</c:v>
                </c:pt>
                <c:pt idx="236">
                  <c:v>30</c:v>
                </c:pt>
                <c:pt idx="237">
                  <c:v>30</c:v>
                </c:pt>
                <c:pt idx="238">
                  <c:v>29</c:v>
                </c:pt>
                <c:pt idx="239">
                  <c:v>32</c:v>
                </c:pt>
                <c:pt idx="240">
                  <c:v>30</c:v>
                </c:pt>
                <c:pt idx="241">
                  <c:v>30</c:v>
                </c:pt>
                <c:pt idx="242">
                  <c:v>29</c:v>
                </c:pt>
                <c:pt idx="243">
                  <c:v>29</c:v>
                </c:pt>
                <c:pt idx="244">
                  <c:v>28</c:v>
                </c:pt>
                <c:pt idx="245">
                  <c:v>27</c:v>
                </c:pt>
                <c:pt idx="246">
                  <c:v>26</c:v>
                </c:pt>
                <c:pt idx="247">
                  <c:v>26</c:v>
                </c:pt>
                <c:pt idx="248">
                  <c:v>29</c:v>
                </c:pt>
                <c:pt idx="249">
                  <c:v>28</c:v>
                </c:pt>
                <c:pt idx="250">
                  <c:v>27</c:v>
                </c:pt>
                <c:pt idx="251">
                  <c:v>26</c:v>
                </c:pt>
                <c:pt idx="252">
                  <c:v>26</c:v>
                </c:pt>
                <c:pt idx="253">
                  <c:v>28</c:v>
                </c:pt>
                <c:pt idx="254">
                  <c:v>27</c:v>
                </c:pt>
                <c:pt idx="255">
                  <c:v>26</c:v>
                </c:pt>
                <c:pt idx="256">
                  <c:v>26</c:v>
                </c:pt>
                <c:pt idx="257">
                  <c:v>28</c:v>
                </c:pt>
                <c:pt idx="258">
                  <c:v>27</c:v>
                </c:pt>
                <c:pt idx="259">
                  <c:v>26</c:v>
                </c:pt>
                <c:pt idx="260">
                  <c:v>26</c:v>
                </c:pt>
                <c:pt idx="261">
                  <c:v>28</c:v>
                </c:pt>
                <c:pt idx="262">
                  <c:v>27</c:v>
                </c:pt>
                <c:pt idx="263">
                  <c:v>26</c:v>
                </c:pt>
                <c:pt idx="264">
                  <c:v>26</c:v>
                </c:pt>
                <c:pt idx="265">
                  <c:v>28</c:v>
                </c:pt>
                <c:pt idx="266">
                  <c:v>28</c:v>
                </c:pt>
                <c:pt idx="267">
                  <c:v>27</c:v>
                </c:pt>
                <c:pt idx="268">
                  <c:v>26</c:v>
                </c:pt>
                <c:pt idx="269">
                  <c:v>29</c:v>
                </c:pt>
                <c:pt idx="270">
                  <c:v>28</c:v>
                </c:pt>
                <c:pt idx="271">
                  <c:v>27</c:v>
                </c:pt>
                <c:pt idx="272">
                  <c:v>26</c:v>
                </c:pt>
                <c:pt idx="273">
                  <c:v>25</c:v>
                </c:pt>
                <c:pt idx="274">
                  <c:v>25</c:v>
                </c:pt>
                <c:pt idx="275">
                  <c:v>24</c:v>
                </c:pt>
                <c:pt idx="276">
                  <c:v>24</c:v>
                </c:pt>
                <c:pt idx="277">
                  <c:v>25</c:v>
                </c:pt>
                <c:pt idx="278">
                  <c:v>25</c:v>
                </c:pt>
                <c:pt idx="279">
                  <c:v>25</c:v>
                </c:pt>
                <c:pt idx="280">
                  <c:v>24</c:v>
                </c:pt>
                <c:pt idx="281">
                  <c:v>25</c:v>
                </c:pt>
                <c:pt idx="282">
                  <c:v>25</c:v>
                </c:pt>
                <c:pt idx="283">
                  <c:v>25</c:v>
                </c:pt>
                <c:pt idx="284">
                  <c:v>24</c:v>
                </c:pt>
                <c:pt idx="285">
                  <c:v>25</c:v>
                </c:pt>
                <c:pt idx="286">
                  <c:v>25</c:v>
                </c:pt>
                <c:pt idx="287">
                  <c:v>25</c:v>
                </c:pt>
                <c:pt idx="288">
                  <c:v>24</c:v>
                </c:pt>
                <c:pt idx="289">
                  <c:v>25</c:v>
                </c:pt>
                <c:pt idx="290">
                  <c:v>25</c:v>
                </c:pt>
                <c:pt idx="291">
                  <c:v>25</c:v>
                </c:pt>
                <c:pt idx="292">
                  <c:v>24</c:v>
                </c:pt>
                <c:pt idx="293">
                  <c:v>24</c:v>
                </c:pt>
                <c:pt idx="294">
                  <c:v>25</c:v>
                </c:pt>
                <c:pt idx="295">
                  <c:v>25</c:v>
                </c:pt>
                <c:pt idx="296">
                  <c:v>25</c:v>
                </c:pt>
                <c:pt idx="297">
                  <c:v>24</c:v>
                </c:pt>
                <c:pt idx="298">
                  <c:v>24</c:v>
                </c:pt>
                <c:pt idx="299">
                  <c:v>26</c:v>
                </c:pt>
                <c:pt idx="300">
                  <c:v>25</c:v>
                </c:pt>
                <c:pt idx="301">
                  <c:v>25</c:v>
                </c:pt>
                <c:pt idx="302">
                  <c:v>24</c:v>
                </c:pt>
                <c:pt idx="303">
                  <c:v>24</c:v>
                </c:pt>
                <c:pt idx="304">
                  <c:v>23</c:v>
                </c:pt>
                <c:pt idx="305">
                  <c:v>22</c:v>
                </c:pt>
                <c:pt idx="306">
                  <c:v>21</c:v>
                </c:pt>
                <c:pt idx="307">
                  <c:v>19</c:v>
                </c:pt>
                <c:pt idx="308">
                  <c:v>23</c:v>
                </c:pt>
                <c:pt idx="309">
                  <c:v>22</c:v>
                </c:pt>
                <c:pt idx="310">
                  <c:v>21</c:v>
                </c:pt>
                <c:pt idx="311">
                  <c:v>19</c:v>
                </c:pt>
                <c:pt idx="312">
                  <c:v>23</c:v>
                </c:pt>
                <c:pt idx="313">
                  <c:v>22</c:v>
                </c:pt>
                <c:pt idx="314">
                  <c:v>21</c:v>
                </c:pt>
                <c:pt idx="315">
                  <c:v>19</c:v>
                </c:pt>
                <c:pt idx="316">
                  <c:v>19</c:v>
                </c:pt>
                <c:pt idx="317">
                  <c:v>23</c:v>
                </c:pt>
                <c:pt idx="318">
                  <c:v>23</c:v>
                </c:pt>
                <c:pt idx="319">
                  <c:v>21</c:v>
                </c:pt>
                <c:pt idx="320">
                  <c:v>20</c:v>
                </c:pt>
                <c:pt idx="321">
                  <c:v>19</c:v>
                </c:pt>
                <c:pt idx="322">
                  <c:v>23</c:v>
                </c:pt>
                <c:pt idx="323">
                  <c:v>22</c:v>
                </c:pt>
                <c:pt idx="324">
                  <c:v>20</c:v>
                </c:pt>
                <c:pt idx="325">
                  <c:v>19</c:v>
                </c:pt>
                <c:pt idx="326">
                  <c:v>23</c:v>
                </c:pt>
                <c:pt idx="327">
                  <c:v>22</c:v>
                </c:pt>
                <c:pt idx="328">
                  <c:v>20</c:v>
                </c:pt>
                <c:pt idx="329">
                  <c:v>19</c:v>
                </c:pt>
                <c:pt idx="330">
                  <c:v>23</c:v>
                </c:pt>
                <c:pt idx="331">
                  <c:v>22</c:v>
                </c:pt>
                <c:pt idx="332">
                  <c:v>20</c:v>
                </c:pt>
                <c:pt idx="333">
                  <c:v>19</c:v>
                </c:pt>
                <c:pt idx="334">
                  <c:v>19</c:v>
                </c:pt>
                <c:pt idx="335">
                  <c:v>17</c:v>
                </c:pt>
                <c:pt idx="336">
                  <c:v>15</c:v>
                </c:pt>
                <c:pt idx="337">
                  <c:v>13</c:v>
                </c:pt>
                <c:pt idx="338">
                  <c:v>10</c:v>
                </c:pt>
                <c:pt idx="339">
                  <c:v>19</c:v>
                </c:pt>
                <c:pt idx="340">
                  <c:v>17</c:v>
                </c:pt>
                <c:pt idx="341">
                  <c:v>15</c:v>
                </c:pt>
                <c:pt idx="342">
                  <c:v>14</c:v>
                </c:pt>
                <c:pt idx="343">
                  <c:v>11</c:v>
                </c:pt>
                <c:pt idx="344">
                  <c:v>17</c:v>
                </c:pt>
                <c:pt idx="345">
                  <c:v>15</c:v>
                </c:pt>
                <c:pt idx="346">
                  <c:v>14</c:v>
                </c:pt>
                <c:pt idx="347">
                  <c:v>13</c:v>
                </c:pt>
                <c:pt idx="348">
                  <c:v>17</c:v>
                </c:pt>
                <c:pt idx="349">
                  <c:v>15</c:v>
                </c:pt>
                <c:pt idx="350">
                  <c:v>14</c:v>
                </c:pt>
                <c:pt idx="351">
                  <c:v>13</c:v>
                </c:pt>
                <c:pt idx="352">
                  <c:v>18</c:v>
                </c:pt>
                <c:pt idx="353">
                  <c:v>16</c:v>
                </c:pt>
                <c:pt idx="354">
                  <c:v>15</c:v>
                </c:pt>
                <c:pt idx="355">
                  <c:v>13</c:v>
                </c:pt>
                <c:pt idx="356">
                  <c:v>18</c:v>
                </c:pt>
                <c:pt idx="357">
                  <c:v>16</c:v>
                </c:pt>
                <c:pt idx="358">
                  <c:v>15</c:v>
                </c:pt>
                <c:pt idx="359">
                  <c:v>13</c:v>
                </c:pt>
                <c:pt idx="360">
                  <c:v>19</c:v>
                </c:pt>
                <c:pt idx="361">
                  <c:v>16</c:v>
                </c:pt>
                <c:pt idx="362">
                  <c:v>15</c:v>
                </c:pt>
                <c:pt idx="363">
                  <c:v>13</c:v>
                </c:pt>
                <c:pt idx="364">
                  <c:v>7</c:v>
                </c:pt>
              </c:numCache>
            </c:numRef>
          </c:val>
          <c:smooth val="0"/>
          <c:extLst>
            <c:ext xmlns:c16="http://schemas.microsoft.com/office/drawing/2014/chart" uri="{C3380CC4-5D6E-409C-BE32-E72D297353CC}">
              <c16:uniqueId val="{00000000-CC55-40CB-88E7-A5CF9882EBE2}"/>
            </c:ext>
          </c:extLst>
        </c:ser>
        <c:dLbls>
          <c:showLegendKey val="0"/>
          <c:showVal val="0"/>
          <c:showCatName val="0"/>
          <c:showSerName val="0"/>
          <c:showPercent val="0"/>
          <c:showBubbleSize val="0"/>
        </c:dLbls>
        <c:smooth val="0"/>
        <c:axId val="515207280"/>
        <c:axId val="515203120"/>
      </c:lineChart>
      <c:catAx>
        <c:axId val="51520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03120"/>
        <c:crosses val="autoZero"/>
        <c:auto val="1"/>
        <c:lblAlgn val="ctr"/>
        <c:lblOffset val="100"/>
        <c:noMultiLvlLbl val="0"/>
      </c:catAx>
      <c:valAx>
        <c:axId val="51520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0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and Temperature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Line Chart '!$B$1</c:f>
              <c:strCache>
                <c:ptCount val="1"/>
                <c:pt idx="0">
                  <c:v>Sales</c:v>
                </c:pt>
              </c:strCache>
            </c:strRef>
          </c:tx>
          <c:spPr>
            <a:ln w="28575" cap="rnd">
              <a:solidFill>
                <a:schemeClr val="accent1"/>
              </a:solidFill>
              <a:round/>
            </a:ln>
            <a:effectLst/>
          </c:spPr>
          <c:marker>
            <c:symbol val="none"/>
          </c:marker>
          <c:cat>
            <c:strRef>
              <c:f>'Sales Line Chart '!$A$2:$A$366</c:f>
              <c:strCache>
                <c:ptCount val="365"/>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7-Dec</c:v>
                </c:pt>
                <c:pt idx="341">
                  <c:v>8-Dec</c:v>
                </c:pt>
                <c:pt idx="342">
                  <c:v>9-Dec</c:v>
                </c:pt>
                <c:pt idx="343">
                  <c:v>10-Dec</c:v>
                </c:pt>
                <c:pt idx="344">
                  <c:v>11-Dec</c:v>
                </c:pt>
                <c:pt idx="345">
                  <c:v>12-Dec</c:v>
                </c:pt>
                <c:pt idx="346">
                  <c:v>13-Dec</c:v>
                </c:pt>
                <c:pt idx="347">
                  <c:v>14-Dec</c:v>
                </c:pt>
                <c:pt idx="348">
                  <c:v>15-Dec</c:v>
                </c:pt>
                <c:pt idx="349">
                  <c:v>16-Dec</c:v>
                </c:pt>
                <c:pt idx="350">
                  <c:v>17-Dec</c:v>
                </c:pt>
                <c:pt idx="351">
                  <c:v>18-Dec</c:v>
                </c:pt>
                <c:pt idx="352">
                  <c:v>19-Dec</c:v>
                </c:pt>
                <c:pt idx="353">
                  <c:v>20-Dec</c:v>
                </c:pt>
                <c:pt idx="354">
                  <c:v>21-Dec</c:v>
                </c:pt>
                <c:pt idx="355">
                  <c:v>22-Dec</c:v>
                </c:pt>
                <c:pt idx="356">
                  <c:v>23-Dec</c:v>
                </c:pt>
                <c:pt idx="357">
                  <c:v>24-Dec</c:v>
                </c:pt>
                <c:pt idx="358">
                  <c:v>25-Dec</c:v>
                </c:pt>
                <c:pt idx="359">
                  <c:v>26-Dec</c:v>
                </c:pt>
                <c:pt idx="360">
                  <c:v>27-Dec</c:v>
                </c:pt>
                <c:pt idx="361">
                  <c:v>28-Dec</c:v>
                </c:pt>
                <c:pt idx="362">
                  <c:v>29-Dec</c:v>
                </c:pt>
                <c:pt idx="363">
                  <c:v>30-Dec</c:v>
                </c:pt>
                <c:pt idx="364">
                  <c:v>31-Dec</c:v>
                </c:pt>
              </c:strCache>
            </c:strRef>
          </c:cat>
          <c:val>
            <c:numRef>
              <c:f>'Sales Line Chart '!$B$2:$B$366</c:f>
              <c:numCache>
                <c:formatCode>General</c:formatCode>
                <c:ptCount val="365"/>
                <c:pt idx="0">
                  <c:v>10</c:v>
                </c:pt>
                <c:pt idx="1">
                  <c:v>13</c:v>
                </c:pt>
                <c:pt idx="2">
                  <c:v>15</c:v>
                </c:pt>
                <c:pt idx="3">
                  <c:v>17</c:v>
                </c:pt>
                <c:pt idx="4">
                  <c:v>18</c:v>
                </c:pt>
                <c:pt idx="5">
                  <c:v>11</c:v>
                </c:pt>
                <c:pt idx="6">
                  <c:v>13</c:v>
                </c:pt>
                <c:pt idx="7">
                  <c:v>15</c:v>
                </c:pt>
                <c:pt idx="8">
                  <c:v>17</c:v>
                </c:pt>
                <c:pt idx="9">
                  <c:v>18</c:v>
                </c:pt>
                <c:pt idx="10">
                  <c:v>12</c:v>
                </c:pt>
                <c:pt idx="11">
                  <c:v>14</c:v>
                </c:pt>
                <c:pt idx="12">
                  <c:v>15</c:v>
                </c:pt>
                <c:pt idx="13">
                  <c:v>17</c:v>
                </c:pt>
                <c:pt idx="14">
                  <c:v>18</c:v>
                </c:pt>
                <c:pt idx="15">
                  <c:v>12</c:v>
                </c:pt>
                <c:pt idx="16">
                  <c:v>14</c:v>
                </c:pt>
                <c:pt idx="17">
                  <c:v>16</c:v>
                </c:pt>
                <c:pt idx="18">
                  <c:v>17</c:v>
                </c:pt>
                <c:pt idx="19">
                  <c:v>12</c:v>
                </c:pt>
                <c:pt idx="20">
                  <c:v>14</c:v>
                </c:pt>
                <c:pt idx="21">
                  <c:v>16</c:v>
                </c:pt>
                <c:pt idx="22">
                  <c:v>17</c:v>
                </c:pt>
                <c:pt idx="23">
                  <c:v>12</c:v>
                </c:pt>
                <c:pt idx="24">
                  <c:v>14</c:v>
                </c:pt>
                <c:pt idx="25">
                  <c:v>16</c:v>
                </c:pt>
                <c:pt idx="26">
                  <c:v>17</c:v>
                </c:pt>
                <c:pt idx="27">
                  <c:v>13</c:v>
                </c:pt>
                <c:pt idx="28">
                  <c:v>14</c:v>
                </c:pt>
                <c:pt idx="29">
                  <c:v>17</c:v>
                </c:pt>
                <c:pt idx="30">
                  <c:v>18</c:v>
                </c:pt>
                <c:pt idx="31">
                  <c:v>18</c:v>
                </c:pt>
                <c:pt idx="32">
                  <c:v>20</c:v>
                </c:pt>
                <c:pt idx="33">
                  <c:v>21</c:v>
                </c:pt>
                <c:pt idx="34">
                  <c:v>22</c:v>
                </c:pt>
                <c:pt idx="35">
                  <c:v>18</c:v>
                </c:pt>
                <c:pt idx="36">
                  <c:v>20</c:v>
                </c:pt>
                <c:pt idx="37">
                  <c:v>21</c:v>
                </c:pt>
                <c:pt idx="38">
                  <c:v>22</c:v>
                </c:pt>
                <c:pt idx="39">
                  <c:v>19</c:v>
                </c:pt>
                <c:pt idx="40">
                  <c:v>20</c:v>
                </c:pt>
                <c:pt idx="41">
                  <c:v>21</c:v>
                </c:pt>
                <c:pt idx="42">
                  <c:v>22</c:v>
                </c:pt>
                <c:pt idx="43">
                  <c:v>18</c:v>
                </c:pt>
                <c:pt idx="44">
                  <c:v>19</c:v>
                </c:pt>
                <c:pt idx="45">
                  <c:v>20</c:v>
                </c:pt>
                <c:pt idx="46">
                  <c:v>21</c:v>
                </c:pt>
                <c:pt idx="47">
                  <c:v>18</c:v>
                </c:pt>
                <c:pt idx="48">
                  <c:v>19</c:v>
                </c:pt>
                <c:pt idx="49">
                  <c:v>20</c:v>
                </c:pt>
                <c:pt idx="50">
                  <c:v>21</c:v>
                </c:pt>
                <c:pt idx="51">
                  <c:v>18</c:v>
                </c:pt>
                <c:pt idx="52">
                  <c:v>19</c:v>
                </c:pt>
                <c:pt idx="53">
                  <c:v>20</c:v>
                </c:pt>
                <c:pt idx="54">
                  <c:v>21</c:v>
                </c:pt>
                <c:pt idx="55">
                  <c:v>18</c:v>
                </c:pt>
                <c:pt idx="56">
                  <c:v>19</c:v>
                </c:pt>
                <c:pt idx="57">
                  <c:v>20</c:v>
                </c:pt>
                <c:pt idx="58">
                  <c:v>22</c:v>
                </c:pt>
                <c:pt idx="59">
                  <c:v>23</c:v>
                </c:pt>
                <c:pt idx="60">
                  <c:v>24</c:v>
                </c:pt>
                <c:pt idx="61">
                  <c:v>24</c:v>
                </c:pt>
                <c:pt idx="62">
                  <c:v>25</c:v>
                </c:pt>
                <c:pt idx="63">
                  <c:v>23</c:v>
                </c:pt>
                <c:pt idx="64">
                  <c:v>24</c:v>
                </c:pt>
                <c:pt idx="65">
                  <c:v>24</c:v>
                </c:pt>
                <c:pt idx="66">
                  <c:v>25</c:v>
                </c:pt>
                <c:pt idx="67">
                  <c:v>23</c:v>
                </c:pt>
                <c:pt idx="68">
                  <c:v>24</c:v>
                </c:pt>
                <c:pt idx="69">
                  <c:v>24</c:v>
                </c:pt>
                <c:pt idx="70">
                  <c:v>25</c:v>
                </c:pt>
                <c:pt idx="71">
                  <c:v>23</c:v>
                </c:pt>
                <c:pt idx="72">
                  <c:v>23</c:v>
                </c:pt>
                <c:pt idx="73">
                  <c:v>24</c:v>
                </c:pt>
                <c:pt idx="74">
                  <c:v>24</c:v>
                </c:pt>
                <c:pt idx="75">
                  <c:v>25</c:v>
                </c:pt>
                <c:pt idx="76">
                  <c:v>23</c:v>
                </c:pt>
                <c:pt idx="77">
                  <c:v>23</c:v>
                </c:pt>
                <c:pt idx="78">
                  <c:v>24</c:v>
                </c:pt>
                <c:pt idx="79">
                  <c:v>24</c:v>
                </c:pt>
                <c:pt idx="80">
                  <c:v>25</c:v>
                </c:pt>
                <c:pt idx="81">
                  <c:v>23</c:v>
                </c:pt>
                <c:pt idx="82">
                  <c:v>23</c:v>
                </c:pt>
                <c:pt idx="83">
                  <c:v>24</c:v>
                </c:pt>
                <c:pt idx="84">
                  <c:v>25</c:v>
                </c:pt>
                <c:pt idx="85">
                  <c:v>25</c:v>
                </c:pt>
                <c:pt idx="86">
                  <c:v>23</c:v>
                </c:pt>
                <c:pt idx="87">
                  <c:v>24</c:v>
                </c:pt>
                <c:pt idx="88">
                  <c:v>24</c:v>
                </c:pt>
                <c:pt idx="89">
                  <c:v>25</c:v>
                </c:pt>
                <c:pt idx="90">
                  <c:v>25</c:v>
                </c:pt>
                <c:pt idx="91">
                  <c:v>26</c:v>
                </c:pt>
                <c:pt idx="92">
                  <c:v>26</c:v>
                </c:pt>
                <c:pt idx="93">
                  <c:v>27</c:v>
                </c:pt>
                <c:pt idx="94">
                  <c:v>28</c:v>
                </c:pt>
                <c:pt idx="95">
                  <c:v>25</c:v>
                </c:pt>
                <c:pt idx="96">
                  <c:v>26</c:v>
                </c:pt>
                <c:pt idx="97">
                  <c:v>26</c:v>
                </c:pt>
                <c:pt idx="98">
                  <c:v>27</c:v>
                </c:pt>
                <c:pt idx="99">
                  <c:v>25</c:v>
                </c:pt>
                <c:pt idx="100">
                  <c:v>26</c:v>
                </c:pt>
                <c:pt idx="101">
                  <c:v>27</c:v>
                </c:pt>
                <c:pt idx="102">
                  <c:v>27</c:v>
                </c:pt>
                <c:pt idx="103">
                  <c:v>25</c:v>
                </c:pt>
                <c:pt idx="104">
                  <c:v>26</c:v>
                </c:pt>
                <c:pt idx="105">
                  <c:v>27</c:v>
                </c:pt>
                <c:pt idx="106">
                  <c:v>27</c:v>
                </c:pt>
                <c:pt idx="107">
                  <c:v>25</c:v>
                </c:pt>
                <c:pt idx="108">
                  <c:v>26</c:v>
                </c:pt>
                <c:pt idx="109">
                  <c:v>27</c:v>
                </c:pt>
                <c:pt idx="110">
                  <c:v>27</c:v>
                </c:pt>
                <c:pt idx="111">
                  <c:v>25</c:v>
                </c:pt>
                <c:pt idx="112">
                  <c:v>26</c:v>
                </c:pt>
                <c:pt idx="113">
                  <c:v>27</c:v>
                </c:pt>
                <c:pt idx="114">
                  <c:v>27</c:v>
                </c:pt>
                <c:pt idx="115">
                  <c:v>25</c:v>
                </c:pt>
                <c:pt idx="116">
                  <c:v>25</c:v>
                </c:pt>
                <c:pt idx="117">
                  <c:v>26</c:v>
                </c:pt>
                <c:pt idx="118">
                  <c:v>27</c:v>
                </c:pt>
                <c:pt idx="119">
                  <c:v>27</c:v>
                </c:pt>
                <c:pt idx="120">
                  <c:v>29</c:v>
                </c:pt>
                <c:pt idx="121">
                  <c:v>29</c:v>
                </c:pt>
                <c:pt idx="122">
                  <c:v>30</c:v>
                </c:pt>
                <c:pt idx="123">
                  <c:v>31</c:v>
                </c:pt>
                <c:pt idx="124">
                  <c:v>28</c:v>
                </c:pt>
                <c:pt idx="125">
                  <c:v>29</c:v>
                </c:pt>
                <c:pt idx="126">
                  <c:v>29</c:v>
                </c:pt>
                <c:pt idx="127">
                  <c:v>30</c:v>
                </c:pt>
                <c:pt idx="128">
                  <c:v>31</c:v>
                </c:pt>
                <c:pt idx="129">
                  <c:v>28</c:v>
                </c:pt>
                <c:pt idx="130">
                  <c:v>29</c:v>
                </c:pt>
                <c:pt idx="131">
                  <c:v>29</c:v>
                </c:pt>
                <c:pt idx="132">
                  <c:v>30</c:v>
                </c:pt>
                <c:pt idx="133">
                  <c:v>31</c:v>
                </c:pt>
                <c:pt idx="134">
                  <c:v>28</c:v>
                </c:pt>
                <c:pt idx="135">
                  <c:v>29</c:v>
                </c:pt>
                <c:pt idx="136">
                  <c:v>29</c:v>
                </c:pt>
                <c:pt idx="137">
                  <c:v>30</c:v>
                </c:pt>
                <c:pt idx="138">
                  <c:v>31</c:v>
                </c:pt>
                <c:pt idx="139">
                  <c:v>28</c:v>
                </c:pt>
                <c:pt idx="140">
                  <c:v>29</c:v>
                </c:pt>
                <c:pt idx="141">
                  <c:v>30</c:v>
                </c:pt>
                <c:pt idx="142">
                  <c:v>31</c:v>
                </c:pt>
                <c:pt idx="143">
                  <c:v>28</c:v>
                </c:pt>
                <c:pt idx="144">
                  <c:v>29</c:v>
                </c:pt>
                <c:pt idx="145">
                  <c:v>30</c:v>
                </c:pt>
                <c:pt idx="146">
                  <c:v>31</c:v>
                </c:pt>
                <c:pt idx="147">
                  <c:v>29</c:v>
                </c:pt>
                <c:pt idx="148">
                  <c:v>29</c:v>
                </c:pt>
                <c:pt idx="149">
                  <c:v>30</c:v>
                </c:pt>
                <c:pt idx="150">
                  <c:v>31</c:v>
                </c:pt>
                <c:pt idx="151">
                  <c:v>31</c:v>
                </c:pt>
                <c:pt idx="152">
                  <c:v>33</c:v>
                </c:pt>
                <c:pt idx="153">
                  <c:v>35</c:v>
                </c:pt>
                <c:pt idx="154">
                  <c:v>38</c:v>
                </c:pt>
                <c:pt idx="155">
                  <c:v>32</c:v>
                </c:pt>
                <c:pt idx="156">
                  <c:v>34</c:v>
                </c:pt>
                <c:pt idx="157">
                  <c:v>36</c:v>
                </c:pt>
                <c:pt idx="158">
                  <c:v>39</c:v>
                </c:pt>
                <c:pt idx="159">
                  <c:v>32</c:v>
                </c:pt>
                <c:pt idx="160">
                  <c:v>35</c:v>
                </c:pt>
                <c:pt idx="161">
                  <c:v>36</c:v>
                </c:pt>
                <c:pt idx="162">
                  <c:v>40</c:v>
                </c:pt>
                <c:pt idx="163">
                  <c:v>32</c:v>
                </c:pt>
                <c:pt idx="164">
                  <c:v>35</c:v>
                </c:pt>
                <c:pt idx="165">
                  <c:v>36</c:v>
                </c:pt>
                <c:pt idx="166">
                  <c:v>41</c:v>
                </c:pt>
                <c:pt idx="167">
                  <c:v>31</c:v>
                </c:pt>
                <c:pt idx="168">
                  <c:v>32</c:v>
                </c:pt>
                <c:pt idx="169">
                  <c:v>35</c:v>
                </c:pt>
                <c:pt idx="170">
                  <c:v>37</c:v>
                </c:pt>
                <c:pt idx="171">
                  <c:v>41</c:v>
                </c:pt>
                <c:pt idx="172">
                  <c:v>31</c:v>
                </c:pt>
                <c:pt idx="173">
                  <c:v>33</c:v>
                </c:pt>
                <c:pt idx="174">
                  <c:v>35</c:v>
                </c:pt>
                <c:pt idx="175">
                  <c:v>37</c:v>
                </c:pt>
                <c:pt idx="176">
                  <c:v>42</c:v>
                </c:pt>
                <c:pt idx="177">
                  <c:v>31</c:v>
                </c:pt>
                <c:pt idx="178">
                  <c:v>33</c:v>
                </c:pt>
                <c:pt idx="179">
                  <c:v>35</c:v>
                </c:pt>
                <c:pt idx="180">
                  <c:v>38</c:v>
                </c:pt>
                <c:pt idx="181">
                  <c:v>43</c:v>
                </c:pt>
                <c:pt idx="182">
                  <c:v>38</c:v>
                </c:pt>
                <c:pt idx="183">
                  <c:v>35</c:v>
                </c:pt>
                <c:pt idx="184">
                  <c:v>34</c:v>
                </c:pt>
                <c:pt idx="185">
                  <c:v>32</c:v>
                </c:pt>
                <c:pt idx="186">
                  <c:v>39</c:v>
                </c:pt>
                <c:pt idx="187">
                  <c:v>35</c:v>
                </c:pt>
                <c:pt idx="188">
                  <c:v>34</c:v>
                </c:pt>
                <c:pt idx="189">
                  <c:v>33</c:v>
                </c:pt>
                <c:pt idx="190">
                  <c:v>40</c:v>
                </c:pt>
                <c:pt idx="191">
                  <c:v>35</c:v>
                </c:pt>
                <c:pt idx="192">
                  <c:v>34</c:v>
                </c:pt>
                <c:pt idx="193">
                  <c:v>33</c:v>
                </c:pt>
                <c:pt idx="194">
                  <c:v>40</c:v>
                </c:pt>
                <c:pt idx="195">
                  <c:v>35</c:v>
                </c:pt>
                <c:pt idx="196">
                  <c:v>34</c:v>
                </c:pt>
                <c:pt idx="197">
                  <c:v>33</c:v>
                </c:pt>
                <c:pt idx="198">
                  <c:v>41</c:v>
                </c:pt>
                <c:pt idx="199">
                  <c:v>36</c:v>
                </c:pt>
                <c:pt idx="200">
                  <c:v>35</c:v>
                </c:pt>
                <c:pt idx="201">
                  <c:v>33</c:v>
                </c:pt>
                <c:pt idx="202">
                  <c:v>42</c:v>
                </c:pt>
                <c:pt idx="203">
                  <c:v>37</c:v>
                </c:pt>
                <c:pt idx="204">
                  <c:v>35</c:v>
                </c:pt>
                <c:pt idx="205">
                  <c:v>33</c:v>
                </c:pt>
                <c:pt idx="206">
                  <c:v>32</c:v>
                </c:pt>
                <c:pt idx="207">
                  <c:v>43</c:v>
                </c:pt>
                <c:pt idx="208">
                  <c:v>38</c:v>
                </c:pt>
                <c:pt idx="209">
                  <c:v>35</c:v>
                </c:pt>
                <c:pt idx="210">
                  <c:v>34</c:v>
                </c:pt>
                <c:pt idx="211">
                  <c:v>32</c:v>
                </c:pt>
                <c:pt idx="212">
                  <c:v>32</c:v>
                </c:pt>
                <c:pt idx="213">
                  <c:v>31</c:v>
                </c:pt>
                <c:pt idx="214">
                  <c:v>30</c:v>
                </c:pt>
                <c:pt idx="215">
                  <c:v>29</c:v>
                </c:pt>
                <c:pt idx="216">
                  <c:v>32</c:v>
                </c:pt>
                <c:pt idx="217">
                  <c:v>31</c:v>
                </c:pt>
                <c:pt idx="218">
                  <c:v>30</c:v>
                </c:pt>
                <c:pt idx="219">
                  <c:v>29</c:v>
                </c:pt>
                <c:pt idx="220">
                  <c:v>32</c:v>
                </c:pt>
                <c:pt idx="221">
                  <c:v>31</c:v>
                </c:pt>
                <c:pt idx="222">
                  <c:v>30</c:v>
                </c:pt>
                <c:pt idx="223">
                  <c:v>29</c:v>
                </c:pt>
                <c:pt idx="224">
                  <c:v>29</c:v>
                </c:pt>
                <c:pt idx="225">
                  <c:v>32</c:v>
                </c:pt>
                <c:pt idx="226">
                  <c:v>31</c:v>
                </c:pt>
                <c:pt idx="227">
                  <c:v>30</c:v>
                </c:pt>
                <c:pt idx="228">
                  <c:v>30</c:v>
                </c:pt>
                <c:pt idx="229">
                  <c:v>29</c:v>
                </c:pt>
                <c:pt idx="230">
                  <c:v>32</c:v>
                </c:pt>
                <c:pt idx="231">
                  <c:v>31</c:v>
                </c:pt>
                <c:pt idx="232">
                  <c:v>30</c:v>
                </c:pt>
                <c:pt idx="233">
                  <c:v>30</c:v>
                </c:pt>
                <c:pt idx="234">
                  <c:v>29</c:v>
                </c:pt>
                <c:pt idx="235">
                  <c:v>32</c:v>
                </c:pt>
                <c:pt idx="236">
                  <c:v>30</c:v>
                </c:pt>
                <c:pt idx="237">
                  <c:v>30</c:v>
                </c:pt>
                <c:pt idx="238">
                  <c:v>29</c:v>
                </c:pt>
                <c:pt idx="239">
                  <c:v>32</c:v>
                </c:pt>
                <c:pt idx="240">
                  <c:v>30</c:v>
                </c:pt>
                <c:pt idx="241">
                  <c:v>30</c:v>
                </c:pt>
                <c:pt idx="242">
                  <c:v>29</c:v>
                </c:pt>
                <c:pt idx="243">
                  <c:v>29</c:v>
                </c:pt>
                <c:pt idx="244">
                  <c:v>28</c:v>
                </c:pt>
                <c:pt idx="245">
                  <c:v>27</c:v>
                </c:pt>
                <c:pt idx="246">
                  <c:v>26</c:v>
                </c:pt>
                <c:pt idx="247">
                  <c:v>26</c:v>
                </c:pt>
                <c:pt idx="248">
                  <c:v>29</c:v>
                </c:pt>
                <c:pt idx="249">
                  <c:v>28</c:v>
                </c:pt>
                <c:pt idx="250">
                  <c:v>27</c:v>
                </c:pt>
                <c:pt idx="251">
                  <c:v>26</c:v>
                </c:pt>
                <c:pt idx="252">
                  <c:v>26</c:v>
                </c:pt>
                <c:pt idx="253">
                  <c:v>28</c:v>
                </c:pt>
                <c:pt idx="254">
                  <c:v>27</c:v>
                </c:pt>
                <c:pt idx="255">
                  <c:v>26</c:v>
                </c:pt>
                <c:pt idx="256">
                  <c:v>26</c:v>
                </c:pt>
                <c:pt idx="257">
                  <c:v>28</c:v>
                </c:pt>
                <c:pt idx="258">
                  <c:v>27</c:v>
                </c:pt>
                <c:pt idx="259">
                  <c:v>26</c:v>
                </c:pt>
                <c:pt idx="260">
                  <c:v>26</c:v>
                </c:pt>
                <c:pt idx="261">
                  <c:v>28</c:v>
                </c:pt>
                <c:pt idx="262">
                  <c:v>27</c:v>
                </c:pt>
                <c:pt idx="263">
                  <c:v>26</c:v>
                </c:pt>
                <c:pt idx="264">
                  <c:v>26</c:v>
                </c:pt>
                <c:pt idx="265">
                  <c:v>28</c:v>
                </c:pt>
                <c:pt idx="266">
                  <c:v>28</c:v>
                </c:pt>
                <c:pt idx="267">
                  <c:v>27</c:v>
                </c:pt>
                <c:pt idx="268">
                  <c:v>26</c:v>
                </c:pt>
                <c:pt idx="269">
                  <c:v>29</c:v>
                </c:pt>
                <c:pt idx="270">
                  <c:v>28</c:v>
                </c:pt>
                <c:pt idx="271">
                  <c:v>27</c:v>
                </c:pt>
                <c:pt idx="272">
                  <c:v>26</c:v>
                </c:pt>
                <c:pt idx="273">
                  <c:v>25</c:v>
                </c:pt>
                <c:pt idx="274">
                  <c:v>25</c:v>
                </c:pt>
                <c:pt idx="275">
                  <c:v>24</c:v>
                </c:pt>
                <c:pt idx="276">
                  <c:v>24</c:v>
                </c:pt>
                <c:pt idx="277">
                  <c:v>25</c:v>
                </c:pt>
                <c:pt idx="278">
                  <c:v>25</c:v>
                </c:pt>
                <c:pt idx="279">
                  <c:v>25</c:v>
                </c:pt>
                <c:pt idx="280">
                  <c:v>24</c:v>
                </c:pt>
                <c:pt idx="281">
                  <c:v>25</c:v>
                </c:pt>
                <c:pt idx="282">
                  <c:v>25</c:v>
                </c:pt>
                <c:pt idx="283">
                  <c:v>25</c:v>
                </c:pt>
                <c:pt idx="284">
                  <c:v>24</c:v>
                </c:pt>
                <c:pt idx="285">
                  <c:v>25</c:v>
                </c:pt>
                <c:pt idx="286">
                  <c:v>25</c:v>
                </c:pt>
                <c:pt idx="287">
                  <c:v>25</c:v>
                </c:pt>
                <c:pt idx="288">
                  <c:v>24</c:v>
                </c:pt>
                <c:pt idx="289">
                  <c:v>25</c:v>
                </c:pt>
                <c:pt idx="290">
                  <c:v>25</c:v>
                </c:pt>
                <c:pt idx="291">
                  <c:v>25</c:v>
                </c:pt>
                <c:pt idx="292">
                  <c:v>24</c:v>
                </c:pt>
                <c:pt idx="293">
                  <c:v>24</c:v>
                </c:pt>
                <c:pt idx="294">
                  <c:v>25</c:v>
                </c:pt>
                <c:pt idx="295">
                  <c:v>25</c:v>
                </c:pt>
                <c:pt idx="296">
                  <c:v>25</c:v>
                </c:pt>
                <c:pt idx="297">
                  <c:v>24</c:v>
                </c:pt>
                <c:pt idx="298">
                  <c:v>24</c:v>
                </c:pt>
                <c:pt idx="299">
                  <c:v>26</c:v>
                </c:pt>
                <c:pt idx="300">
                  <c:v>25</c:v>
                </c:pt>
                <c:pt idx="301">
                  <c:v>25</c:v>
                </c:pt>
                <c:pt idx="302">
                  <c:v>24</c:v>
                </c:pt>
                <c:pt idx="303">
                  <c:v>24</c:v>
                </c:pt>
                <c:pt idx="304">
                  <c:v>23</c:v>
                </c:pt>
                <c:pt idx="305">
                  <c:v>22</c:v>
                </c:pt>
                <c:pt idx="306">
                  <c:v>21</c:v>
                </c:pt>
                <c:pt idx="307">
                  <c:v>19</c:v>
                </c:pt>
                <c:pt idx="308">
                  <c:v>23</c:v>
                </c:pt>
                <c:pt idx="309">
                  <c:v>22</c:v>
                </c:pt>
                <c:pt idx="310">
                  <c:v>21</c:v>
                </c:pt>
                <c:pt idx="311">
                  <c:v>19</c:v>
                </c:pt>
                <c:pt idx="312">
                  <c:v>23</c:v>
                </c:pt>
                <c:pt idx="313">
                  <c:v>22</c:v>
                </c:pt>
                <c:pt idx="314">
                  <c:v>21</c:v>
                </c:pt>
                <c:pt idx="315">
                  <c:v>19</c:v>
                </c:pt>
                <c:pt idx="316">
                  <c:v>19</c:v>
                </c:pt>
                <c:pt idx="317">
                  <c:v>23</c:v>
                </c:pt>
                <c:pt idx="318">
                  <c:v>23</c:v>
                </c:pt>
                <c:pt idx="319">
                  <c:v>21</c:v>
                </c:pt>
                <c:pt idx="320">
                  <c:v>20</c:v>
                </c:pt>
                <c:pt idx="321">
                  <c:v>19</c:v>
                </c:pt>
                <c:pt idx="322">
                  <c:v>23</c:v>
                </c:pt>
                <c:pt idx="323">
                  <c:v>22</c:v>
                </c:pt>
                <c:pt idx="324">
                  <c:v>20</c:v>
                </c:pt>
                <c:pt idx="325">
                  <c:v>19</c:v>
                </c:pt>
                <c:pt idx="326">
                  <c:v>23</c:v>
                </c:pt>
                <c:pt idx="327">
                  <c:v>22</c:v>
                </c:pt>
                <c:pt idx="328">
                  <c:v>20</c:v>
                </c:pt>
                <c:pt idx="329">
                  <c:v>19</c:v>
                </c:pt>
                <c:pt idx="330">
                  <c:v>23</c:v>
                </c:pt>
                <c:pt idx="331">
                  <c:v>22</c:v>
                </c:pt>
                <c:pt idx="332">
                  <c:v>20</c:v>
                </c:pt>
                <c:pt idx="333">
                  <c:v>19</c:v>
                </c:pt>
                <c:pt idx="334">
                  <c:v>19</c:v>
                </c:pt>
                <c:pt idx="335">
                  <c:v>17</c:v>
                </c:pt>
                <c:pt idx="336">
                  <c:v>15</c:v>
                </c:pt>
                <c:pt idx="337">
                  <c:v>13</c:v>
                </c:pt>
                <c:pt idx="338">
                  <c:v>10</c:v>
                </c:pt>
                <c:pt idx="339">
                  <c:v>19</c:v>
                </c:pt>
                <c:pt idx="340">
                  <c:v>17</c:v>
                </c:pt>
                <c:pt idx="341">
                  <c:v>15</c:v>
                </c:pt>
                <c:pt idx="342">
                  <c:v>14</c:v>
                </c:pt>
                <c:pt idx="343">
                  <c:v>11</c:v>
                </c:pt>
                <c:pt idx="344">
                  <c:v>17</c:v>
                </c:pt>
                <c:pt idx="345">
                  <c:v>15</c:v>
                </c:pt>
                <c:pt idx="346">
                  <c:v>14</c:v>
                </c:pt>
                <c:pt idx="347">
                  <c:v>13</c:v>
                </c:pt>
                <c:pt idx="348">
                  <c:v>17</c:v>
                </c:pt>
                <c:pt idx="349">
                  <c:v>15</c:v>
                </c:pt>
                <c:pt idx="350">
                  <c:v>14</c:v>
                </c:pt>
                <c:pt idx="351">
                  <c:v>13</c:v>
                </c:pt>
                <c:pt idx="352">
                  <c:v>18</c:v>
                </c:pt>
                <c:pt idx="353">
                  <c:v>16</c:v>
                </c:pt>
                <c:pt idx="354">
                  <c:v>15</c:v>
                </c:pt>
                <c:pt idx="355">
                  <c:v>13</c:v>
                </c:pt>
                <c:pt idx="356">
                  <c:v>18</c:v>
                </c:pt>
                <c:pt idx="357">
                  <c:v>16</c:v>
                </c:pt>
                <c:pt idx="358">
                  <c:v>15</c:v>
                </c:pt>
                <c:pt idx="359">
                  <c:v>13</c:v>
                </c:pt>
                <c:pt idx="360">
                  <c:v>19</c:v>
                </c:pt>
                <c:pt idx="361">
                  <c:v>16</c:v>
                </c:pt>
                <c:pt idx="362">
                  <c:v>15</c:v>
                </c:pt>
                <c:pt idx="363">
                  <c:v>13</c:v>
                </c:pt>
                <c:pt idx="364">
                  <c:v>7</c:v>
                </c:pt>
              </c:numCache>
            </c:numRef>
          </c:val>
          <c:smooth val="0"/>
          <c:extLst>
            <c:ext xmlns:c16="http://schemas.microsoft.com/office/drawing/2014/chart" uri="{C3380CC4-5D6E-409C-BE32-E72D297353CC}">
              <c16:uniqueId val="{00000000-1F92-4429-AF62-E130AB0D2BDB}"/>
            </c:ext>
          </c:extLst>
        </c:ser>
        <c:ser>
          <c:idx val="1"/>
          <c:order val="1"/>
          <c:tx>
            <c:strRef>
              <c:f>'Sales Line Chart '!$C$1</c:f>
              <c:strCache>
                <c:ptCount val="1"/>
                <c:pt idx="0">
                  <c:v>Temperature</c:v>
                </c:pt>
              </c:strCache>
            </c:strRef>
          </c:tx>
          <c:spPr>
            <a:ln w="28575" cap="rnd">
              <a:solidFill>
                <a:schemeClr val="accent2"/>
              </a:solidFill>
              <a:round/>
            </a:ln>
            <a:effectLst/>
          </c:spPr>
          <c:marker>
            <c:symbol val="none"/>
          </c:marker>
          <c:cat>
            <c:strRef>
              <c:f>'Sales Line Chart '!$A$2:$A$366</c:f>
              <c:strCache>
                <c:ptCount val="365"/>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7-Dec</c:v>
                </c:pt>
                <c:pt idx="341">
                  <c:v>8-Dec</c:v>
                </c:pt>
                <c:pt idx="342">
                  <c:v>9-Dec</c:v>
                </c:pt>
                <c:pt idx="343">
                  <c:v>10-Dec</c:v>
                </c:pt>
                <c:pt idx="344">
                  <c:v>11-Dec</c:v>
                </c:pt>
                <c:pt idx="345">
                  <c:v>12-Dec</c:v>
                </c:pt>
                <c:pt idx="346">
                  <c:v>13-Dec</c:v>
                </c:pt>
                <c:pt idx="347">
                  <c:v>14-Dec</c:v>
                </c:pt>
                <c:pt idx="348">
                  <c:v>15-Dec</c:v>
                </c:pt>
                <c:pt idx="349">
                  <c:v>16-Dec</c:v>
                </c:pt>
                <c:pt idx="350">
                  <c:v>17-Dec</c:v>
                </c:pt>
                <c:pt idx="351">
                  <c:v>18-Dec</c:v>
                </c:pt>
                <c:pt idx="352">
                  <c:v>19-Dec</c:v>
                </c:pt>
                <c:pt idx="353">
                  <c:v>20-Dec</c:v>
                </c:pt>
                <c:pt idx="354">
                  <c:v>21-Dec</c:v>
                </c:pt>
                <c:pt idx="355">
                  <c:v>22-Dec</c:v>
                </c:pt>
                <c:pt idx="356">
                  <c:v>23-Dec</c:v>
                </c:pt>
                <c:pt idx="357">
                  <c:v>24-Dec</c:v>
                </c:pt>
                <c:pt idx="358">
                  <c:v>25-Dec</c:v>
                </c:pt>
                <c:pt idx="359">
                  <c:v>26-Dec</c:v>
                </c:pt>
                <c:pt idx="360">
                  <c:v>27-Dec</c:v>
                </c:pt>
                <c:pt idx="361">
                  <c:v>28-Dec</c:v>
                </c:pt>
                <c:pt idx="362">
                  <c:v>29-Dec</c:v>
                </c:pt>
                <c:pt idx="363">
                  <c:v>30-Dec</c:v>
                </c:pt>
                <c:pt idx="364">
                  <c:v>31-Dec</c:v>
                </c:pt>
              </c:strCache>
            </c:strRef>
          </c:cat>
          <c:val>
            <c:numRef>
              <c:f>'Sales Line Chart '!$C$2:$C$366</c:f>
              <c:numCache>
                <c:formatCode>General</c:formatCode>
                <c:ptCount val="365"/>
                <c:pt idx="0">
                  <c:v>27</c:v>
                </c:pt>
                <c:pt idx="1">
                  <c:v>28.9</c:v>
                </c:pt>
                <c:pt idx="2">
                  <c:v>34.5</c:v>
                </c:pt>
                <c:pt idx="3">
                  <c:v>44.099999999999994</c:v>
                </c:pt>
                <c:pt idx="4">
                  <c:v>42.4</c:v>
                </c:pt>
                <c:pt idx="5">
                  <c:v>25.299999999999997</c:v>
                </c:pt>
                <c:pt idx="6">
                  <c:v>32.9</c:v>
                </c:pt>
                <c:pt idx="7">
                  <c:v>37.5</c:v>
                </c:pt>
                <c:pt idx="8">
                  <c:v>38.099999999999994</c:v>
                </c:pt>
                <c:pt idx="9">
                  <c:v>43.4</c:v>
                </c:pt>
                <c:pt idx="10">
                  <c:v>32.599999999999994</c:v>
                </c:pt>
                <c:pt idx="11">
                  <c:v>38.199999999999996</c:v>
                </c:pt>
                <c:pt idx="12">
                  <c:v>37.5</c:v>
                </c:pt>
                <c:pt idx="13">
                  <c:v>44.099999999999994</c:v>
                </c:pt>
                <c:pt idx="14">
                  <c:v>43.4</c:v>
                </c:pt>
                <c:pt idx="15">
                  <c:v>30.599999999999998</c:v>
                </c:pt>
                <c:pt idx="16">
                  <c:v>32.199999999999996</c:v>
                </c:pt>
                <c:pt idx="17">
                  <c:v>42.8</c:v>
                </c:pt>
                <c:pt idx="18">
                  <c:v>43.099999999999994</c:v>
                </c:pt>
                <c:pt idx="19">
                  <c:v>31.599999999999998</c:v>
                </c:pt>
                <c:pt idx="20">
                  <c:v>36.199999999999996</c:v>
                </c:pt>
                <c:pt idx="21">
                  <c:v>40.799999999999997</c:v>
                </c:pt>
                <c:pt idx="22">
                  <c:v>38.099999999999994</c:v>
                </c:pt>
                <c:pt idx="23">
                  <c:v>28.599999999999998</c:v>
                </c:pt>
                <c:pt idx="24">
                  <c:v>32.199999999999996</c:v>
                </c:pt>
                <c:pt idx="25">
                  <c:v>35.799999999999997</c:v>
                </c:pt>
                <c:pt idx="26">
                  <c:v>42.099999999999994</c:v>
                </c:pt>
                <c:pt idx="27">
                  <c:v>34.9</c:v>
                </c:pt>
                <c:pt idx="28">
                  <c:v>35.199999999999996</c:v>
                </c:pt>
                <c:pt idx="29">
                  <c:v>41.099999999999994</c:v>
                </c:pt>
                <c:pt idx="30">
                  <c:v>40.4</c:v>
                </c:pt>
                <c:pt idx="31">
                  <c:v>42.4</c:v>
                </c:pt>
                <c:pt idx="32">
                  <c:v>52</c:v>
                </c:pt>
                <c:pt idx="33">
                  <c:v>50.3</c:v>
                </c:pt>
                <c:pt idx="34">
                  <c:v>56.599999999999994</c:v>
                </c:pt>
                <c:pt idx="35">
                  <c:v>45.4</c:v>
                </c:pt>
                <c:pt idx="36">
                  <c:v>45</c:v>
                </c:pt>
                <c:pt idx="37">
                  <c:v>52.3</c:v>
                </c:pt>
                <c:pt idx="38">
                  <c:v>52.599999999999994</c:v>
                </c:pt>
                <c:pt idx="39">
                  <c:v>42.699999999999996</c:v>
                </c:pt>
                <c:pt idx="40">
                  <c:v>50</c:v>
                </c:pt>
                <c:pt idx="41">
                  <c:v>51.3</c:v>
                </c:pt>
                <c:pt idx="42">
                  <c:v>55.599999999999994</c:v>
                </c:pt>
                <c:pt idx="43">
                  <c:v>46.4</c:v>
                </c:pt>
                <c:pt idx="44">
                  <c:v>47.699999999999996</c:v>
                </c:pt>
                <c:pt idx="45">
                  <c:v>52</c:v>
                </c:pt>
                <c:pt idx="46">
                  <c:v>47.3</c:v>
                </c:pt>
                <c:pt idx="47">
                  <c:v>40.4</c:v>
                </c:pt>
                <c:pt idx="48">
                  <c:v>43.699999999999996</c:v>
                </c:pt>
                <c:pt idx="49">
                  <c:v>50</c:v>
                </c:pt>
                <c:pt idx="50">
                  <c:v>50.3</c:v>
                </c:pt>
                <c:pt idx="51">
                  <c:v>42.4</c:v>
                </c:pt>
                <c:pt idx="52">
                  <c:v>47.699999999999996</c:v>
                </c:pt>
                <c:pt idx="53">
                  <c:v>45</c:v>
                </c:pt>
                <c:pt idx="54">
                  <c:v>47.3</c:v>
                </c:pt>
                <c:pt idx="55">
                  <c:v>42.4</c:v>
                </c:pt>
                <c:pt idx="56">
                  <c:v>48.699999999999996</c:v>
                </c:pt>
                <c:pt idx="57">
                  <c:v>45</c:v>
                </c:pt>
                <c:pt idx="58">
                  <c:v>49.599999999999994</c:v>
                </c:pt>
                <c:pt idx="59">
                  <c:v>57.9</c:v>
                </c:pt>
                <c:pt idx="60">
                  <c:v>57.199999999999996</c:v>
                </c:pt>
                <c:pt idx="61">
                  <c:v>60.199999999999996</c:v>
                </c:pt>
                <c:pt idx="62">
                  <c:v>59.499999999999993</c:v>
                </c:pt>
                <c:pt idx="63">
                  <c:v>55.9</c:v>
                </c:pt>
                <c:pt idx="64">
                  <c:v>61.199999999999996</c:v>
                </c:pt>
                <c:pt idx="65">
                  <c:v>60.199999999999996</c:v>
                </c:pt>
                <c:pt idx="66">
                  <c:v>58.499999999999993</c:v>
                </c:pt>
                <c:pt idx="67">
                  <c:v>52.9</c:v>
                </c:pt>
                <c:pt idx="68">
                  <c:v>59.199999999999996</c:v>
                </c:pt>
                <c:pt idx="69">
                  <c:v>58.199999999999996</c:v>
                </c:pt>
                <c:pt idx="70">
                  <c:v>61.499999999999993</c:v>
                </c:pt>
                <c:pt idx="71">
                  <c:v>55.9</c:v>
                </c:pt>
                <c:pt idx="72">
                  <c:v>58.9</c:v>
                </c:pt>
                <c:pt idx="73">
                  <c:v>56.199999999999996</c:v>
                </c:pt>
                <c:pt idx="74">
                  <c:v>60.199999999999996</c:v>
                </c:pt>
                <c:pt idx="75">
                  <c:v>56.499999999999993</c:v>
                </c:pt>
                <c:pt idx="76">
                  <c:v>53.9</c:v>
                </c:pt>
                <c:pt idx="77">
                  <c:v>56.9</c:v>
                </c:pt>
                <c:pt idx="78">
                  <c:v>58.199999999999996</c:v>
                </c:pt>
                <c:pt idx="79">
                  <c:v>57.199999999999996</c:v>
                </c:pt>
                <c:pt idx="80">
                  <c:v>56.499999999999993</c:v>
                </c:pt>
                <c:pt idx="81">
                  <c:v>55.9</c:v>
                </c:pt>
                <c:pt idx="82">
                  <c:v>56.9</c:v>
                </c:pt>
                <c:pt idx="83">
                  <c:v>58.199999999999996</c:v>
                </c:pt>
                <c:pt idx="84">
                  <c:v>59.499999999999993</c:v>
                </c:pt>
                <c:pt idx="85">
                  <c:v>60.499999999999993</c:v>
                </c:pt>
                <c:pt idx="86">
                  <c:v>55.9</c:v>
                </c:pt>
                <c:pt idx="87">
                  <c:v>57.199999999999996</c:v>
                </c:pt>
                <c:pt idx="88">
                  <c:v>55.199999999999996</c:v>
                </c:pt>
                <c:pt idx="89">
                  <c:v>58.499999999999993</c:v>
                </c:pt>
                <c:pt idx="90">
                  <c:v>57.499999999999993</c:v>
                </c:pt>
                <c:pt idx="91">
                  <c:v>65.8</c:v>
                </c:pt>
                <c:pt idx="92">
                  <c:v>60.8</c:v>
                </c:pt>
                <c:pt idx="93">
                  <c:v>62.099999999999994</c:v>
                </c:pt>
                <c:pt idx="94">
                  <c:v>64.399999999999991</c:v>
                </c:pt>
                <c:pt idx="95">
                  <c:v>57.499999999999993</c:v>
                </c:pt>
                <c:pt idx="96">
                  <c:v>59.8</c:v>
                </c:pt>
                <c:pt idx="97">
                  <c:v>63.8</c:v>
                </c:pt>
                <c:pt idx="98">
                  <c:v>63.099999999999994</c:v>
                </c:pt>
                <c:pt idx="99">
                  <c:v>58.499999999999993</c:v>
                </c:pt>
                <c:pt idx="100">
                  <c:v>60.8</c:v>
                </c:pt>
                <c:pt idx="101">
                  <c:v>66.099999999999994</c:v>
                </c:pt>
                <c:pt idx="102">
                  <c:v>61.099999999999994</c:v>
                </c:pt>
                <c:pt idx="103">
                  <c:v>61.499999999999993</c:v>
                </c:pt>
                <c:pt idx="104">
                  <c:v>65.8</c:v>
                </c:pt>
                <c:pt idx="105">
                  <c:v>65.099999999999994</c:v>
                </c:pt>
                <c:pt idx="106">
                  <c:v>64.099999999999994</c:v>
                </c:pt>
                <c:pt idx="107">
                  <c:v>62.499999999999993</c:v>
                </c:pt>
                <c:pt idx="108">
                  <c:v>59.8</c:v>
                </c:pt>
                <c:pt idx="109">
                  <c:v>68.099999999999994</c:v>
                </c:pt>
                <c:pt idx="110">
                  <c:v>67.099999999999994</c:v>
                </c:pt>
                <c:pt idx="111">
                  <c:v>57.499999999999993</c:v>
                </c:pt>
                <c:pt idx="112">
                  <c:v>60.8</c:v>
                </c:pt>
                <c:pt idx="113">
                  <c:v>65.099999999999994</c:v>
                </c:pt>
                <c:pt idx="114">
                  <c:v>65.099999999999994</c:v>
                </c:pt>
                <c:pt idx="115">
                  <c:v>62.499999999999993</c:v>
                </c:pt>
                <c:pt idx="116">
                  <c:v>63.499999999999993</c:v>
                </c:pt>
                <c:pt idx="117">
                  <c:v>58.8</c:v>
                </c:pt>
                <c:pt idx="118">
                  <c:v>65.099999999999994</c:v>
                </c:pt>
                <c:pt idx="119">
                  <c:v>67.099999999999994</c:v>
                </c:pt>
                <c:pt idx="120">
                  <c:v>66.699999999999989</c:v>
                </c:pt>
                <c:pt idx="121">
                  <c:v>65.699999999999989</c:v>
                </c:pt>
                <c:pt idx="122">
                  <c:v>71</c:v>
                </c:pt>
                <c:pt idx="123">
                  <c:v>71.3</c:v>
                </c:pt>
                <c:pt idx="124">
                  <c:v>69.399999999999991</c:v>
                </c:pt>
                <c:pt idx="125">
                  <c:v>66.699999999999989</c:v>
                </c:pt>
                <c:pt idx="126">
                  <c:v>69.699999999999989</c:v>
                </c:pt>
                <c:pt idx="127">
                  <c:v>75</c:v>
                </c:pt>
                <c:pt idx="128">
                  <c:v>71.3</c:v>
                </c:pt>
                <c:pt idx="129">
                  <c:v>69.399999999999991</c:v>
                </c:pt>
                <c:pt idx="130">
                  <c:v>72.699999999999989</c:v>
                </c:pt>
                <c:pt idx="131">
                  <c:v>66.699999999999989</c:v>
                </c:pt>
                <c:pt idx="132">
                  <c:v>70</c:v>
                </c:pt>
                <c:pt idx="133">
                  <c:v>77.3</c:v>
                </c:pt>
                <c:pt idx="134">
                  <c:v>63.399999999999991</c:v>
                </c:pt>
                <c:pt idx="135">
                  <c:v>65.699999999999989</c:v>
                </c:pt>
                <c:pt idx="136">
                  <c:v>70.699999999999989</c:v>
                </c:pt>
                <c:pt idx="137">
                  <c:v>72</c:v>
                </c:pt>
                <c:pt idx="138">
                  <c:v>75.3</c:v>
                </c:pt>
                <c:pt idx="139">
                  <c:v>64.399999999999991</c:v>
                </c:pt>
                <c:pt idx="140">
                  <c:v>71.699999999999989</c:v>
                </c:pt>
                <c:pt idx="141">
                  <c:v>71</c:v>
                </c:pt>
                <c:pt idx="142">
                  <c:v>76.3</c:v>
                </c:pt>
                <c:pt idx="143">
                  <c:v>69.399999999999991</c:v>
                </c:pt>
                <c:pt idx="144">
                  <c:v>71.699999999999989</c:v>
                </c:pt>
                <c:pt idx="145">
                  <c:v>72</c:v>
                </c:pt>
                <c:pt idx="146">
                  <c:v>77.3</c:v>
                </c:pt>
                <c:pt idx="147">
                  <c:v>71.699999999999989</c:v>
                </c:pt>
                <c:pt idx="148">
                  <c:v>66.699999999999989</c:v>
                </c:pt>
                <c:pt idx="149">
                  <c:v>75</c:v>
                </c:pt>
                <c:pt idx="150">
                  <c:v>77.3</c:v>
                </c:pt>
                <c:pt idx="151">
                  <c:v>71.3</c:v>
                </c:pt>
                <c:pt idx="152">
                  <c:v>79.899999999999991</c:v>
                </c:pt>
                <c:pt idx="153">
                  <c:v>81.5</c:v>
                </c:pt>
                <c:pt idx="154">
                  <c:v>90.399999999999991</c:v>
                </c:pt>
                <c:pt idx="155">
                  <c:v>78.599999999999994</c:v>
                </c:pt>
                <c:pt idx="156">
                  <c:v>84.199999999999989</c:v>
                </c:pt>
                <c:pt idx="157">
                  <c:v>86.8</c:v>
                </c:pt>
                <c:pt idx="158">
                  <c:v>90.699999999999989</c:v>
                </c:pt>
                <c:pt idx="159">
                  <c:v>77.599999999999994</c:v>
                </c:pt>
                <c:pt idx="160">
                  <c:v>79.5</c:v>
                </c:pt>
                <c:pt idx="161">
                  <c:v>84.8</c:v>
                </c:pt>
                <c:pt idx="162">
                  <c:v>93</c:v>
                </c:pt>
                <c:pt idx="163">
                  <c:v>75.599999999999994</c:v>
                </c:pt>
                <c:pt idx="164">
                  <c:v>80.5</c:v>
                </c:pt>
                <c:pt idx="165">
                  <c:v>84.8</c:v>
                </c:pt>
                <c:pt idx="166">
                  <c:v>99.3</c:v>
                </c:pt>
                <c:pt idx="167">
                  <c:v>76.3</c:v>
                </c:pt>
                <c:pt idx="168">
                  <c:v>72.599999999999994</c:v>
                </c:pt>
                <c:pt idx="169">
                  <c:v>86.5</c:v>
                </c:pt>
                <c:pt idx="170">
                  <c:v>85.1</c:v>
                </c:pt>
                <c:pt idx="171">
                  <c:v>94.3</c:v>
                </c:pt>
                <c:pt idx="172">
                  <c:v>72.3</c:v>
                </c:pt>
                <c:pt idx="173">
                  <c:v>79.899999999999991</c:v>
                </c:pt>
                <c:pt idx="174">
                  <c:v>80.5</c:v>
                </c:pt>
                <c:pt idx="175">
                  <c:v>85.1</c:v>
                </c:pt>
                <c:pt idx="176">
                  <c:v>102.6</c:v>
                </c:pt>
                <c:pt idx="177">
                  <c:v>75.3</c:v>
                </c:pt>
                <c:pt idx="178">
                  <c:v>75.899999999999991</c:v>
                </c:pt>
                <c:pt idx="179">
                  <c:v>86.5</c:v>
                </c:pt>
                <c:pt idx="180">
                  <c:v>89.399999999999991</c:v>
                </c:pt>
                <c:pt idx="181">
                  <c:v>102.89999999999999</c:v>
                </c:pt>
                <c:pt idx="182">
                  <c:v>93.399999999999991</c:v>
                </c:pt>
                <c:pt idx="183">
                  <c:v>81.5</c:v>
                </c:pt>
                <c:pt idx="184">
                  <c:v>84.199999999999989</c:v>
                </c:pt>
                <c:pt idx="185">
                  <c:v>73.599999999999994</c:v>
                </c:pt>
                <c:pt idx="186">
                  <c:v>91.699999999999989</c:v>
                </c:pt>
                <c:pt idx="187">
                  <c:v>82.5</c:v>
                </c:pt>
                <c:pt idx="188">
                  <c:v>83.199999999999989</c:v>
                </c:pt>
                <c:pt idx="189">
                  <c:v>77.899999999999991</c:v>
                </c:pt>
                <c:pt idx="190">
                  <c:v>98</c:v>
                </c:pt>
                <c:pt idx="191">
                  <c:v>83.5</c:v>
                </c:pt>
                <c:pt idx="192">
                  <c:v>80.199999999999989</c:v>
                </c:pt>
                <c:pt idx="193">
                  <c:v>78.899999999999991</c:v>
                </c:pt>
                <c:pt idx="194">
                  <c:v>92</c:v>
                </c:pt>
                <c:pt idx="195">
                  <c:v>82.5</c:v>
                </c:pt>
                <c:pt idx="196">
                  <c:v>79.199999999999989</c:v>
                </c:pt>
                <c:pt idx="197">
                  <c:v>80.899999999999991</c:v>
                </c:pt>
                <c:pt idx="198">
                  <c:v>99.3</c:v>
                </c:pt>
                <c:pt idx="199">
                  <c:v>83.8</c:v>
                </c:pt>
                <c:pt idx="200">
                  <c:v>86.5</c:v>
                </c:pt>
                <c:pt idx="201">
                  <c:v>76.899999999999991</c:v>
                </c:pt>
                <c:pt idx="202">
                  <c:v>99.6</c:v>
                </c:pt>
                <c:pt idx="203">
                  <c:v>89.1</c:v>
                </c:pt>
                <c:pt idx="204">
                  <c:v>83.5</c:v>
                </c:pt>
                <c:pt idx="205">
                  <c:v>79.899999999999991</c:v>
                </c:pt>
                <c:pt idx="206">
                  <c:v>76.599999999999994</c:v>
                </c:pt>
                <c:pt idx="207">
                  <c:v>97.899999999999991</c:v>
                </c:pt>
                <c:pt idx="208">
                  <c:v>87.399999999999991</c:v>
                </c:pt>
                <c:pt idx="209">
                  <c:v>85.5</c:v>
                </c:pt>
                <c:pt idx="210">
                  <c:v>78.199999999999989</c:v>
                </c:pt>
                <c:pt idx="211">
                  <c:v>74.599999999999994</c:v>
                </c:pt>
                <c:pt idx="212">
                  <c:v>75.599999999999994</c:v>
                </c:pt>
                <c:pt idx="213">
                  <c:v>76.3</c:v>
                </c:pt>
                <c:pt idx="214">
                  <c:v>75</c:v>
                </c:pt>
                <c:pt idx="215">
                  <c:v>70.699999999999989</c:v>
                </c:pt>
                <c:pt idx="216">
                  <c:v>76.599999999999994</c:v>
                </c:pt>
                <c:pt idx="217">
                  <c:v>77.3</c:v>
                </c:pt>
                <c:pt idx="218">
                  <c:v>75</c:v>
                </c:pt>
                <c:pt idx="219">
                  <c:v>68.699999999999989</c:v>
                </c:pt>
                <c:pt idx="220">
                  <c:v>76.599999999999994</c:v>
                </c:pt>
                <c:pt idx="221">
                  <c:v>70.3</c:v>
                </c:pt>
                <c:pt idx="222">
                  <c:v>75</c:v>
                </c:pt>
                <c:pt idx="223">
                  <c:v>67.699999999999989</c:v>
                </c:pt>
                <c:pt idx="224">
                  <c:v>67.699999999999989</c:v>
                </c:pt>
                <c:pt idx="225">
                  <c:v>72.599999999999994</c:v>
                </c:pt>
                <c:pt idx="226">
                  <c:v>74.3</c:v>
                </c:pt>
                <c:pt idx="227">
                  <c:v>71</c:v>
                </c:pt>
                <c:pt idx="228">
                  <c:v>68</c:v>
                </c:pt>
                <c:pt idx="229">
                  <c:v>65.699999999999989</c:v>
                </c:pt>
                <c:pt idx="230">
                  <c:v>79.599999999999994</c:v>
                </c:pt>
                <c:pt idx="231">
                  <c:v>74.3</c:v>
                </c:pt>
                <c:pt idx="232">
                  <c:v>68</c:v>
                </c:pt>
                <c:pt idx="233">
                  <c:v>69</c:v>
                </c:pt>
                <c:pt idx="234">
                  <c:v>70.699999999999989</c:v>
                </c:pt>
                <c:pt idx="235">
                  <c:v>74.599999999999994</c:v>
                </c:pt>
                <c:pt idx="236">
                  <c:v>71</c:v>
                </c:pt>
                <c:pt idx="237">
                  <c:v>70</c:v>
                </c:pt>
                <c:pt idx="238">
                  <c:v>65.699999999999989</c:v>
                </c:pt>
                <c:pt idx="239">
                  <c:v>77.599999999999994</c:v>
                </c:pt>
                <c:pt idx="240">
                  <c:v>75</c:v>
                </c:pt>
                <c:pt idx="241">
                  <c:v>72</c:v>
                </c:pt>
                <c:pt idx="242">
                  <c:v>67.699999999999989</c:v>
                </c:pt>
                <c:pt idx="243">
                  <c:v>71.699999999999989</c:v>
                </c:pt>
                <c:pt idx="244">
                  <c:v>67.399999999999991</c:v>
                </c:pt>
                <c:pt idx="245">
                  <c:v>61.099999999999994</c:v>
                </c:pt>
                <c:pt idx="246">
                  <c:v>59.8</c:v>
                </c:pt>
                <c:pt idx="247">
                  <c:v>61.8</c:v>
                </c:pt>
                <c:pt idx="248">
                  <c:v>71.699999999999989</c:v>
                </c:pt>
                <c:pt idx="249">
                  <c:v>68.399999999999991</c:v>
                </c:pt>
                <c:pt idx="250">
                  <c:v>65.099999999999994</c:v>
                </c:pt>
                <c:pt idx="251">
                  <c:v>64.8</c:v>
                </c:pt>
                <c:pt idx="252">
                  <c:v>61.8</c:v>
                </c:pt>
                <c:pt idx="253">
                  <c:v>68.399999999999991</c:v>
                </c:pt>
                <c:pt idx="254">
                  <c:v>61.099999999999994</c:v>
                </c:pt>
                <c:pt idx="255">
                  <c:v>64.8</c:v>
                </c:pt>
                <c:pt idx="256">
                  <c:v>63.8</c:v>
                </c:pt>
                <c:pt idx="257">
                  <c:v>63.399999999999991</c:v>
                </c:pt>
                <c:pt idx="258">
                  <c:v>68.099999999999994</c:v>
                </c:pt>
                <c:pt idx="259">
                  <c:v>59.8</c:v>
                </c:pt>
                <c:pt idx="260">
                  <c:v>64.8</c:v>
                </c:pt>
                <c:pt idx="261">
                  <c:v>67.399999999999991</c:v>
                </c:pt>
                <c:pt idx="262">
                  <c:v>67.099999999999994</c:v>
                </c:pt>
                <c:pt idx="263">
                  <c:v>59.8</c:v>
                </c:pt>
                <c:pt idx="264">
                  <c:v>64.8</c:v>
                </c:pt>
                <c:pt idx="265">
                  <c:v>63.399999999999991</c:v>
                </c:pt>
                <c:pt idx="266">
                  <c:v>63.399999999999991</c:v>
                </c:pt>
                <c:pt idx="267">
                  <c:v>61.099999999999994</c:v>
                </c:pt>
                <c:pt idx="268">
                  <c:v>61.8</c:v>
                </c:pt>
                <c:pt idx="269">
                  <c:v>70.699999999999989</c:v>
                </c:pt>
                <c:pt idx="270">
                  <c:v>67.399999999999991</c:v>
                </c:pt>
                <c:pt idx="271">
                  <c:v>66.099999999999994</c:v>
                </c:pt>
                <c:pt idx="272">
                  <c:v>64.8</c:v>
                </c:pt>
                <c:pt idx="273">
                  <c:v>56.499999999999993</c:v>
                </c:pt>
                <c:pt idx="274">
                  <c:v>58.499999999999993</c:v>
                </c:pt>
                <c:pt idx="275">
                  <c:v>59.199999999999996</c:v>
                </c:pt>
                <c:pt idx="276">
                  <c:v>61.199999999999996</c:v>
                </c:pt>
                <c:pt idx="277">
                  <c:v>60.499999999999993</c:v>
                </c:pt>
                <c:pt idx="278">
                  <c:v>62.499999999999993</c:v>
                </c:pt>
                <c:pt idx="279">
                  <c:v>63.499999999999993</c:v>
                </c:pt>
                <c:pt idx="280">
                  <c:v>60.199999999999996</c:v>
                </c:pt>
                <c:pt idx="281">
                  <c:v>63.499999999999993</c:v>
                </c:pt>
                <c:pt idx="282">
                  <c:v>58.499999999999993</c:v>
                </c:pt>
                <c:pt idx="283">
                  <c:v>61.499999999999993</c:v>
                </c:pt>
                <c:pt idx="284">
                  <c:v>58.199999999999996</c:v>
                </c:pt>
                <c:pt idx="285">
                  <c:v>61.499999999999993</c:v>
                </c:pt>
                <c:pt idx="286">
                  <c:v>59.499999999999993</c:v>
                </c:pt>
                <c:pt idx="287">
                  <c:v>61.499999999999993</c:v>
                </c:pt>
                <c:pt idx="288">
                  <c:v>58.199999999999996</c:v>
                </c:pt>
                <c:pt idx="289">
                  <c:v>58.499999999999993</c:v>
                </c:pt>
                <c:pt idx="290">
                  <c:v>62.499999999999993</c:v>
                </c:pt>
                <c:pt idx="291">
                  <c:v>60.499999999999993</c:v>
                </c:pt>
                <c:pt idx="292">
                  <c:v>60.199999999999996</c:v>
                </c:pt>
                <c:pt idx="293">
                  <c:v>56.199999999999996</c:v>
                </c:pt>
                <c:pt idx="294">
                  <c:v>57.499999999999993</c:v>
                </c:pt>
                <c:pt idx="295">
                  <c:v>58.499999999999993</c:v>
                </c:pt>
                <c:pt idx="296">
                  <c:v>61.499999999999993</c:v>
                </c:pt>
                <c:pt idx="297">
                  <c:v>61.199999999999996</c:v>
                </c:pt>
                <c:pt idx="298">
                  <c:v>54.199999999999996</c:v>
                </c:pt>
                <c:pt idx="299">
                  <c:v>62.8</c:v>
                </c:pt>
                <c:pt idx="300">
                  <c:v>57.499999999999993</c:v>
                </c:pt>
                <c:pt idx="301">
                  <c:v>61.499999999999993</c:v>
                </c:pt>
                <c:pt idx="302">
                  <c:v>58.199999999999996</c:v>
                </c:pt>
                <c:pt idx="303">
                  <c:v>54.199999999999996</c:v>
                </c:pt>
                <c:pt idx="304">
                  <c:v>51.9</c:v>
                </c:pt>
                <c:pt idx="305">
                  <c:v>53.599999999999994</c:v>
                </c:pt>
                <c:pt idx="306">
                  <c:v>51.3</c:v>
                </c:pt>
                <c:pt idx="307">
                  <c:v>48.699999999999996</c:v>
                </c:pt>
                <c:pt idx="308">
                  <c:v>55.9</c:v>
                </c:pt>
                <c:pt idx="309">
                  <c:v>51.599999999999994</c:v>
                </c:pt>
                <c:pt idx="310">
                  <c:v>52.3</c:v>
                </c:pt>
                <c:pt idx="311">
                  <c:v>44.699999999999996</c:v>
                </c:pt>
                <c:pt idx="312">
                  <c:v>53.9</c:v>
                </c:pt>
                <c:pt idx="313">
                  <c:v>54.599999999999994</c:v>
                </c:pt>
                <c:pt idx="314">
                  <c:v>47.3</c:v>
                </c:pt>
                <c:pt idx="315">
                  <c:v>49.699999999999996</c:v>
                </c:pt>
                <c:pt idx="316">
                  <c:v>44.699999999999996</c:v>
                </c:pt>
                <c:pt idx="317">
                  <c:v>55.9</c:v>
                </c:pt>
                <c:pt idx="318">
                  <c:v>55.9</c:v>
                </c:pt>
                <c:pt idx="319">
                  <c:v>47.3</c:v>
                </c:pt>
                <c:pt idx="320">
                  <c:v>46</c:v>
                </c:pt>
                <c:pt idx="321">
                  <c:v>48.699999999999996</c:v>
                </c:pt>
                <c:pt idx="322">
                  <c:v>55.9</c:v>
                </c:pt>
                <c:pt idx="323">
                  <c:v>55.599999999999994</c:v>
                </c:pt>
                <c:pt idx="324">
                  <c:v>47</c:v>
                </c:pt>
                <c:pt idx="325">
                  <c:v>48.699999999999996</c:v>
                </c:pt>
                <c:pt idx="326">
                  <c:v>51.9</c:v>
                </c:pt>
                <c:pt idx="327">
                  <c:v>53.599999999999994</c:v>
                </c:pt>
                <c:pt idx="328">
                  <c:v>49</c:v>
                </c:pt>
                <c:pt idx="329">
                  <c:v>49.699999999999996</c:v>
                </c:pt>
                <c:pt idx="330">
                  <c:v>53.9</c:v>
                </c:pt>
                <c:pt idx="331">
                  <c:v>54.599999999999994</c:v>
                </c:pt>
                <c:pt idx="332">
                  <c:v>50</c:v>
                </c:pt>
                <c:pt idx="333">
                  <c:v>44.699999999999996</c:v>
                </c:pt>
                <c:pt idx="334">
                  <c:v>48.699999999999996</c:v>
                </c:pt>
                <c:pt idx="335">
                  <c:v>44.099999999999994</c:v>
                </c:pt>
                <c:pt idx="336">
                  <c:v>33.5</c:v>
                </c:pt>
                <c:pt idx="337">
                  <c:v>34.9</c:v>
                </c:pt>
                <c:pt idx="338">
                  <c:v>22</c:v>
                </c:pt>
                <c:pt idx="339">
                  <c:v>44.699999999999996</c:v>
                </c:pt>
                <c:pt idx="340">
                  <c:v>42.099999999999994</c:v>
                </c:pt>
                <c:pt idx="341">
                  <c:v>40.5</c:v>
                </c:pt>
                <c:pt idx="342">
                  <c:v>31.199999999999996</c:v>
                </c:pt>
                <c:pt idx="343">
                  <c:v>31.299999999999997</c:v>
                </c:pt>
                <c:pt idx="344">
                  <c:v>45.099999999999994</c:v>
                </c:pt>
                <c:pt idx="345">
                  <c:v>33.5</c:v>
                </c:pt>
                <c:pt idx="346">
                  <c:v>32.199999999999996</c:v>
                </c:pt>
                <c:pt idx="347">
                  <c:v>31.9</c:v>
                </c:pt>
                <c:pt idx="348">
                  <c:v>42.099999999999994</c:v>
                </c:pt>
                <c:pt idx="349">
                  <c:v>35.5</c:v>
                </c:pt>
                <c:pt idx="350">
                  <c:v>32.199999999999996</c:v>
                </c:pt>
                <c:pt idx="351">
                  <c:v>30.9</c:v>
                </c:pt>
                <c:pt idx="352">
                  <c:v>41.4</c:v>
                </c:pt>
                <c:pt idx="353">
                  <c:v>36.799999999999997</c:v>
                </c:pt>
                <c:pt idx="354">
                  <c:v>40.5</c:v>
                </c:pt>
                <c:pt idx="355">
                  <c:v>30.9</c:v>
                </c:pt>
                <c:pt idx="356">
                  <c:v>42.4</c:v>
                </c:pt>
                <c:pt idx="357">
                  <c:v>35.799999999999997</c:v>
                </c:pt>
                <c:pt idx="358">
                  <c:v>35.5</c:v>
                </c:pt>
                <c:pt idx="359">
                  <c:v>28.9</c:v>
                </c:pt>
                <c:pt idx="360">
                  <c:v>42.699999999999996</c:v>
                </c:pt>
                <c:pt idx="361">
                  <c:v>37.799999999999997</c:v>
                </c:pt>
                <c:pt idx="362">
                  <c:v>39.5</c:v>
                </c:pt>
                <c:pt idx="363">
                  <c:v>30.9</c:v>
                </c:pt>
                <c:pt idx="364">
                  <c:v>15.099999999999998</c:v>
                </c:pt>
              </c:numCache>
            </c:numRef>
          </c:val>
          <c:smooth val="0"/>
          <c:extLst>
            <c:ext xmlns:c16="http://schemas.microsoft.com/office/drawing/2014/chart" uri="{C3380CC4-5D6E-409C-BE32-E72D297353CC}">
              <c16:uniqueId val="{00000001-1F92-4429-AF62-E130AB0D2BDB}"/>
            </c:ext>
          </c:extLst>
        </c:ser>
        <c:dLbls>
          <c:showLegendKey val="0"/>
          <c:showVal val="0"/>
          <c:showCatName val="0"/>
          <c:showSerName val="0"/>
          <c:showPercent val="0"/>
          <c:showBubbleSize val="0"/>
        </c:dLbls>
        <c:smooth val="0"/>
        <c:axId val="499562096"/>
        <c:axId val="499564656"/>
      </c:lineChart>
      <c:catAx>
        <c:axId val="49956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64656"/>
        <c:crosses val="autoZero"/>
        <c:auto val="1"/>
        <c:lblAlgn val="ctr"/>
        <c:lblOffset val="100"/>
        <c:noMultiLvlLbl val="0"/>
      </c:catAx>
      <c:valAx>
        <c:axId val="49956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62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Sales histogram for entire data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histogram for entire data  </a:t>
          </a:r>
        </a:p>
      </cx:txPr>
    </cx:title>
    <cx:plotArea>
      <cx:plotAreaRegion>
        <cx:series layoutId="clusteredColumn" uniqueId="{BA9A3DCE-99AD-4FB1-8213-2807CB393205}">
          <cx:tx>
            <cx:txData>
              <cx:f>_xlchart.v1.0</cx:f>
              <cx:v>Sales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_xlchart.v1.39</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mean temperatures of 290 Samples</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51BE69B1-D0B6-44D6-B461-4AF6D3504C0C}">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Sales histogram for entire data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histogram for entire data</a:t>
          </a:r>
        </a:p>
      </cx:txPr>
    </cx:title>
    <cx:plotArea>
      <cx:plotAreaRegion>
        <cx:series layoutId="clusteredColumn" uniqueId="{7F2CD8BE-D391-4BD6-874C-FCF3F1B15711}">
          <cx:tx>
            <cx:txData>
              <cx:f>_xlchart.v1.4</cx:f>
              <cx:v>Sales</cx:v>
            </cx:txData>
          </cx:tx>
          <cx:dataLabels pos="inEnd">
            <cx:visibility seriesName="0" categoryName="0" value="1"/>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_xlchart.v1.37</cx:f>
      </cx:numDim>
    </cx:data>
  </cx:chartData>
  <cx:chart>
    <cx:title pos="t" align="ctr" overlay="0">
      <cx:tx>
        <cx:txData>
          <cx:v>Sales Histogram</cx:v>
        </cx:txData>
      </cx:tx>
      <cx:txPr>
        <a:bodyPr spcFirstLastPara="1" vertOverflow="ellipsis" horzOverflow="overflow" wrap="square" lIns="0" tIns="0" rIns="0" bIns="0" anchor="ctr" anchorCtr="1"/>
        <a:lstStyle/>
        <a:p>
          <a:pPr algn="ctr" rtl="0">
            <a:defRPr/>
          </a:pPr>
          <a:r>
            <a:rPr lang="en-US" sz="1400" b="0" i="0" u="none" strike="noStrike" cap="none" spc="20" baseline="0">
              <a:solidFill>
                <a:sysClr val="windowText" lastClr="000000">
                  <a:lumMod val="50000"/>
                  <a:lumOff val="50000"/>
                </a:sysClr>
              </a:solidFill>
              <a:latin typeface="Calibri" panose="020F0502020204030204"/>
            </a:rPr>
            <a:t>Sales Histogram</a:t>
          </a:r>
        </a:p>
      </cx:txPr>
    </cx:title>
    <cx:plotArea>
      <cx:plotAreaRegion>
        <cx:series layoutId="clusteredColumn" uniqueId="{B40A645C-F3A2-48A4-BDA2-BC53FED9FF12}">
          <cx:tx>
            <cx:txData>
              <cx:f>_xlchart.v1.36</cx:f>
              <cx:v>Sales</cx:v>
            </cx:txData>
          </cx:tx>
          <cx:dataLabels pos="in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chartData>
  <cx:chart>
    <cx:title pos="t" align="ctr" overlay="0">
      <cx:tx>
        <cx:txData>
          <cx:v>Box and whiskers representation for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whiskers representation for Sales</a:t>
          </a:r>
        </a:p>
      </cx:txPr>
    </cx:title>
    <cx:plotArea>
      <cx:plotAreaRegion>
        <cx:series layoutId="boxWhisker" uniqueId="{7D115C13-072C-4135-91B6-5BD891806713}">
          <cx:tx>
            <cx:txData>
              <cx:f>_xlchart.v1.32</cx:f>
              <cx:v>Sales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chartData>
  <cx:chart>
    <cx:title pos="t" align="ctr" overlay="0">
      <cx:tx>
        <cx:txData>
          <cx:v>Rainfall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Rainfall Histogram</a:t>
          </a:r>
        </a:p>
      </cx:txPr>
    </cx:title>
    <cx:plotArea>
      <cx:plotAreaRegion>
        <cx:series layoutId="clusteredColumn" uniqueId="{41EAE190-65AF-44C7-9750-AF7846AFBBA5}">
          <cx:tx>
            <cx:txData>
              <cx:f>_xlchart.v1.26</cx:f>
              <cx:v>Rainfall</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_xlchart.v1.31</cx:f>
      </cx:numDim>
    </cx:data>
  </cx:chartData>
  <cx:chart>
    <cx:title pos="t" align="ctr" overlay="0">
      <cx:tx>
        <cx:txData>
          <cx:v>Box and whiskers represtentation for Rainfal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whiskers represtentation for Rainfal</a:t>
          </a:r>
        </a:p>
      </cx:txPr>
    </cx:title>
    <cx:plotArea>
      <cx:plotAreaRegion>
        <cx:series layoutId="boxWhisker" uniqueId="{4E4FD510-AEB0-416A-A151-EE14C5034B22}">
          <cx:tx>
            <cx:txData>
              <cx:f>_xlchart.v1.30</cx:f>
              <cx:v>Rainfall</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chartData>
  <cx:chart>
    <cx:title pos="t" align="ctr" overlay="0">
      <cx:tx>
        <cx:txData>
          <cx:v>Temperature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Temperature Histogram</a:t>
          </a:r>
        </a:p>
      </cx:txPr>
    </cx:title>
    <cx:plotArea>
      <cx:plotAreaRegion>
        <cx:series layoutId="clusteredColumn" uniqueId="{12BC254A-4712-4D9C-B122-E7D93EED5A77}">
          <cx:tx>
            <cx:txData>
              <cx:f>_xlchart.v1.28</cx:f>
              <cx:v>Temperature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_xlchart.v1.35</cx:f>
      </cx:numDim>
    </cx:data>
  </cx:chartData>
  <cx:chart>
    <cx:title pos="t" align="ctr" overlay="0">
      <cx:tx>
        <cx:txData>
          <cx:v>Box and Whiskers representation for temperature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Whiskers representation for temperature</a:t>
          </a:r>
        </a:p>
      </cx:txPr>
    </cx:title>
    <cx:plotArea>
      <cx:plotAreaRegion>
        <cx:series layoutId="boxWhisker" uniqueId="{33573726-7D48-4707-AD76-1E56F36DB6BB}">
          <cx:tx>
            <cx:txData>
              <cx:f>_xlchart.v1.34</cx:f>
              <cx:v>Temperature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_xlchart.v1.38</cx:f>
      </cx:numDim>
    </cx:data>
  </cx:chartData>
  <cx:chart>
    <cx:title pos="t" align="ctr" overlay="0">
      <cx:tx>
        <cx:txData>
          <cx:v>Histogram of means of 290 samples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means of 290 samples</a:t>
          </a:r>
        </a:p>
      </cx:txPr>
    </cx:title>
    <cx:plotArea>
      <cx:plotAreaRegion>
        <cx:series layoutId="clusteredColumn" uniqueId="{AE4AA89D-CAB9-4E89-8F36-B6270E4DAC9A}">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microsoft.com/office/2014/relationships/chartEx" Target="../charts/chartEx5.xml"/><Relationship Id="rId2" Type="http://schemas.microsoft.com/office/2014/relationships/chartEx" Target="../charts/chartEx4.xml"/><Relationship Id="rId1" Type="http://schemas.microsoft.com/office/2014/relationships/chartEx" Target="../charts/chartEx3.xml"/><Relationship Id="rId6" Type="http://schemas.microsoft.com/office/2014/relationships/chartEx" Target="../charts/chartEx8.xml"/><Relationship Id="rId5" Type="http://schemas.microsoft.com/office/2014/relationships/chartEx" Target="../charts/chartEx7.xml"/><Relationship Id="rId4" Type="http://schemas.microsoft.com/office/2014/relationships/chartEx" Target="../charts/chartEx6.xml"/></Relationships>
</file>

<file path=xl/drawings/_rels/drawing11.xml.rels><?xml version="1.0" encoding="UTF-8" standalone="yes"?>
<Relationships xmlns="http://schemas.openxmlformats.org/package/2006/relationships"><Relationship Id="rId2" Type="http://schemas.microsoft.com/office/2014/relationships/chartEx" Target="../charts/chartEx10.xml"/><Relationship Id="rId1" Type="http://schemas.microsoft.com/office/2014/relationships/chartEx" Target="../charts/chartEx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microsoft.com/office/2014/relationships/chartEx" Target="../charts/chartEx1.xml"/></Relationships>
</file>

<file path=xl/drawings/_rels/drawing9.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16</xdr:col>
      <xdr:colOff>304800</xdr:colOff>
      <xdr:row>15</xdr:row>
      <xdr:rowOff>76200</xdr:rowOff>
    </xdr:to>
    <xdr:graphicFrame macro="">
      <xdr:nvGraphicFramePr>
        <xdr:cNvPr id="3" name="Chart 2">
          <a:extLst>
            <a:ext uri="{FF2B5EF4-FFF2-40B4-BE49-F238E27FC236}">
              <a16:creationId xmlns:a16="http://schemas.microsoft.com/office/drawing/2014/main" id="{AAACD32C-1F8D-47B9-B0A6-A255985C2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16</xdr:row>
      <xdr:rowOff>4762</xdr:rowOff>
    </xdr:from>
    <xdr:to>
      <xdr:col>16</xdr:col>
      <xdr:colOff>285750</xdr:colOff>
      <xdr:row>30</xdr:row>
      <xdr:rowOff>80962</xdr:rowOff>
    </xdr:to>
    <xdr:graphicFrame macro="">
      <xdr:nvGraphicFramePr>
        <xdr:cNvPr id="4" name="Chart 3">
          <a:extLst>
            <a:ext uri="{FF2B5EF4-FFF2-40B4-BE49-F238E27FC236}">
              <a16:creationId xmlns:a16="http://schemas.microsoft.com/office/drawing/2014/main" id="{719B4A5C-D82F-4829-86EB-9A76A64AC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19050</xdr:colOff>
      <xdr:row>0</xdr:row>
      <xdr:rowOff>19050</xdr:rowOff>
    </xdr:from>
    <xdr:to>
      <xdr:col>24</xdr:col>
      <xdr:colOff>0</xdr:colOff>
      <xdr:row>18</xdr:row>
      <xdr:rowOff>66675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A5B3DCC-127C-4F7C-94DD-9B2C0741D8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544675" y="19050"/>
              <a:ext cx="7296150" cy="34861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19049</xdr:colOff>
      <xdr:row>0</xdr:row>
      <xdr:rowOff>19050</xdr:rowOff>
    </xdr:from>
    <xdr:to>
      <xdr:col>36</xdr:col>
      <xdr:colOff>581024</xdr:colOff>
      <xdr:row>19</xdr:row>
      <xdr:rowOff>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37D220DC-7CCF-42AA-8F04-55C9096CA4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2469474" y="19050"/>
              <a:ext cx="7267575" cy="36099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9526</xdr:colOff>
      <xdr:row>26</xdr:row>
      <xdr:rowOff>19050</xdr:rowOff>
    </xdr:from>
    <xdr:to>
      <xdr:col>23</xdr:col>
      <xdr:colOff>603250</xdr:colOff>
      <xdr:row>47</xdr:row>
      <xdr:rowOff>165099</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1E4E7C7-3214-4FB5-9444-00B475D692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535151" y="4981575"/>
              <a:ext cx="7299324" cy="41465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600075</xdr:colOff>
      <xdr:row>26</xdr:row>
      <xdr:rowOff>47624</xdr:rowOff>
    </xdr:from>
    <xdr:to>
      <xdr:col>36</xdr:col>
      <xdr:colOff>590550</xdr:colOff>
      <xdr:row>47</xdr:row>
      <xdr:rowOff>171449</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1F78D854-507A-4FF8-8312-F9E739EF03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2440900" y="5010149"/>
              <a:ext cx="7305675" cy="41243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57149</xdr:colOff>
      <xdr:row>54</xdr:row>
      <xdr:rowOff>0</xdr:rowOff>
    </xdr:from>
    <xdr:to>
      <xdr:col>23</xdr:col>
      <xdr:colOff>600074</xdr:colOff>
      <xdr:row>72</xdr:row>
      <xdr:rowOff>19050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5202EF2B-8E02-4E2D-A124-E6DE010125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582774" y="10296525"/>
              <a:ext cx="7248525" cy="34480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9526</xdr:colOff>
      <xdr:row>54</xdr:row>
      <xdr:rowOff>23811</xdr:rowOff>
    </xdr:from>
    <xdr:to>
      <xdr:col>35</xdr:col>
      <xdr:colOff>209550</xdr:colOff>
      <xdr:row>72</xdr:row>
      <xdr:rowOff>9524</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4F8FE9D0-9EED-45BA-B4EE-41F955CFC0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2459951" y="10320336"/>
              <a:ext cx="6296024" cy="34147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400050</xdr:colOff>
      <xdr:row>5</xdr:row>
      <xdr:rowOff>109537</xdr:rowOff>
    </xdr:from>
    <xdr:to>
      <xdr:col>15</xdr:col>
      <xdr:colOff>161925</xdr:colOff>
      <xdr:row>19</xdr:row>
      <xdr:rowOff>185737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F45ED2C-C2AD-4A78-B7F5-9CCB43F097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544800" y="1062037"/>
              <a:ext cx="4676775"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533400</xdr:colOff>
      <xdr:row>5</xdr:row>
      <xdr:rowOff>119062</xdr:rowOff>
    </xdr:from>
    <xdr:to>
      <xdr:col>19</xdr:col>
      <xdr:colOff>514350</xdr:colOff>
      <xdr:row>20</xdr:row>
      <xdr:rowOff>4762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D5EC8001-01AC-4350-A5E6-B02CA9B063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0593050" y="107156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4</xdr:row>
      <xdr:rowOff>14287</xdr:rowOff>
    </xdr:from>
    <xdr:to>
      <xdr:col>14</xdr:col>
      <xdr:colOff>523875</xdr:colOff>
      <xdr:row>18</xdr:row>
      <xdr:rowOff>90487</xdr:rowOff>
    </xdr:to>
    <xdr:graphicFrame macro="">
      <xdr:nvGraphicFramePr>
        <xdr:cNvPr id="4" name="Chart 3">
          <a:extLst>
            <a:ext uri="{FF2B5EF4-FFF2-40B4-BE49-F238E27FC236}">
              <a16:creationId xmlns:a16="http://schemas.microsoft.com/office/drawing/2014/main" id="{FAE6DAE3-B3D9-4329-9234-92977A05B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561975</xdr:colOff>
      <xdr:row>0</xdr:row>
      <xdr:rowOff>0</xdr:rowOff>
    </xdr:from>
    <xdr:to>
      <xdr:col>17</xdr:col>
      <xdr:colOff>200025</xdr:colOff>
      <xdr:row>16</xdr:row>
      <xdr:rowOff>166688</xdr:rowOff>
    </xdr:to>
    <xdr:graphicFrame macro="">
      <xdr:nvGraphicFramePr>
        <xdr:cNvPr id="3" name="Chart 2">
          <a:extLst>
            <a:ext uri="{FF2B5EF4-FFF2-40B4-BE49-F238E27FC236}">
              <a16:creationId xmlns:a16="http://schemas.microsoft.com/office/drawing/2014/main" id="{0ECEF830-E0DB-45DE-8A1E-F961FFC88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552450</xdr:colOff>
      <xdr:row>17</xdr:row>
      <xdr:rowOff>42862</xdr:rowOff>
    </xdr:from>
    <xdr:to>
      <xdr:col>17</xdr:col>
      <xdr:colOff>161925</xdr:colOff>
      <xdr:row>31</xdr:row>
      <xdr:rowOff>119062</xdr:rowOff>
    </xdr:to>
    <xdr:graphicFrame macro="">
      <xdr:nvGraphicFramePr>
        <xdr:cNvPr id="5" name="Chart 4">
          <a:extLst>
            <a:ext uri="{FF2B5EF4-FFF2-40B4-BE49-F238E27FC236}">
              <a16:creationId xmlns:a16="http://schemas.microsoft.com/office/drawing/2014/main" id="{7FDB8FE7-349E-41C6-B1E0-46454CB41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13</xdr:col>
      <xdr:colOff>514350</xdr:colOff>
      <xdr:row>18</xdr:row>
      <xdr:rowOff>100012</xdr:rowOff>
    </xdr:to>
    <xdr:graphicFrame macro="">
      <xdr:nvGraphicFramePr>
        <xdr:cNvPr id="3" name="Chart 2">
          <a:extLst>
            <a:ext uri="{FF2B5EF4-FFF2-40B4-BE49-F238E27FC236}">
              <a16:creationId xmlns:a16="http://schemas.microsoft.com/office/drawing/2014/main" id="{3F0D3DFB-0B14-401D-B79E-A6F2D649D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76200</xdr:colOff>
      <xdr:row>1</xdr:row>
      <xdr:rowOff>166687</xdr:rowOff>
    </xdr:from>
    <xdr:to>
      <xdr:col>15</xdr:col>
      <xdr:colOff>152400</xdr:colOff>
      <xdr:row>22</xdr:row>
      <xdr:rowOff>104775</xdr:rowOff>
    </xdr:to>
    <xdr:graphicFrame macro="">
      <xdr:nvGraphicFramePr>
        <xdr:cNvPr id="3" name="Chart 2">
          <a:extLst>
            <a:ext uri="{FF2B5EF4-FFF2-40B4-BE49-F238E27FC236}">
              <a16:creationId xmlns:a16="http://schemas.microsoft.com/office/drawing/2014/main" id="{BBD505CD-B815-404F-BF25-46D0489D9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523875</xdr:colOff>
      <xdr:row>344</xdr:row>
      <xdr:rowOff>119062</xdr:rowOff>
    </xdr:from>
    <xdr:to>
      <xdr:col>14</xdr:col>
      <xdr:colOff>504825</xdr:colOff>
      <xdr:row>362</xdr:row>
      <xdr:rowOff>57150</xdr:rowOff>
    </xdr:to>
    <xdr:graphicFrame macro="">
      <xdr:nvGraphicFramePr>
        <xdr:cNvPr id="2" name="Chart 1">
          <a:extLst>
            <a:ext uri="{FF2B5EF4-FFF2-40B4-BE49-F238E27FC236}">
              <a16:creationId xmlns:a16="http://schemas.microsoft.com/office/drawing/2014/main" id="{B1E6D126-F892-4DF3-9A03-BC58A4F45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581025</xdr:colOff>
      <xdr:row>344</xdr:row>
      <xdr:rowOff>180975</xdr:rowOff>
    </xdr:from>
    <xdr:to>
      <xdr:col>25</xdr:col>
      <xdr:colOff>219075</xdr:colOff>
      <xdr:row>361</xdr:row>
      <xdr:rowOff>138112</xdr:rowOff>
    </xdr:to>
    <xdr:graphicFrame macro="">
      <xdr:nvGraphicFramePr>
        <xdr:cNvPr id="3" name="Chart 2">
          <a:extLst>
            <a:ext uri="{FF2B5EF4-FFF2-40B4-BE49-F238E27FC236}">
              <a16:creationId xmlns:a16="http://schemas.microsoft.com/office/drawing/2014/main" id="{0221B290-8724-4EE4-9BBA-3C43F003A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257175</xdr:colOff>
      <xdr:row>3</xdr:row>
      <xdr:rowOff>85725</xdr:rowOff>
    </xdr:from>
    <xdr:to>
      <xdr:col>17</xdr:col>
      <xdr:colOff>152400</xdr:colOff>
      <xdr:row>20</xdr:row>
      <xdr:rowOff>80963</xdr:rowOff>
    </xdr:to>
    <xdr:graphicFrame macro="">
      <xdr:nvGraphicFramePr>
        <xdr:cNvPr id="3" name="Chart 2">
          <a:extLst>
            <a:ext uri="{FF2B5EF4-FFF2-40B4-BE49-F238E27FC236}">
              <a16:creationId xmlns:a16="http://schemas.microsoft.com/office/drawing/2014/main" id="{37F15ABC-2E5D-4E5A-9CBB-EB72D97BF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600074</xdr:colOff>
      <xdr:row>9</xdr:row>
      <xdr:rowOff>142875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A47D95B-07DE-4536-A8B3-6348E4C11D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4772024" cy="18573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314325</xdr:colOff>
      <xdr:row>0</xdr:row>
      <xdr:rowOff>0</xdr:rowOff>
    </xdr:from>
    <xdr:to>
      <xdr:col>2</xdr:col>
      <xdr:colOff>933450</xdr:colOff>
      <xdr:row>9</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538C6E0-5F35-426D-BA3B-73B324B12F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4325" y="0"/>
              <a:ext cx="4572000" cy="2019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mmoth Developer" refreshedDate="43589.107997685183" createdVersion="6" refreshedVersion="6" minRefreshableVersion="3" recordCount="365" xr:uid="{99DC3EE2-B9A8-4CBD-90A4-E74BA468FAAA}">
  <cacheSource type="worksheet">
    <worksheetSource name="Table1"/>
  </cacheSource>
  <cacheFields count="10">
    <cacheField name="Date" numFmtId="14">
      <sharedItems containsSemiMixedTypes="0" containsNonDate="0" containsDate="1" containsString="0" minDate="2017-01-01T00:00:00" maxDate="2018-01-01T00:00:00" count="36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sharedItems>
      <fieldGroup par="9"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Month" numFmtId="14">
      <sharedItems count="12">
        <s v="January"/>
        <s v="February"/>
        <s v="March"/>
        <s v="April"/>
        <s v="May"/>
        <s v="June"/>
        <s v="July"/>
        <s v="August"/>
        <s v="September"/>
        <s v="October"/>
        <s v="November"/>
        <s v="December"/>
      </sharedItems>
    </cacheField>
    <cacheField name="Day" numFmtId="0">
      <sharedItems count="7">
        <s v="Sunday"/>
        <s v="Monday"/>
        <s v="Tuesday"/>
        <s v="Wednesday"/>
        <s v="Thursday"/>
        <s v="Friday"/>
        <s v="Saturday"/>
      </sharedItems>
    </cacheField>
    <cacheField name="Temperature" numFmtId="0">
      <sharedItems containsSemiMixedTypes="0" containsString="0" containsNumber="1" minValue="15.099999999999998" maxValue="102.89999999999999" count="176">
        <n v="27"/>
        <n v="28.9"/>
        <n v="34.5"/>
        <n v="44.099999999999994"/>
        <n v="42.4"/>
        <n v="25.299999999999997"/>
        <n v="32.9"/>
        <n v="37.5"/>
        <n v="38.099999999999994"/>
        <n v="43.4"/>
        <n v="32.599999999999994"/>
        <n v="38.199999999999996"/>
        <n v="30.599999999999998"/>
        <n v="32.199999999999996"/>
        <n v="42.8"/>
        <n v="43.099999999999994"/>
        <n v="31.599999999999998"/>
        <n v="36.199999999999996"/>
        <n v="40.799999999999997"/>
        <n v="28.599999999999998"/>
        <n v="35.799999999999997"/>
        <n v="42.099999999999994"/>
        <n v="34.9"/>
        <n v="35.199999999999996"/>
        <n v="41.099999999999994"/>
        <n v="40.4"/>
        <n v="52"/>
        <n v="50.3"/>
        <n v="56.599999999999994"/>
        <n v="45.4"/>
        <n v="45"/>
        <n v="52.3"/>
        <n v="52.599999999999994"/>
        <n v="42.699999999999996"/>
        <n v="50"/>
        <n v="51.3"/>
        <n v="55.599999999999994"/>
        <n v="46.4"/>
        <n v="47.699999999999996"/>
        <n v="47.3"/>
        <n v="43.699999999999996"/>
        <n v="48.699999999999996"/>
        <n v="49.599999999999994"/>
        <n v="57.9"/>
        <n v="57.199999999999996"/>
        <n v="60.199999999999996"/>
        <n v="59.499999999999993"/>
        <n v="55.9"/>
        <n v="61.199999999999996"/>
        <n v="58.499999999999993"/>
        <n v="52.9"/>
        <n v="59.199999999999996"/>
        <n v="58.199999999999996"/>
        <n v="61.499999999999993"/>
        <n v="58.9"/>
        <n v="56.199999999999996"/>
        <n v="56.499999999999993"/>
        <n v="53.9"/>
        <n v="56.9"/>
        <n v="60.499999999999993"/>
        <n v="55.199999999999996"/>
        <n v="57.499999999999993"/>
        <n v="65.8"/>
        <n v="60.8"/>
        <n v="62.099999999999994"/>
        <n v="64.399999999999991"/>
        <n v="59.8"/>
        <n v="63.8"/>
        <n v="63.099999999999994"/>
        <n v="66.099999999999994"/>
        <n v="61.099999999999994"/>
        <n v="65.099999999999994"/>
        <n v="64.099999999999994"/>
        <n v="62.499999999999993"/>
        <n v="68.099999999999994"/>
        <n v="67.099999999999994"/>
        <n v="63.499999999999993"/>
        <n v="58.8"/>
        <n v="66.699999999999989"/>
        <n v="65.699999999999989"/>
        <n v="71"/>
        <n v="71.3"/>
        <n v="69.399999999999991"/>
        <n v="69.699999999999989"/>
        <n v="75"/>
        <n v="72.699999999999989"/>
        <n v="70"/>
        <n v="77.3"/>
        <n v="63.399999999999991"/>
        <n v="70.699999999999989"/>
        <n v="72"/>
        <n v="75.3"/>
        <n v="71.699999999999989"/>
        <n v="76.3"/>
        <n v="79.899999999999991"/>
        <n v="81.5"/>
        <n v="90.399999999999991"/>
        <n v="78.599999999999994"/>
        <n v="84.199999999999989"/>
        <n v="86.8"/>
        <n v="90.699999999999989"/>
        <n v="77.599999999999994"/>
        <n v="79.5"/>
        <n v="84.8"/>
        <n v="93"/>
        <n v="75.599999999999994"/>
        <n v="80.5"/>
        <n v="99.3"/>
        <n v="72.599999999999994"/>
        <n v="86.5"/>
        <n v="85.1"/>
        <n v="94.3"/>
        <n v="72.3"/>
        <n v="102.6"/>
        <n v="75.899999999999991"/>
        <n v="89.399999999999991"/>
        <n v="102.89999999999999"/>
        <n v="93.399999999999991"/>
        <n v="73.599999999999994"/>
        <n v="91.699999999999989"/>
        <n v="82.5"/>
        <n v="83.199999999999989"/>
        <n v="77.899999999999991"/>
        <n v="98"/>
        <n v="83.5"/>
        <n v="80.199999999999989"/>
        <n v="78.899999999999991"/>
        <n v="92"/>
        <n v="79.199999999999989"/>
        <n v="80.899999999999991"/>
        <n v="83.8"/>
        <n v="76.899999999999991"/>
        <n v="99.6"/>
        <n v="89.1"/>
        <n v="76.599999999999994"/>
        <n v="97.899999999999991"/>
        <n v="87.399999999999991"/>
        <n v="85.5"/>
        <n v="78.199999999999989"/>
        <n v="74.599999999999994"/>
        <n v="68.699999999999989"/>
        <n v="70.3"/>
        <n v="67.699999999999989"/>
        <n v="74.3"/>
        <n v="68"/>
        <n v="79.599999999999994"/>
        <n v="69"/>
        <n v="67.399999999999991"/>
        <n v="61.8"/>
        <n v="68.399999999999991"/>
        <n v="64.8"/>
        <n v="54.199999999999996"/>
        <n v="62.8"/>
        <n v="51.9"/>
        <n v="53.599999999999994"/>
        <n v="51.599999999999994"/>
        <n v="44.699999999999996"/>
        <n v="54.599999999999994"/>
        <n v="49.699999999999996"/>
        <n v="46"/>
        <n v="47"/>
        <n v="49"/>
        <n v="33.5"/>
        <n v="22"/>
        <n v="40.5"/>
        <n v="31.199999999999996"/>
        <n v="31.299999999999997"/>
        <n v="45.099999999999994"/>
        <n v="31.9"/>
        <n v="35.5"/>
        <n v="30.9"/>
        <n v="41.4"/>
        <n v="36.799999999999997"/>
        <n v="37.799999999999997"/>
        <n v="39.5"/>
        <n v="15.099999999999998"/>
      </sharedItems>
    </cacheField>
    <cacheField name="Rainfall" numFmtId="2">
      <sharedItems containsSemiMixedTypes="0" containsString="0" containsNumber="1" minValue="0.47" maxValue="2.5"/>
    </cacheField>
    <cacheField name="Flyers" numFmtId="0">
      <sharedItems containsSemiMixedTypes="0" containsString="0" containsNumber="1" containsInteger="1" minValue="9" maxValue="80"/>
    </cacheField>
    <cacheField name="Price" numFmtId="0">
      <sharedItems containsSemiMixedTypes="0" containsString="0" containsNumber="1" minValue="0.3" maxValue="0.5" count="2">
        <n v="0.3"/>
        <n v="0.5"/>
      </sharedItems>
    </cacheField>
    <cacheField name="Sales" numFmtId="0">
      <sharedItems containsSemiMixedTypes="0" containsString="0" containsNumber="1" containsInteger="1" minValue="7" maxValue="43" count="35">
        <n v="10"/>
        <n v="13"/>
        <n v="15"/>
        <n v="17"/>
        <n v="18"/>
        <n v="11"/>
        <n v="12"/>
        <n v="14"/>
        <n v="16"/>
        <n v="20"/>
        <n v="21"/>
        <n v="22"/>
        <n v="19"/>
        <n v="23"/>
        <n v="24"/>
        <n v="25"/>
        <n v="26"/>
        <n v="27"/>
        <n v="28"/>
        <n v="29"/>
        <n v="30"/>
        <n v="31"/>
        <n v="33"/>
        <n v="35"/>
        <n v="38"/>
        <n v="32"/>
        <n v="34"/>
        <n v="36"/>
        <n v="39"/>
        <n v="40"/>
        <n v="41"/>
        <n v="37"/>
        <n v="42"/>
        <n v="43"/>
        <n v="7"/>
      </sharedItems>
    </cacheField>
    <cacheField name="Revenue" numFmtId="166">
      <sharedItems containsSemiMixedTypes="0" containsString="0" containsNumber="1" minValue="2.1" maxValue="21.5"/>
    </cacheField>
    <cacheField name="Months"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x v="0"/>
    <x v="0"/>
    <x v="0"/>
    <n v="2"/>
    <n v="15"/>
    <x v="0"/>
    <x v="0"/>
    <n v="3"/>
  </r>
  <r>
    <x v="1"/>
    <x v="0"/>
    <x v="1"/>
    <x v="1"/>
    <n v="1.33"/>
    <n v="15"/>
    <x v="0"/>
    <x v="1"/>
    <n v="3.9"/>
  </r>
  <r>
    <x v="2"/>
    <x v="0"/>
    <x v="2"/>
    <x v="2"/>
    <n v="1.33"/>
    <n v="27"/>
    <x v="0"/>
    <x v="2"/>
    <n v="4.5"/>
  </r>
  <r>
    <x v="3"/>
    <x v="0"/>
    <x v="3"/>
    <x v="3"/>
    <n v="1.05"/>
    <n v="28"/>
    <x v="0"/>
    <x v="3"/>
    <n v="5.0999999999999996"/>
  </r>
  <r>
    <x v="4"/>
    <x v="0"/>
    <x v="4"/>
    <x v="4"/>
    <n v="1"/>
    <n v="33"/>
    <x v="0"/>
    <x v="4"/>
    <n v="5.3999999999999995"/>
  </r>
  <r>
    <x v="5"/>
    <x v="0"/>
    <x v="5"/>
    <x v="5"/>
    <n v="1.54"/>
    <n v="23"/>
    <x v="0"/>
    <x v="5"/>
    <n v="3.3"/>
  </r>
  <r>
    <x v="6"/>
    <x v="0"/>
    <x v="6"/>
    <x v="6"/>
    <n v="1.54"/>
    <n v="19"/>
    <x v="0"/>
    <x v="1"/>
    <n v="3.9"/>
  </r>
  <r>
    <x v="7"/>
    <x v="0"/>
    <x v="0"/>
    <x v="7"/>
    <n v="1.18"/>
    <n v="28"/>
    <x v="0"/>
    <x v="2"/>
    <n v="4.5"/>
  </r>
  <r>
    <x v="8"/>
    <x v="0"/>
    <x v="1"/>
    <x v="8"/>
    <n v="1.18"/>
    <n v="20"/>
    <x v="0"/>
    <x v="3"/>
    <n v="5.0999999999999996"/>
  </r>
  <r>
    <x v="9"/>
    <x v="0"/>
    <x v="2"/>
    <x v="9"/>
    <n v="1.05"/>
    <n v="33"/>
    <x v="0"/>
    <x v="4"/>
    <n v="5.3999999999999995"/>
  </r>
  <r>
    <x v="10"/>
    <x v="0"/>
    <x v="3"/>
    <x v="10"/>
    <n v="1.54"/>
    <n v="23"/>
    <x v="0"/>
    <x v="6"/>
    <n v="3.5999999999999996"/>
  </r>
  <r>
    <x v="11"/>
    <x v="0"/>
    <x v="4"/>
    <x v="11"/>
    <n v="1.33"/>
    <n v="16"/>
    <x v="0"/>
    <x v="7"/>
    <n v="4.2"/>
  </r>
  <r>
    <x v="12"/>
    <x v="0"/>
    <x v="5"/>
    <x v="7"/>
    <n v="1.33"/>
    <n v="19"/>
    <x v="0"/>
    <x v="2"/>
    <n v="4.5"/>
  </r>
  <r>
    <x v="13"/>
    <x v="0"/>
    <x v="6"/>
    <x v="3"/>
    <n v="1.05"/>
    <n v="23"/>
    <x v="0"/>
    <x v="3"/>
    <n v="5.0999999999999996"/>
  </r>
  <r>
    <x v="14"/>
    <x v="0"/>
    <x v="0"/>
    <x v="9"/>
    <n v="1.1100000000000001"/>
    <n v="33"/>
    <x v="0"/>
    <x v="4"/>
    <n v="5.3999999999999995"/>
  </r>
  <r>
    <x v="15"/>
    <x v="0"/>
    <x v="1"/>
    <x v="12"/>
    <n v="1.67"/>
    <n v="24"/>
    <x v="0"/>
    <x v="6"/>
    <n v="3.5999999999999996"/>
  </r>
  <r>
    <x v="16"/>
    <x v="0"/>
    <x v="2"/>
    <x v="13"/>
    <n v="1.43"/>
    <n v="26"/>
    <x v="0"/>
    <x v="7"/>
    <n v="4.2"/>
  </r>
  <r>
    <x v="17"/>
    <x v="0"/>
    <x v="3"/>
    <x v="14"/>
    <n v="1.18"/>
    <n v="33"/>
    <x v="0"/>
    <x v="8"/>
    <n v="4.8"/>
  </r>
  <r>
    <x v="18"/>
    <x v="0"/>
    <x v="4"/>
    <x v="15"/>
    <n v="1.18"/>
    <n v="30"/>
    <x v="0"/>
    <x v="3"/>
    <n v="5.0999999999999996"/>
  </r>
  <r>
    <x v="19"/>
    <x v="0"/>
    <x v="5"/>
    <x v="16"/>
    <n v="1.43"/>
    <n v="20"/>
    <x v="0"/>
    <x v="6"/>
    <n v="3.5999999999999996"/>
  </r>
  <r>
    <x v="20"/>
    <x v="0"/>
    <x v="6"/>
    <x v="17"/>
    <n v="1.25"/>
    <n v="16"/>
    <x v="0"/>
    <x v="7"/>
    <n v="4.2"/>
  </r>
  <r>
    <x v="21"/>
    <x v="0"/>
    <x v="0"/>
    <x v="18"/>
    <n v="1.1100000000000001"/>
    <n v="19"/>
    <x v="0"/>
    <x v="8"/>
    <n v="4.8"/>
  </r>
  <r>
    <x v="22"/>
    <x v="0"/>
    <x v="1"/>
    <x v="8"/>
    <n v="1.05"/>
    <n v="21"/>
    <x v="0"/>
    <x v="3"/>
    <n v="5.0999999999999996"/>
  </r>
  <r>
    <x v="23"/>
    <x v="0"/>
    <x v="2"/>
    <x v="19"/>
    <n v="1.54"/>
    <n v="20"/>
    <x v="0"/>
    <x v="6"/>
    <n v="3.5999999999999996"/>
  </r>
  <r>
    <x v="24"/>
    <x v="0"/>
    <x v="3"/>
    <x v="13"/>
    <n v="1.25"/>
    <n v="24"/>
    <x v="0"/>
    <x v="7"/>
    <n v="4.2"/>
  </r>
  <r>
    <x v="25"/>
    <x v="0"/>
    <x v="4"/>
    <x v="20"/>
    <n v="1.25"/>
    <n v="18"/>
    <x v="0"/>
    <x v="8"/>
    <n v="4.8"/>
  </r>
  <r>
    <x v="26"/>
    <x v="0"/>
    <x v="5"/>
    <x v="21"/>
    <n v="1.05"/>
    <n v="22"/>
    <x v="0"/>
    <x v="3"/>
    <n v="5.0999999999999996"/>
  </r>
  <r>
    <x v="27"/>
    <x v="0"/>
    <x v="6"/>
    <x v="22"/>
    <n v="1.33"/>
    <n v="15"/>
    <x v="0"/>
    <x v="1"/>
    <n v="3.9"/>
  </r>
  <r>
    <x v="28"/>
    <x v="0"/>
    <x v="0"/>
    <x v="23"/>
    <n v="1.33"/>
    <n v="27"/>
    <x v="0"/>
    <x v="7"/>
    <n v="4.2"/>
  </r>
  <r>
    <x v="29"/>
    <x v="0"/>
    <x v="1"/>
    <x v="24"/>
    <n v="1.05"/>
    <n v="20"/>
    <x v="0"/>
    <x v="3"/>
    <n v="5.0999999999999996"/>
  </r>
  <r>
    <x v="30"/>
    <x v="0"/>
    <x v="2"/>
    <x v="25"/>
    <n v="1.05"/>
    <n v="37"/>
    <x v="0"/>
    <x v="4"/>
    <n v="5.3999999999999995"/>
  </r>
  <r>
    <x v="31"/>
    <x v="1"/>
    <x v="3"/>
    <x v="4"/>
    <n v="1"/>
    <n v="35"/>
    <x v="0"/>
    <x v="4"/>
    <n v="5.3999999999999995"/>
  </r>
  <r>
    <x v="32"/>
    <x v="1"/>
    <x v="4"/>
    <x v="26"/>
    <n v="1"/>
    <n v="22"/>
    <x v="0"/>
    <x v="9"/>
    <n v="6"/>
  </r>
  <r>
    <x v="33"/>
    <x v="1"/>
    <x v="5"/>
    <x v="27"/>
    <n v="0.87"/>
    <n v="25"/>
    <x v="0"/>
    <x v="10"/>
    <n v="6.3"/>
  </r>
  <r>
    <x v="34"/>
    <x v="1"/>
    <x v="6"/>
    <x v="28"/>
    <n v="0.83"/>
    <n v="46"/>
    <x v="0"/>
    <x v="11"/>
    <n v="6.6"/>
  </r>
  <r>
    <x v="35"/>
    <x v="1"/>
    <x v="0"/>
    <x v="29"/>
    <n v="1.1100000000000001"/>
    <n v="32"/>
    <x v="0"/>
    <x v="4"/>
    <n v="5.3999999999999995"/>
  </r>
  <r>
    <x v="36"/>
    <x v="1"/>
    <x v="1"/>
    <x v="30"/>
    <n v="0.95"/>
    <n v="28"/>
    <x v="0"/>
    <x v="9"/>
    <n v="6"/>
  </r>
  <r>
    <x v="37"/>
    <x v="1"/>
    <x v="2"/>
    <x v="31"/>
    <n v="0.87"/>
    <n v="39"/>
    <x v="0"/>
    <x v="10"/>
    <n v="6.3"/>
  </r>
  <r>
    <x v="38"/>
    <x v="1"/>
    <x v="3"/>
    <x v="32"/>
    <n v="0.87"/>
    <n v="31"/>
    <x v="0"/>
    <x v="11"/>
    <n v="6.6"/>
  </r>
  <r>
    <x v="39"/>
    <x v="1"/>
    <x v="4"/>
    <x v="33"/>
    <n v="1"/>
    <n v="39"/>
    <x v="0"/>
    <x v="12"/>
    <n v="5.7"/>
  </r>
  <r>
    <x v="40"/>
    <x v="1"/>
    <x v="5"/>
    <x v="34"/>
    <n v="0.91"/>
    <n v="40"/>
    <x v="0"/>
    <x v="9"/>
    <n v="6"/>
  </r>
  <r>
    <x v="41"/>
    <x v="1"/>
    <x v="6"/>
    <x v="35"/>
    <n v="0.91"/>
    <n v="35"/>
    <x v="0"/>
    <x v="10"/>
    <n v="6.3"/>
  </r>
  <r>
    <x v="42"/>
    <x v="1"/>
    <x v="0"/>
    <x v="36"/>
    <n v="0.83"/>
    <n v="41"/>
    <x v="0"/>
    <x v="11"/>
    <n v="6.6"/>
  </r>
  <r>
    <x v="43"/>
    <x v="1"/>
    <x v="1"/>
    <x v="37"/>
    <n v="1.1100000000000001"/>
    <n v="34"/>
    <x v="0"/>
    <x v="4"/>
    <n v="5.3999999999999995"/>
  </r>
  <r>
    <x v="44"/>
    <x v="1"/>
    <x v="2"/>
    <x v="38"/>
    <n v="0.95"/>
    <n v="35"/>
    <x v="0"/>
    <x v="12"/>
    <n v="5.7"/>
  </r>
  <r>
    <x v="45"/>
    <x v="1"/>
    <x v="3"/>
    <x v="26"/>
    <n v="0.91"/>
    <n v="33"/>
    <x v="0"/>
    <x v="9"/>
    <n v="6"/>
  </r>
  <r>
    <x v="46"/>
    <x v="1"/>
    <x v="4"/>
    <x v="39"/>
    <n v="0.87"/>
    <n v="31"/>
    <x v="0"/>
    <x v="10"/>
    <n v="6.3"/>
  </r>
  <r>
    <x v="47"/>
    <x v="1"/>
    <x v="5"/>
    <x v="25"/>
    <n v="1"/>
    <n v="29"/>
    <x v="0"/>
    <x v="4"/>
    <n v="5.3999999999999995"/>
  </r>
  <r>
    <x v="48"/>
    <x v="1"/>
    <x v="6"/>
    <x v="40"/>
    <n v="0.95"/>
    <n v="25"/>
    <x v="0"/>
    <x v="12"/>
    <n v="5.7"/>
  </r>
  <r>
    <x v="49"/>
    <x v="1"/>
    <x v="0"/>
    <x v="34"/>
    <n v="0.95"/>
    <n v="28"/>
    <x v="0"/>
    <x v="9"/>
    <n v="6"/>
  </r>
  <r>
    <x v="50"/>
    <x v="1"/>
    <x v="1"/>
    <x v="27"/>
    <n v="0.95"/>
    <n v="25"/>
    <x v="0"/>
    <x v="10"/>
    <n v="6.3"/>
  </r>
  <r>
    <x v="51"/>
    <x v="1"/>
    <x v="2"/>
    <x v="4"/>
    <n v="1"/>
    <n v="28"/>
    <x v="0"/>
    <x v="4"/>
    <n v="5.3999999999999995"/>
  </r>
  <r>
    <x v="52"/>
    <x v="1"/>
    <x v="3"/>
    <x v="38"/>
    <n v="0.95"/>
    <n v="36"/>
    <x v="0"/>
    <x v="12"/>
    <n v="5.7"/>
  </r>
  <r>
    <x v="53"/>
    <x v="1"/>
    <x v="4"/>
    <x v="30"/>
    <n v="1"/>
    <n v="23"/>
    <x v="0"/>
    <x v="9"/>
    <n v="6"/>
  </r>
  <r>
    <x v="54"/>
    <x v="1"/>
    <x v="5"/>
    <x v="39"/>
    <n v="0.87"/>
    <n v="36"/>
    <x v="0"/>
    <x v="10"/>
    <n v="6.3"/>
  </r>
  <r>
    <x v="55"/>
    <x v="1"/>
    <x v="6"/>
    <x v="4"/>
    <n v="1"/>
    <n v="21"/>
    <x v="0"/>
    <x v="4"/>
    <n v="5.3999999999999995"/>
  </r>
  <r>
    <x v="56"/>
    <x v="1"/>
    <x v="0"/>
    <x v="41"/>
    <n v="1.05"/>
    <n v="32"/>
    <x v="0"/>
    <x v="12"/>
    <n v="5.7"/>
  </r>
  <r>
    <x v="57"/>
    <x v="1"/>
    <x v="1"/>
    <x v="30"/>
    <n v="1"/>
    <n v="34"/>
    <x v="0"/>
    <x v="9"/>
    <n v="6"/>
  </r>
  <r>
    <x v="58"/>
    <x v="1"/>
    <x v="2"/>
    <x v="42"/>
    <n v="0.91"/>
    <n v="45"/>
    <x v="0"/>
    <x v="11"/>
    <n v="6.6"/>
  </r>
  <r>
    <x v="59"/>
    <x v="2"/>
    <x v="3"/>
    <x v="43"/>
    <n v="0.87"/>
    <n v="46"/>
    <x v="0"/>
    <x v="13"/>
    <n v="6.8999999999999995"/>
  </r>
  <r>
    <x v="60"/>
    <x v="2"/>
    <x v="4"/>
    <x v="44"/>
    <n v="0.8"/>
    <n v="31"/>
    <x v="0"/>
    <x v="14"/>
    <n v="7.1999999999999993"/>
  </r>
  <r>
    <x v="61"/>
    <x v="2"/>
    <x v="5"/>
    <x v="45"/>
    <n v="0.77"/>
    <n v="28"/>
    <x v="0"/>
    <x v="14"/>
    <n v="7.1999999999999993"/>
  </r>
  <r>
    <x v="62"/>
    <x v="2"/>
    <x v="6"/>
    <x v="46"/>
    <n v="0.77"/>
    <n v="29"/>
    <x v="0"/>
    <x v="15"/>
    <n v="7.5"/>
  </r>
  <r>
    <x v="63"/>
    <x v="2"/>
    <x v="0"/>
    <x v="47"/>
    <n v="0.87"/>
    <n v="32"/>
    <x v="0"/>
    <x v="13"/>
    <n v="6.8999999999999995"/>
  </r>
  <r>
    <x v="64"/>
    <x v="2"/>
    <x v="1"/>
    <x v="48"/>
    <n v="0.77"/>
    <n v="28"/>
    <x v="0"/>
    <x v="14"/>
    <n v="7.1999999999999993"/>
  </r>
  <r>
    <x v="65"/>
    <x v="2"/>
    <x v="2"/>
    <x v="45"/>
    <n v="0.77"/>
    <n v="32"/>
    <x v="0"/>
    <x v="14"/>
    <n v="7.1999999999999993"/>
  </r>
  <r>
    <x v="66"/>
    <x v="2"/>
    <x v="3"/>
    <x v="49"/>
    <n v="0.77"/>
    <n v="43"/>
    <x v="0"/>
    <x v="15"/>
    <n v="7.5"/>
  </r>
  <r>
    <x v="67"/>
    <x v="2"/>
    <x v="4"/>
    <x v="50"/>
    <n v="0.8"/>
    <n v="29"/>
    <x v="0"/>
    <x v="13"/>
    <n v="6.8999999999999995"/>
  </r>
  <r>
    <x v="68"/>
    <x v="2"/>
    <x v="5"/>
    <x v="51"/>
    <n v="0.83"/>
    <n v="31"/>
    <x v="0"/>
    <x v="14"/>
    <n v="7.1999999999999993"/>
  </r>
  <r>
    <x v="69"/>
    <x v="2"/>
    <x v="6"/>
    <x v="52"/>
    <n v="0.83"/>
    <n v="30"/>
    <x v="0"/>
    <x v="14"/>
    <n v="7.1999999999999993"/>
  </r>
  <r>
    <x v="70"/>
    <x v="2"/>
    <x v="0"/>
    <x v="53"/>
    <n v="0.74"/>
    <n v="47"/>
    <x v="0"/>
    <x v="15"/>
    <n v="7.5"/>
  </r>
  <r>
    <x v="71"/>
    <x v="2"/>
    <x v="1"/>
    <x v="47"/>
    <n v="0.87"/>
    <n v="48"/>
    <x v="0"/>
    <x v="13"/>
    <n v="6.8999999999999995"/>
  </r>
  <r>
    <x v="72"/>
    <x v="2"/>
    <x v="2"/>
    <x v="54"/>
    <n v="0.87"/>
    <n v="35"/>
    <x v="0"/>
    <x v="13"/>
    <n v="6.8999999999999995"/>
  </r>
  <r>
    <x v="73"/>
    <x v="2"/>
    <x v="3"/>
    <x v="55"/>
    <n v="0.83"/>
    <n v="30"/>
    <x v="0"/>
    <x v="14"/>
    <n v="7.1999999999999993"/>
  </r>
  <r>
    <x v="74"/>
    <x v="2"/>
    <x v="4"/>
    <x v="45"/>
    <n v="0.83"/>
    <n v="39"/>
    <x v="0"/>
    <x v="14"/>
    <n v="7.1999999999999993"/>
  </r>
  <r>
    <x v="75"/>
    <x v="2"/>
    <x v="5"/>
    <x v="56"/>
    <n v="0.77"/>
    <n v="50"/>
    <x v="0"/>
    <x v="15"/>
    <n v="7.5"/>
  </r>
  <r>
    <x v="76"/>
    <x v="2"/>
    <x v="6"/>
    <x v="57"/>
    <n v="0.83"/>
    <n v="32"/>
    <x v="0"/>
    <x v="13"/>
    <n v="6.8999999999999995"/>
  </r>
  <r>
    <x v="77"/>
    <x v="2"/>
    <x v="0"/>
    <x v="58"/>
    <n v="0.83"/>
    <n v="38"/>
    <x v="0"/>
    <x v="13"/>
    <n v="6.8999999999999995"/>
  </r>
  <r>
    <x v="78"/>
    <x v="2"/>
    <x v="1"/>
    <x v="52"/>
    <n v="0.77"/>
    <n v="33"/>
    <x v="0"/>
    <x v="14"/>
    <n v="7.1999999999999993"/>
  </r>
  <r>
    <x v="79"/>
    <x v="2"/>
    <x v="2"/>
    <x v="44"/>
    <n v="0.83"/>
    <n v="36"/>
    <x v="0"/>
    <x v="14"/>
    <n v="7.1999999999999993"/>
  </r>
  <r>
    <x v="80"/>
    <x v="2"/>
    <x v="3"/>
    <x v="56"/>
    <n v="0.74"/>
    <n v="38"/>
    <x v="0"/>
    <x v="15"/>
    <n v="7.5"/>
  </r>
  <r>
    <x v="81"/>
    <x v="2"/>
    <x v="4"/>
    <x v="47"/>
    <n v="0.87"/>
    <n v="35"/>
    <x v="0"/>
    <x v="13"/>
    <n v="6.8999999999999995"/>
  </r>
  <r>
    <x v="82"/>
    <x v="2"/>
    <x v="5"/>
    <x v="58"/>
    <n v="0.83"/>
    <n v="41"/>
    <x v="0"/>
    <x v="13"/>
    <n v="6.8999999999999995"/>
  </r>
  <r>
    <x v="83"/>
    <x v="2"/>
    <x v="6"/>
    <x v="52"/>
    <n v="0.8"/>
    <n v="50"/>
    <x v="0"/>
    <x v="14"/>
    <n v="7.1999999999999993"/>
  </r>
  <r>
    <x v="84"/>
    <x v="2"/>
    <x v="0"/>
    <x v="46"/>
    <n v="0.77"/>
    <n v="39"/>
    <x v="0"/>
    <x v="15"/>
    <n v="7.5"/>
  </r>
  <r>
    <x v="85"/>
    <x v="2"/>
    <x v="1"/>
    <x v="59"/>
    <n v="0.74"/>
    <n v="30"/>
    <x v="0"/>
    <x v="15"/>
    <n v="7.5"/>
  </r>
  <r>
    <x v="86"/>
    <x v="2"/>
    <x v="2"/>
    <x v="47"/>
    <n v="0.83"/>
    <n v="48"/>
    <x v="0"/>
    <x v="13"/>
    <n v="6.8999999999999995"/>
  </r>
  <r>
    <x v="87"/>
    <x v="2"/>
    <x v="3"/>
    <x v="44"/>
    <n v="0.83"/>
    <n v="39"/>
    <x v="0"/>
    <x v="14"/>
    <n v="7.1999999999999993"/>
  </r>
  <r>
    <x v="88"/>
    <x v="2"/>
    <x v="4"/>
    <x v="60"/>
    <n v="0.8"/>
    <n v="47"/>
    <x v="0"/>
    <x v="14"/>
    <n v="7.1999999999999993"/>
  </r>
  <r>
    <x v="89"/>
    <x v="2"/>
    <x v="5"/>
    <x v="49"/>
    <n v="0.77"/>
    <n v="48"/>
    <x v="0"/>
    <x v="15"/>
    <n v="7.5"/>
  </r>
  <r>
    <x v="90"/>
    <x v="3"/>
    <x v="6"/>
    <x v="61"/>
    <n v="0.8"/>
    <n v="33"/>
    <x v="0"/>
    <x v="15"/>
    <n v="7.5"/>
  </r>
  <r>
    <x v="91"/>
    <x v="3"/>
    <x v="0"/>
    <x v="62"/>
    <n v="0.74"/>
    <n v="47"/>
    <x v="0"/>
    <x v="16"/>
    <n v="7.8"/>
  </r>
  <r>
    <x v="92"/>
    <x v="3"/>
    <x v="1"/>
    <x v="63"/>
    <n v="0.74"/>
    <n v="51"/>
    <x v="0"/>
    <x v="16"/>
    <n v="7.8"/>
  </r>
  <r>
    <x v="93"/>
    <x v="3"/>
    <x v="2"/>
    <x v="64"/>
    <n v="0.71"/>
    <n v="31"/>
    <x v="0"/>
    <x v="17"/>
    <n v="8.1"/>
  </r>
  <r>
    <x v="94"/>
    <x v="3"/>
    <x v="3"/>
    <x v="65"/>
    <n v="0.71"/>
    <n v="33"/>
    <x v="0"/>
    <x v="18"/>
    <n v="8.4"/>
  </r>
  <r>
    <x v="95"/>
    <x v="3"/>
    <x v="4"/>
    <x v="61"/>
    <n v="0.8"/>
    <n v="31"/>
    <x v="0"/>
    <x v="15"/>
    <n v="7.5"/>
  </r>
  <r>
    <x v="96"/>
    <x v="3"/>
    <x v="5"/>
    <x v="66"/>
    <n v="0.74"/>
    <n v="44"/>
    <x v="0"/>
    <x v="16"/>
    <n v="7.8"/>
  </r>
  <r>
    <x v="97"/>
    <x v="3"/>
    <x v="6"/>
    <x v="67"/>
    <n v="0.74"/>
    <n v="37"/>
    <x v="0"/>
    <x v="16"/>
    <n v="7.8"/>
  </r>
  <r>
    <x v="98"/>
    <x v="3"/>
    <x v="0"/>
    <x v="68"/>
    <n v="0.69"/>
    <n v="52"/>
    <x v="0"/>
    <x v="17"/>
    <n v="8.1"/>
  </r>
  <r>
    <x v="99"/>
    <x v="3"/>
    <x v="1"/>
    <x v="49"/>
    <n v="0.74"/>
    <n v="48"/>
    <x v="0"/>
    <x v="15"/>
    <n v="7.5"/>
  </r>
  <r>
    <x v="100"/>
    <x v="3"/>
    <x v="2"/>
    <x v="63"/>
    <n v="0.74"/>
    <n v="34"/>
    <x v="0"/>
    <x v="16"/>
    <n v="7.8"/>
  </r>
  <r>
    <x v="101"/>
    <x v="3"/>
    <x v="3"/>
    <x v="69"/>
    <n v="0.74"/>
    <n v="30"/>
    <x v="0"/>
    <x v="17"/>
    <n v="8.1"/>
  </r>
  <r>
    <x v="102"/>
    <x v="3"/>
    <x v="4"/>
    <x v="70"/>
    <n v="0.69"/>
    <n v="46"/>
    <x v="0"/>
    <x v="17"/>
    <n v="8.1"/>
  </r>
  <r>
    <x v="103"/>
    <x v="3"/>
    <x v="5"/>
    <x v="53"/>
    <n v="0.77"/>
    <n v="49"/>
    <x v="0"/>
    <x v="15"/>
    <n v="7.5"/>
  </r>
  <r>
    <x v="104"/>
    <x v="3"/>
    <x v="6"/>
    <x v="62"/>
    <n v="0.74"/>
    <n v="41"/>
    <x v="0"/>
    <x v="16"/>
    <n v="7.8"/>
  </r>
  <r>
    <x v="105"/>
    <x v="3"/>
    <x v="0"/>
    <x v="71"/>
    <n v="0.69"/>
    <n v="43"/>
    <x v="0"/>
    <x v="17"/>
    <n v="8.1"/>
  </r>
  <r>
    <x v="106"/>
    <x v="3"/>
    <x v="1"/>
    <x v="72"/>
    <n v="0.71"/>
    <n v="56"/>
    <x v="0"/>
    <x v="17"/>
    <n v="8.1"/>
  </r>
  <r>
    <x v="107"/>
    <x v="3"/>
    <x v="2"/>
    <x v="73"/>
    <n v="0.74"/>
    <n v="31"/>
    <x v="0"/>
    <x v="15"/>
    <n v="7.5"/>
  </r>
  <r>
    <x v="108"/>
    <x v="3"/>
    <x v="3"/>
    <x v="66"/>
    <n v="0.77"/>
    <n v="53"/>
    <x v="0"/>
    <x v="16"/>
    <n v="7.8"/>
  </r>
  <r>
    <x v="109"/>
    <x v="3"/>
    <x v="4"/>
    <x v="74"/>
    <n v="0.69"/>
    <n v="42"/>
    <x v="0"/>
    <x v="17"/>
    <n v="8.1"/>
  </r>
  <r>
    <x v="110"/>
    <x v="3"/>
    <x v="5"/>
    <x v="75"/>
    <n v="0.74"/>
    <n v="48"/>
    <x v="0"/>
    <x v="17"/>
    <n v="8.1"/>
  </r>
  <r>
    <x v="111"/>
    <x v="3"/>
    <x v="6"/>
    <x v="61"/>
    <n v="0.77"/>
    <n v="47"/>
    <x v="0"/>
    <x v="15"/>
    <n v="7.5"/>
  </r>
  <r>
    <x v="112"/>
    <x v="3"/>
    <x v="0"/>
    <x v="63"/>
    <n v="0.77"/>
    <n v="50"/>
    <x v="0"/>
    <x v="16"/>
    <n v="7.8"/>
  </r>
  <r>
    <x v="113"/>
    <x v="3"/>
    <x v="1"/>
    <x v="71"/>
    <n v="0.69"/>
    <n v="48"/>
    <x v="0"/>
    <x v="17"/>
    <n v="8.1"/>
  </r>
  <r>
    <x v="114"/>
    <x v="3"/>
    <x v="2"/>
    <x v="71"/>
    <n v="0.71"/>
    <n v="37"/>
    <x v="0"/>
    <x v="17"/>
    <n v="8.1"/>
  </r>
  <r>
    <x v="115"/>
    <x v="3"/>
    <x v="3"/>
    <x v="73"/>
    <n v="0.8"/>
    <n v="48"/>
    <x v="0"/>
    <x v="15"/>
    <n v="7.5"/>
  </r>
  <r>
    <x v="116"/>
    <x v="3"/>
    <x v="4"/>
    <x v="76"/>
    <n v="0.77"/>
    <n v="50"/>
    <x v="0"/>
    <x v="15"/>
    <n v="7.5"/>
  </r>
  <r>
    <x v="117"/>
    <x v="3"/>
    <x v="5"/>
    <x v="77"/>
    <n v="0.74"/>
    <n v="32"/>
    <x v="0"/>
    <x v="16"/>
    <n v="7.8"/>
  </r>
  <r>
    <x v="118"/>
    <x v="3"/>
    <x v="6"/>
    <x v="71"/>
    <n v="0.71"/>
    <n v="32"/>
    <x v="0"/>
    <x v="17"/>
    <n v="8.1"/>
  </r>
  <r>
    <x v="119"/>
    <x v="3"/>
    <x v="0"/>
    <x v="75"/>
    <n v="0.74"/>
    <n v="35"/>
    <x v="0"/>
    <x v="17"/>
    <n v="8.1"/>
  </r>
  <r>
    <x v="120"/>
    <x v="4"/>
    <x v="1"/>
    <x v="78"/>
    <n v="0.65"/>
    <n v="56"/>
    <x v="0"/>
    <x v="19"/>
    <n v="8.6999999999999993"/>
  </r>
  <r>
    <x v="121"/>
    <x v="4"/>
    <x v="2"/>
    <x v="79"/>
    <n v="0.69"/>
    <n v="40"/>
    <x v="0"/>
    <x v="19"/>
    <n v="8.6999999999999993"/>
  </r>
  <r>
    <x v="122"/>
    <x v="4"/>
    <x v="3"/>
    <x v="80"/>
    <n v="0.63"/>
    <n v="55"/>
    <x v="0"/>
    <x v="20"/>
    <n v="9"/>
  </r>
  <r>
    <x v="123"/>
    <x v="4"/>
    <x v="4"/>
    <x v="81"/>
    <n v="0.63"/>
    <n v="64"/>
    <x v="0"/>
    <x v="21"/>
    <n v="9.2999999999999989"/>
  </r>
  <r>
    <x v="124"/>
    <x v="4"/>
    <x v="5"/>
    <x v="82"/>
    <n v="0.71"/>
    <n v="31"/>
    <x v="0"/>
    <x v="18"/>
    <n v="8.4"/>
  </r>
  <r>
    <x v="125"/>
    <x v="4"/>
    <x v="6"/>
    <x v="78"/>
    <n v="0.67"/>
    <n v="51"/>
    <x v="0"/>
    <x v="19"/>
    <n v="8.6999999999999993"/>
  </r>
  <r>
    <x v="126"/>
    <x v="4"/>
    <x v="0"/>
    <x v="83"/>
    <n v="0.65"/>
    <n v="49"/>
    <x v="0"/>
    <x v="19"/>
    <n v="8.6999999999999993"/>
  </r>
  <r>
    <x v="127"/>
    <x v="4"/>
    <x v="1"/>
    <x v="84"/>
    <n v="0.67"/>
    <n v="56"/>
    <x v="0"/>
    <x v="20"/>
    <n v="9"/>
  </r>
  <r>
    <x v="128"/>
    <x v="4"/>
    <x v="2"/>
    <x v="81"/>
    <n v="0.63"/>
    <n v="56"/>
    <x v="0"/>
    <x v="21"/>
    <n v="9.2999999999999989"/>
  </r>
  <r>
    <x v="129"/>
    <x v="4"/>
    <x v="3"/>
    <x v="82"/>
    <n v="0.69"/>
    <n v="40"/>
    <x v="0"/>
    <x v="18"/>
    <n v="8.4"/>
  </r>
  <r>
    <x v="130"/>
    <x v="4"/>
    <x v="4"/>
    <x v="85"/>
    <n v="0.67"/>
    <n v="57"/>
    <x v="0"/>
    <x v="19"/>
    <n v="8.6999999999999993"/>
  </r>
  <r>
    <x v="131"/>
    <x v="4"/>
    <x v="5"/>
    <x v="78"/>
    <n v="0.67"/>
    <n v="40"/>
    <x v="0"/>
    <x v="19"/>
    <n v="8.6999999999999993"/>
  </r>
  <r>
    <x v="132"/>
    <x v="4"/>
    <x v="6"/>
    <x v="86"/>
    <n v="0.65"/>
    <n v="34"/>
    <x v="0"/>
    <x v="20"/>
    <n v="9"/>
  </r>
  <r>
    <x v="133"/>
    <x v="4"/>
    <x v="0"/>
    <x v="87"/>
    <n v="0.63"/>
    <n v="58"/>
    <x v="0"/>
    <x v="21"/>
    <n v="9.2999999999999989"/>
  </r>
  <r>
    <x v="134"/>
    <x v="4"/>
    <x v="1"/>
    <x v="88"/>
    <n v="0.69"/>
    <n v="32"/>
    <x v="0"/>
    <x v="18"/>
    <n v="8.4"/>
  </r>
  <r>
    <x v="135"/>
    <x v="4"/>
    <x v="2"/>
    <x v="79"/>
    <n v="0.67"/>
    <n v="55"/>
    <x v="0"/>
    <x v="19"/>
    <n v="8.6999999999999993"/>
  </r>
  <r>
    <x v="136"/>
    <x v="4"/>
    <x v="3"/>
    <x v="89"/>
    <n v="0.67"/>
    <n v="43"/>
    <x v="0"/>
    <x v="19"/>
    <n v="8.6999999999999993"/>
  </r>
  <r>
    <x v="137"/>
    <x v="4"/>
    <x v="4"/>
    <x v="90"/>
    <n v="0.67"/>
    <n v="53"/>
    <x v="0"/>
    <x v="20"/>
    <n v="9"/>
  </r>
  <r>
    <x v="138"/>
    <x v="4"/>
    <x v="5"/>
    <x v="91"/>
    <n v="0.61"/>
    <n v="58"/>
    <x v="0"/>
    <x v="21"/>
    <n v="9.2999999999999989"/>
  </r>
  <r>
    <x v="139"/>
    <x v="4"/>
    <x v="6"/>
    <x v="65"/>
    <n v="0.67"/>
    <n v="59"/>
    <x v="0"/>
    <x v="18"/>
    <n v="8.4"/>
  </r>
  <r>
    <x v="140"/>
    <x v="4"/>
    <x v="0"/>
    <x v="92"/>
    <n v="0.69"/>
    <n v="47"/>
    <x v="0"/>
    <x v="19"/>
    <n v="8.6999999999999993"/>
  </r>
  <r>
    <x v="141"/>
    <x v="4"/>
    <x v="1"/>
    <x v="80"/>
    <n v="0.67"/>
    <n v="34"/>
    <x v="0"/>
    <x v="20"/>
    <n v="9"/>
  </r>
  <r>
    <x v="142"/>
    <x v="4"/>
    <x v="2"/>
    <x v="93"/>
    <n v="0.63"/>
    <n v="45"/>
    <x v="0"/>
    <x v="21"/>
    <n v="9.2999999999999989"/>
  </r>
  <r>
    <x v="143"/>
    <x v="4"/>
    <x v="3"/>
    <x v="82"/>
    <n v="0.69"/>
    <n v="34"/>
    <x v="0"/>
    <x v="18"/>
    <n v="8.4"/>
  </r>
  <r>
    <x v="144"/>
    <x v="4"/>
    <x v="4"/>
    <x v="92"/>
    <n v="0.69"/>
    <n v="53"/>
    <x v="0"/>
    <x v="19"/>
    <n v="8.6999999999999993"/>
  </r>
  <r>
    <x v="145"/>
    <x v="4"/>
    <x v="5"/>
    <x v="90"/>
    <n v="0.67"/>
    <n v="63"/>
    <x v="0"/>
    <x v="20"/>
    <n v="9"/>
  </r>
  <r>
    <x v="146"/>
    <x v="4"/>
    <x v="6"/>
    <x v="87"/>
    <n v="0.63"/>
    <n v="56"/>
    <x v="0"/>
    <x v="21"/>
    <n v="9.2999999999999989"/>
  </r>
  <r>
    <x v="147"/>
    <x v="4"/>
    <x v="0"/>
    <x v="92"/>
    <n v="0.65"/>
    <n v="45"/>
    <x v="0"/>
    <x v="19"/>
    <n v="8.6999999999999993"/>
  </r>
  <r>
    <x v="148"/>
    <x v="4"/>
    <x v="1"/>
    <x v="78"/>
    <n v="0.65"/>
    <n v="32"/>
    <x v="0"/>
    <x v="19"/>
    <n v="8.6999999999999993"/>
  </r>
  <r>
    <x v="149"/>
    <x v="4"/>
    <x v="2"/>
    <x v="84"/>
    <n v="0.67"/>
    <n v="43"/>
    <x v="0"/>
    <x v="20"/>
    <n v="9"/>
  </r>
  <r>
    <x v="150"/>
    <x v="4"/>
    <x v="3"/>
    <x v="87"/>
    <n v="0.65"/>
    <n v="56"/>
    <x v="0"/>
    <x v="21"/>
    <n v="9.2999999999999989"/>
  </r>
  <r>
    <x v="151"/>
    <x v="5"/>
    <x v="4"/>
    <x v="81"/>
    <n v="0.65"/>
    <n v="42"/>
    <x v="0"/>
    <x v="21"/>
    <n v="9.2999999999999989"/>
  </r>
  <r>
    <x v="152"/>
    <x v="5"/>
    <x v="5"/>
    <x v="94"/>
    <n v="0.59"/>
    <n v="48"/>
    <x v="0"/>
    <x v="22"/>
    <n v="9.9"/>
  </r>
  <r>
    <x v="153"/>
    <x v="5"/>
    <x v="6"/>
    <x v="95"/>
    <n v="0.56000000000000005"/>
    <n v="59"/>
    <x v="0"/>
    <x v="23"/>
    <n v="10.5"/>
  </r>
  <r>
    <x v="154"/>
    <x v="5"/>
    <x v="0"/>
    <x v="96"/>
    <n v="0.51"/>
    <n v="43"/>
    <x v="0"/>
    <x v="24"/>
    <n v="11.4"/>
  </r>
  <r>
    <x v="155"/>
    <x v="5"/>
    <x v="1"/>
    <x v="97"/>
    <n v="0.59"/>
    <n v="36"/>
    <x v="0"/>
    <x v="25"/>
    <n v="9.6"/>
  </r>
  <r>
    <x v="156"/>
    <x v="5"/>
    <x v="2"/>
    <x v="98"/>
    <n v="0.56000000000000005"/>
    <n v="44"/>
    <x v="0"/>
    <x v="26"/>
    <n v="10.199999999999999"/>
  </r>
  <r>
    <x v="157"/>
    <x v="5"/>
    <x v="3"/>
    <x v="99"/>
    <n v="0.56000000000000005"/>
    <n v="58"/>
    <x v="0"/>
    <x v="27"/>
    <n v="10.799999999999999"/>
  </r>
  <r>
    <x v="158"/>
    <x v="5"/>
    <x v="4"/>
    <x v="100"/>
    <n v="0.5"/>
    <n v="46"/>
    <x v="0"/>
    <x v="28"/>
    <n v="11.7"/>
  </r>
  <r>
    <x v="159"/>
    <x v="5"/>
    <x v="5"/>
    <x v="101"/>
    <n v="0.61"/>
    <n v="44"/>
    <x v="0"/>
    <x v="25"/>
    <n v="9.6"/>
  </r>
  <r>
    <x v="160"/>
    <x v="5"/>
    <x v="6"/>
    <x v="102"/>
    <n v="0.54"/>
    <n v="54"/>
    <x v="0"/>
    <x v="23"/>
    <n v="10.5"/>
  </r>
  <r>
    <x v="161"/>
    <x v="5"/>
    <x v="0"/>
    <x v="103"/>
    <n v="0.53"/>
    <n v="42"/>
    <x v="0"/>
    <x v="27"/>
    <n v="10.799999999999999"/>
  </r>
  <r>
    <x v="162"/>
    <x v="5"/>
    <x v="1"/>
    <x v="104"/>
    <n v="0.5"/>
    <n v="67"/>
    <x v="0"/>
    <x v="29"/>
    <n v="12"/>
  </r>
  <r>
    <x v="163"/>
    <x v="5"/>
    <x v="2"/>
    <x v="105"/>
    <n v="0.59"/>
    <n v="65"/>
    <x v="0"/>
    <x v="25"/>
    <n v="9.6"/>
  </r>
  <r>
    <x v="164"/>
    <x v="5"/>
    <x v="3"/>
    <x v="106"/>
    <n v="0.56999999999999995"/>
    <n v="48"/>
    <x v="0"/>
    <x v="23"/>
    <n v="10.5"/>
  </r>
  <r>
    <x v="165"/>
    <x v="5"/>
    <x v="4"/>
    <x v="103"/>
    <n v="0.56000000000000005"/>
    <n v="50"/>
    <x v="0"/>
    <x v="27"/>
    <n v="10.799999999999999"/>
  </r>
  <r>
    <x v="166"/>
    <x v="5"/>
    <x v="5"/>
    <x v="107"/>
    <n v="0.47"/>
    <n v="77"/>
    <x v="0"/>
    <x v="30"/>
    <n v="12.299999999999999"/>
  </r>
  <r>
    <x v="167"/>
    <x v="5"/>
    <x v="6"/>
    <x v="93"/>
    <n v="0.65"/>
    <n v="47"/>
    <x v="0"/>
    <x v="21"/>
    <n v="9.2999999999999989"/>
  </r>
  <r>
    <x v="168"/>
    <x v="5"/>
    <x v="0"/>
    <x v="108"/>
    <n v="0.59"/>
    <n v="60"/>
    <x v="0"/>
    <x v="25"/>
    <n v="9.6"/>
  </r>
  <r>
    <x v="169"/>
    <x v="5"/>
    <x v="1"/>
    <x v="109"/>
    <n v="0.56000000000000005"/>
    <n v="66"/>
    <x v="0"/>
    <x v="23"/>
    <n v="10.5"/>
  </r>
  <r>
    <x v="170"/>
    <x v="5"/>
    <x v="2"/>
    <x v="110"/>
    <n v="0.54"/>
    <n v="70"/>
    <x v="0"/>
    <x v="31"/>
    <n v="11.1"/>
  </r>
  <r>
    <x v="171"/>
    <x v="5"/>
    <x v="3"/>
    <x v="111"/>
    <n v="0.47"/>
    <n v="76"/>
    <x v="0"/>
    <x v="30"/>
    <n v="12.299999999999999"/>
  </r>
  <r>
    <x v="172"/>
    <x v="5"/>
    <x v="4"/>
    <x v="112"/>
    <n v="0.65"/>
    <n v="36"/>
    <x v="0"/>
    <x v="21"/>
    <n v="9.2999999999999989"/>
  </r>
  <r>
    <x v="173"/>
    <x v="5"/>
    <x v="5"/>
    <x v="94"/>
    <n v="0.61"/>
    <n v="39"/>
    <x v="0"/>
    <x v="22"/>
    <n v="9.9"/>
  </r>
  <r>
    <x v="174"/>
    <x v="5"/>
    <x v="6"/>
    <x v="106"/>
    <n v="0.56999999999999995"/>
    <n v="50"/>
    <x v="0"/>
    <x v="23"/>
    <n v="10.5"/>
  </r>
  <r>
    <x v="175"/>
    <x v="5"/>
    <x v="0"/>
    <x v="110"/>
    <n v="0.51"/>
    <n v="58"/>
    <x v="0"/>
    <x v="31"/>
    <n v="11.1"/>
  </r>
  <r>
    <x v="176"/>
    <x v="5"/>
    <x v="1"/>
    <x v="113"/>
    <n v="0.47"/>
    <n v="60"/>
    <x v="0"/>
    <x v="32"/>
    <n v="12.6"/>
  </r>
  <r>
    <x v="177"/>
    <x v="5"/>
    <x v="2"/>
    <x v="91"/>
    <n v="0.63"/>
    <n v="62"/>
    <x v="0"/>
    <x v="21"/>
    <n v="9.2999999999999989"/>
  </r>
  <r>
    <x v="178"/>
    <x v="5"/>
    <x v="3"/>
    <x v="114"/>
    <n v="0.59"/>
    <n v="65"/>
    <x v="0"/>
    <x v="22"/>
    <n v="9.9"/>
  </r>
  <r>
    <x v="179"/>
    <x v="5"/>
    <x v="4"/>
    <x v="109"/>
    <n v="0.54"/>
    <n v="64"/>
    <x v="0"/>
    <x v="23"/>
    <n v="10.5"/>
  </r>
  <r>
    <x v="180"/>
    <x v="5"/>
    <x v="5"/>
    <x v="115"/>
    <n v="0.53"/>
    <n v="47"/>
    <x v="0"/>
    <x v="24"/>
    <n v="11.4"/>
  </r>
  <r>
    <x v="181"/>
    <x v="6"/>
    <x v="6"/>
    <x v="116"/>
    <n v="0.47"/>
    <n v="59"/>
    <x v="1"/>
    <x v="33"/>
    <n v="21.5"/>
  </r>
  <r>
    <x v="182"/>
    <x v="6"/>
    <x v="0"/>
    <x v="117"/>
    <n v="0.51"/>
    <n v="68"/>
    <x v="1"/>
    <x v="24"/>
    <n v="19"/>
  </r>
  <r>
    <x v="183"/>
    <x v="6"/>
    <x v="1"/>
    <x v="95"/>
    <n v="0.54"/>
    <n v="68"/>
    <x v="1"/>
    <x v="23"/>
    <n v="17.5"/>
  </r>
  <r>
    <x v="184"/>
    <x v="6"/>
    <x v="2"/>
    <x v="98"/>
    <n v="0.59"/>
    <n v="49"/>
    <x v="1"/>
    <x v="26"/>
    <n v="17"/>
  </r>
  <r>
    <x v="185"/>
    <x v="6"/>
    <x v="3"/>
    <x v="118"/>
    <n v="0.63"/>
    <n v="55"/>
    <x v="1"/>
    <x v="25"/>
    <n v="16"/>
  </r>
  <r>
    <x v="186"/>
    <x v="6"/>
    <x v="4"/>
    <x v="119"/>
    <n v="0.51"/>
    <n v="46"/>
    <x v="1"/>
    <x v="28"/>
    <n v="19.5"/>
  </r>
  <r>
    <x v="187"/>
    <x v="6"/>
    <x v="5"/>
    <x v="120"/>
    <n v="0.56999999999999995"/>
    <n v="41"/>
    <x v="1"/>
    <x v="23"/>
    <n v="17.5"/>
  </r>
  <r>
    <x v="188"/>
    <x v="6"/>
    <x v="6"/>
    <x v="121"/>
    <n v="0.56999999999999995"/>
    <n v="44"/>
    <x v="1"/>
    <x v="26"/>
    <n v="17"/>
  </r>
  <r>
    <x v="189"/>
    <x v="6"/>
    <x v="0"/>
    <x v="122"/>
    <n v="0.59"/>
    <n v="44"/>
    <x v="1"/>
    <x v="22"/>
    <n v="16.5"/>
  </r>
  <r>
    <x v="190"/>
    <x v="6"/>
    <x v="1"/>
    <x v="123"/>
    <n v="0.49"/>
    <n v="66"/>
    <x v="1"/>
    <x v="29"/>
    <n v="20"/>
  </r>
  <r>
    <x v="191"/>
    <x v="6"/>
    <x v="2"/>
    <x v="124"/>
    <n v="0.54"/>
    <n v="40"/>
    <x v="1"/>
    <x v="23"/>
    <n v="17.5"/>
  </r>
  <r>
    <x v="192"/>
    <x v="6"/>
    <x v="3"/>
    <x v="125"/>
    <n v="0.56000000000000005"/>
    <n v="39"/>
    <x v="1"/>
    <x v="26"/>
    <n v="17"/>
  </r>
  <r>
    <x v="193"/>
    <x v="6"/>
    <x v="4"/>
    <x v="126"/>
    <n v="0.61"/>
    <n v="49"/>
    <x v="1"/>
    <x v="22"/>
    <n v="16.5"/>
  </r>
  <r>
    <x v="194"/>
    <x v="6"/>
    <x v="5"/>
    <x v="127"/>
    <n v="0.5"/>
    <n v="80"/>
    <x v="1"/>
    <x v="29"/>
    <n v="20"/>
  </r>
  <r>
    <x v="195"/>
    <x v="6"/>
    <x v="6"/>
    <x v="120"/>
    <n v="0.54"/>
    <n v="56"/>
    <x v="1"/>
    <x v="23"/>
    <n v="17.5"/>
  </r>
  <r>
    <x v="196"/>
    <x v="6"/>
    <x v="0"/>
    <x v="128"/>
    <n v="0.59"/>
    <n v="50"/>
    <x v="1"/>
    <x v="26"/>
    <n v="17"/>
  </r>
  <r>
    <x v="197"/>
    <x v="6"/>
    <x v="1"/>
    <x v="129"/>
    <n v="0.56999999999999995"/>
    <n v="64"/>
    <x v="1"/>
    <x v="22"/>
    <n v="16.5"/>
  </r>
  <r>
    <x v="198"/>
    <x v="6"/>
    <x v="2"/>
    <x v="107"/>
    <n v="0.47"/>
    <n v="76"/>
    <x v="1"/>
    <x v="30"/>
    <n v="20.5"/>
  </r>
  <r>
    <x v="199"/>
    <x v="6"/>
    <x v="3"/>
    <x v="130"/>
    <n v="0.56000000000000005"/>
    <n v="44"/>
    <x v="1"/>
    <x v="27"/>
    <n v="18"/>
  </r>
  <r>
    <x v="200"/>
    <x v="6"/>
    <x v="4"/>
    <x v="109"/>
    <n v="0.56999999999999995"/>
    <n v="44"/>
    <x v="1"/>
    <x v="23"/>
    <n v="17.5"/>
  </r>
  <r>
    <x v="201"/>
    <x v="6"/>
    <x v="5"/>
    <x v="131"/>
    <n v="0.56999999999999995"/>
    <n v="59"/>
    <x v="1"/>
    <x v="22"/>
    <n v="16.5"/>
  </r>
  <r>
    <x v="202"/>
    <x v="6"/>
    <x v="6"/>
    <x v="132"/>
    <n v="0.47"/>
    <n v="49"/>
    <x v="1"/>
    <x v="32"/>
    <n v="21"/>
  </r>
  <r>
    <x v="203"/>
    <x v="6"/>
    <x v="0"/>
    <x v="133"/>
    <n v="0.51"/>
    <n v="72"/>
    <x v="1"/>
    <x v="31"/>
    <n v="18.5"/>
  </r>
  <r>
    <x v="204"/>
    <x v="6"/>
    <x v="1"/>
    <x v="124"/>
    <n v="0.56999999999999995"/>
    <n v="69"/>
    <x v="1"/>
    <x v="23"/>
    <n v="17.5"/>
  </r>
  <r>
    <x v="205"/>
    <x v="6"/>
    <x v="2"/>
    <x v="94"/>
    <n v="0.56999999999999995"/>
    <n v="64"/>
    <x v="1"/>
    <x v="22"/>
    <n v="16.5"/>
  </r>
  <r>
    <x v="206"/>
    <x v="6"/>
    <x v="3"/>
    <x v="134"/>
    <n v="0.59"/>
    <n v="37"/>
    <x v="1"/>
    <x v="25"/>
    <n v="16"/>
  </r>
  <r>
    <x v="207"/>
    <x v="6"/>
    <x v="4"/>
    <x v="135"/>
    <n v="0.47"/>
    <n v="74"/>
    <x v="1"/>
    <x v="33"/>
    <n v="21.5"/>
  </r>
  <r>
    <x v="208"/>
    <x v="6"/>
    <x v="5"/>
    <x v="136"/>
    <n v="0.51"/>
    <n v="58"/>
    <x v="1"/>
    <x v="24"/>
    <n v="19"/>
  </r>
  <r>
    <x v="209"/>
    <x v="6"/>
    <x v="6"/>
    <x v="137"/>
    <n v="0.56999999999999995"/>
    <n v="50"/>
    <x v="1"/>
    <x v="23"/>
    <n v="17.5"/>
  </r>
  <r>
    <x v="210"/>
    <x v="6"/>
    <x v="0"/>
    <x v="138"/>
    <n v="0.59"/>
    <n v="52"/>
    <x v="1"/>
    <x v="26"/>
    <n v="17"/>
  </r>
  <r>
    <x v="211"/>
    <x v="6"/>
    <x v="1"/>
    <x v="139"/>
    <n v="0.61"/>
    <n v="38"/>
    <x v="1"/>
    <x v="25"/>
    <n v="16"/>
  </r>
  <r>
    <x v="212"/>
    <x v="7"/>
    <x v="2"/>
    <x v="105"/>
    <n v="0.63"/>
    <n v="56"/>
    <x v="1"/>
    <x v="25"/>
    <n v="16"/>
  </r>
  <r>
    <x v="213"/>
    <x v="7"/>
    <x v="3"/>
    <x v="93"/>
    <n v="0.63"/>
    <n v="48"/>
    <x v="1"/>
    <x v="21"/>
    <n v="15.5"/>
  </r>
  <r>
    <x v="214"/>
    <x v="7"/>
    <x v="4"/>
    <x v="84"/>
    <n v="0.63"/>
    <n v="52"/>
    <x v="1"/>
    <x v="20"/>
    <n v="15"/>
  </r>
  <r>
    <x v="215"/>
    <x v="7"/>
    <x v="5"/>
    <x v="89"/>
    <n v="0.69"/>
    <n v="34"/>
    <x v="1"/>
    <x v="19"/>
    <n v="14.5"/>
  </r>
  <r>
    <x v="216"/>
    <x v="7"/>
    <x v="6"/>
    <x v="134"/>
    <n v="0.61"/>
    <n v="66"/>
    <x v="1"/>
    <x v="25"/>
    <n v="16"/>
  </r>
  <r>
    <x v="217"/>
    <x v="7"/>
    <x v="0"/>
    <x v="87"/>
    <n v="0.61"/>
    <n v="36"/>
    <x v="1"/>
    <x v="21"/>
    <n v="15.5"/>
  </r>
  <r>
    <x v="218"/>
    <x v="7"/>
    <x v="1"/>
    <x v="84"/>
    <n v="0.67"/>
    <n v="38"/>
    <x v="1"/>
    <x v="20"/>
    <n v="15"/>
  </r>
  <r>
    <x v="219"/>
    <x v="7"/>
    <x v="2"/>
    <x v="140"/>
    <n v="0.65"/>
    <n v="50"/>
    <x v="1"/>
    <x v="19"/>
    <n v="14.5"/>
  </r>
  <r>
    <x v="220"/>
    <x v="7"/>
    <x v="3"/>
    <x v="134"/>
    <n v="0.63"/>
    <n v="55"/>
    <x v="1"/>
    <x v="25"/>
    <n v="16"/>
  </r>
  <r>
    <x v="221"/>
    <x v="7"/>
    <x v="4"/>
    <x v="141"/>
    <n v="0.65"/>
    <n v="56"/>
    <x v="1"/>
    <x v="21"/>
    <n v="15.5"/>
  </r>
  <r>
    <x v="222"/>
    <x v="7"/>
    <x v="5"/>
    <x v="84"/>
    <n v="0.67"/>
    <n v="49"/>
    <x v="1"/>
    <x v="20"/>
    <n v="15"/>
  </r>
  <r>
    <x v="223"/>
    <x v="7"/>
    <x v="6"/>
    <x v="142"/>
    <n v="0.65"/>
    <n v="43"/>
    <x v="1"/>
    <x v="19"/>
    <n v="14.5"/>
  </r>
  <r>
    <x v="224"/>
    <x v="7"/>
    <x v="0"/>
    <x v="142"/>
    <n v="0.65"/>
    <n v="54"/>
    <x v="1"/>
    <x v="19"/>
    <n v="14.5"/>
  </r>
  <r>
    <x v="225"/>
    <x v="7"/>
    <x v="1"/>
    <x v="108"/>
    <n v="0.59"/>
    <n v="43"/>
    <x v="1"/>
    <x v="25"/>
    <n v="16"/>
  </r>
  <r>
    <x v="226"/>
    <x v="7"/>
    <x v="2"/>
    <x v="143"/>
    <n v="0.63"/>
    <n v="44"/>
    <x v="1"/>
    <x v="21"/>
    <n v="15.5"/>
  </r>
  <r>
    <x v="227"/>
    <x v="7"/>
    <x v="3"/>
    <x v="80"/>
    <n v="0.63"/>
    <n v="49"/>
    <x v="1"/>
    <x v="20"/>
    <n v="15"/>
  </r>
  <r>
    <x v="228"/>
    <x v="7"/>
    <x v="4"/>
    <x v="144"/>
    <n v="0.67"/>
    <n v="42"/>
    <x v="1"/>
    <x v="20"/>
    <n v="15"/>
  </r>
  <r>
    <x v="229"/>
    <x v="7"/>
    <x v="5"/>
    <x v="79"/>
    <n v="0.69"/>
    <n v="45"/>
    <x v="1"/>
    <x v="19"/>
    <n v="14.5"/>
  </r>
  <r>
    <x v="230"/>
    <x v="7"/>
    <x v="6"/>
    <x v="145"/>
    <n v="0.61"/>
    <n v="58"/>
    <x v="1"/>
    <x v="25"/>
    <n v="16"/>
  </r>
  <r>
    <x v="231"/>
    <x v="7"/>
    <x v="0"/>
    <x v="143"/>
    <n v="0.65"/>
    <n v="53"/>
    <x v="1"/>
    <x v="21"/>
    <n v="15.5"/>
  </r>
  <r>
    <x v="232"/>
    <x v="7"/>
    <x v="1"/>
    <x v="144"/>
    <n v="0.65"/>
    <n v="58"/>
    <x v="1"/>
    <x v="20"/>
    <n v="15"/>
  </r>
  <r>
    <x v="233"/>
    <x v="7"/>
    <x v="2"/>
    <x v="146"/>
    <n v="0.63"/>
    <n v="55"/>
    <x v="1"/>
    <x v="20"/>
    <n v="15"/>
  </r>
  <r>
    <x v="234"/>
    <x v="7"/>
    <x v="3"/>
    <x v="89"/>
    <n v="0.67"/>
    <n v="33"/>
    <x v="1"/>
    <x v="19"/>
    <n v="14.5"/>
  </r>
  <r>
    <x v="235"/>
    <x v="7"/>
    <x v="4"/>
    <x v="139"/>
    <n v="0.59"/>
    <n v="64"/>
    <x v="1"/>
    <x v="25"/>
    <n v="16"/>
  </r>
  <r>
    <x v="236"/>
    <x v="7"/>
    <x v="5"/>
    <x v="80"/>
    <n v="0.63"/>
    <n v="55"/>
    <x v="1"/>
    <x v="20"/>
    <n v="15"/>
  </r>
  <r>
    <x v="237"/>
    <x v="7"/>
    <x v="6"/>
    <x v="86"/>
    <n v="0.63"/>
    <n v="46"/>
    <x v="1"/>
    <x v="20"/>
    <n v="15"/>
  </r>
  <r>
    <x v="238"/>
    <x v="7"/>
    <x v="0"/>
    <x v="79"/>
    <n v="0.65"/>
    <n v="45"/>
    <x v="1"/>
    <x v="19"/>
    <n v="14.5"/>
  </r>
  <r>
    <x v="239"/>
    <x v="7"/>
    <x v="1"/>
    <x v="101"/>
    <n v="0.63"/>
    <n v="49"/>
    <x v="1"/>
    <x v="25"/>
    <n v="16"/>
  </r>
  <r>
    <x v="240"/>
    <x v="7"/>
    <x v="2"/>
    <x v="84"/>
    <n v="0.65"/>
    <n v="40"/>
    <x v="1"/>
    <x v="20"/>
    <n v="15"/>
  </r>
  <r>
    <x v="241"/>
    <x v="7"/>
    <x v="3"/>
    <x v="90"/>
    <n v="0.63"/>
    <n v="51"/>
    <x v="1"/>
    <x v="20"/>
    <n v="15"/>
  </r>
  <r>
    <x v="242"/>
    <x v="7"/>
    <x v="4"/>
    <x v="142"/>
    <n v="0.69"/>
    <n v="58"/>
    <x v="1"/>
    <x v="19"/>
    <n v="14.5"/>
  </r>
  <r>
    <x v="243"/>
    <x v="8"/>
    <x v="5"/>
    <x v="92"/>
    <n v="0.69"/>
    <n v="41"/>
    <x v="0"/>
    <x v="19"/>
    <n v="8.6999999999999993"/>
  </r>
  <r>
    <x v="244"/>
    <x v="8"/>
    <x v="6"/>
    <x v="147"/>
    <n v="0.69"/>
    <n v="53"/>
    <x v="0"/>
    <x v="18"/>
    <n v="8.4"/>
  </r>
  <r>
    <x v="245"/>
    <x v="8"/>
    <x v="0"/>
    <x v="70"/>
    <n v="0.69"/>
    <n v="50"/>
    <x v="0"/>
    <x v="17"/>
    <n v="8.1"/>
  </r>
  <r>
    <x v="246"/>
    <x v="8"/>
    <x v="1"/>
    <x v="66"/>
    <n v="0.74"/>
    <n v="54"/>
    <x v="0"/>
    <x v="16"/>
    <n v="7.8"/>
  </r>
  <r>
    <x v="247"/>
    <x v="8"/>
    <x v="2"/>
    <x v="148"/>
    <n v="0.71"/>
    <n v="39"/>
    <x v="0"/>
    <x v="16"/>
    <n v="7.8"/>
  </r>
  <r>
    <x v="248"/>
    <x v="8"/>
    <x v="3"/>
    <x v="92"/>
    <n v="0.69"/>
    <n v="60"/>
    <x v="0"/>
    <x v="19"/>
    <n v="8.6999999999999993"/>
  </r>
  <r>
    <x v="249"/>
    <x v="8"/>
    <x v="4"/>
    <x v="149"/>
    <n v="0.67"/>
    <n v="49"/>
    <x v="0"/>
    <x v="18"/>
    <n v="8.4"/>
  </r>
  <r>
    <x v="250"/>
    <x v="8"/>
    <x v="5"/>
    <x v="71"/>
    <n v="0.71"/>
    <n v="37"/>
    <x v="0"/>
    <x v="17"/>
    <n v="8.1"/>
  </r>
  <r>
    <x v="251"/>
    <x v="8"/>
    <x v="6"/>
    <x v="150"/>
    <n v="0.77"/>
    <n v="45"/>
    <x v="0"/>
    <x v="16"/>
    <n v="7.8"/>
  </r>
  <r>
    <x v="252"/>
    <x v="8"/>
    <x v="0"/>
    <x v="148"/>
    <n v="0.74"/>
    <n v="50"/>
    <x v="0"/>
    <x v="16"/>
    <n v="7.8"/>
  </r>
  <r>
    <x v="253"/>
    <x v="8"/>
    <x v="1"/>
    <x v="149"/>
    <n v="0.69"/>
    <n v="38"/>
    <x v="0"/>
    <x v="18"/>
    <n v="8.4"/>
  </r>
  <r>
    <x v="254"/>
    <x v="8"/>
    <x v="2"/>
    <x v="70"/>
    <n v="0.71"/>
    <n v="36"/>
    <x v="0"/>
    <x v="17"/>
    <n v="8.1"/>
  </r>
  <r>
    <x v="255"/>
    <x v="8"/>
    <x v="3"/>
    <x v="150"/>
    <n v="0.71"/>
    <n v="42"/>
    <x v="0"/>
    <x v="16"/>
    <n v="7.8"/>
  </r>
  <r>
    <x v="256"/>
    <x v="8"/>
    <x v="4"/>
    <x v="67"/>
    <n v="0.71"/>
    <n v="29"/>
    <x v="0"/>
    <x v="16"/>
    <n v="7.8"/>
  </r>
  <r>
    <x v="257"/>
    <x v="8"/>
    <x v="5"/>
    <x v="88"/>
    <n v="0.67"/>
    <n v="41"/>
    <x v="0"/>
    <x v="18"/>
    <n v="8.4"/>
  </r>
  <r>
    <x v="258"/>
    <x v="8"/>
    <x v="6"/>
    <x v="74"/>
    <n v="0.69"/>
    <n v="37"/>
    <x v="0"/>
    <x v="17"/>
    <n v="8.1"/>
  </r>
  <r>
    <x v="259"/>
    <x v="8"/>
    <x v="0"/>
    <x v="66"/>
    <n v="0.71"/>
    <n v="53"/>
    <x v="0"/>
    <x v="16"/>
    <n v="7.8"/>
  </r>
  <r>
    <x v="260"/>
    <x v="8"/>
    <x v="1"/>
    <x v="150"/>
    <n v="0.71"/>
    <n v="37"/>
    <x v="0"/>
    <x v="16"/>
    <n v="7.8"/>
  </r>
  <r>
    <x v="261"/>
    <x v="8"/>
    <x v="2"/>
    <x v="147"/>
    <n v="0.67"/>
    <n v="48"/>
    <x v="0"/>
    <x v="18"/>
    <n v="8.4"/>
  </r>
  <r>
    <x v="262"/>
    <x v="8"/>
    <x v="3"/>
    <x v="75"/>
    <n v="0.69"/>
    <n v="52"/>
    <x v="0"/>
    <x v="17"/>
    <n v="8.1"/>
  </r>
  <r>
    <x v="263"/>
    <x v="8"/>
    <x v="4"/>
    <x v="66"/>
    <n v="0.71"/>
    <n v="42"/>
    <x v="0"/>
    <x v="16"/>
    <n v="7.8"/>
  </r>
  <r>
    <x v="264"/>
    <x v="8"/>
    <x v="5"/>
    <x v="150"/>
    <n v="0.74"/>
    <n v="34"/>
    <x v="0"/>
    <x v="16"/>
    <n v="7.8"/>
  </r>
  <r>
    <x v="265"/>
    <x v="8"/>
    <x v="6"/>
    <x v="88"/>
    <n v="0.71"/>
    <n v="39"/>
    <x v="0"/>
    <x v="18"/>
    <n v="8.4"/>
  </r>
  <r>
    <x v="266"/>
    <x v="8"/>
    <x v="0"/>
    <x v="88"/>
    <n v="0.71"/>
    <n v="43"/>
    <x v="0"/>
    <x v="18"/>
    <n v="8.4"/>
  </r>
  <r>
    <x v="267"/>
    <x v="8"/>
    <x v="1"/>
    <x v="70"/>
    <n v="0.71"/>
    <n v="33"/>
    <x v="0"/>
    <x v="17"/>
    <n v="8.1"/>
  </r>
  <r>
    <x v="268"/>
    <x v="8"/>
    <x v="2"/>
    <x v="148"/>
    <n v="0.77"/>
    <n v="51"/>
    <x v="0"/>
    <x v="16"/>
    <n v="7.8"/>
  </r>
  <r>
    <x v="269"/>
    <x v="8"/>
    <x v="3"/>
    <x v="89"/>
    <n v="0.67"/>
    <n v="51"/>
    <x v="0"/>
    <x v="19"/>
    <n v="8.6999999999999993"/>
  </r>
  <r>
    <x v="270"/>
    <x v="8"/>
    <x v="4"/>
    <x v="147"/>
    <n v="0.69"/>
    <n v="38"/>
    <x v="0"/>
    <x v="18"/>
    <n v="8.4"/>
  </r>
  <r>
    <x v="271"/>
    <x v="8"/>
    <x v="5"/>
    <x v="69"/>
    <n v="0.71"/>
    <n v="48"/>
    <x v="0"/>
    <x v="17"/>
    <n v="8.1"/>
  </r>
  <r>
    <x v="272"/>
    <x v="8"/>
    <x v="6"/>
    <x v="150"/>
    <n v="0.74"/>
    <n v="29"/>
    <x v="0"/>
    <x v="16"/>
    <n v="7.8"/>
  </r>
  <r>
    <x v="273"/>
    <x v="9"/>
    <x v="0"/>
    <x v="56"/>
    <n v="0.8"/>
    <n v="43"/>
    <x v="0"/>
    <x v="15"/>
    <n v="7.5"/>
  </r>
  <r>
    <x v="274"/>
    <x v="9"/>
    <x v="1"/>
    <x v="49"/>
    <n v="0.74"/>
    <n v="32"/>
    <x v="0"/>
    <x v="15"/>
    <n v="7.5"/>
  </r>
  <r>
    <x v="275"/>
    <x v="9"/>
    <x v="2"/>
    <x v="51"/>
    <n v="0.8"/>
    <n v="34"/>
    <x v="0"/>
    <x v="14"/>
    <n v="7.1999999999999993"/>
  </r>
  <r>
    <x v="276"/>
    <x v="9"/>
    <x v="3"/>
    <x v="48"/>
    <n v="0.77"/>
    <n v="33"/>
    <x v="0"/>
    <x v="14"/>
    <n v="7.1999999999999993"/>
  </r>
  <r>
    <x v="277"/>
    <x v="9"/>
    <x v="4"/>
    <x v="59"/>
    <n v="0.8"/>
    <n v="33"/>
    <x v="0"/>
    <x v="15"/>
    <n v="7.5"/>
  </r>
  <r>
    <x v="278"/>
    <x v="9"/>
    <x v="5"/>
    <x v="73"/>
    <n v="0.74"/>
    <n v="42"/>
    <x v="0"/>
    <x v="15"/>
    <n v="7.5"/>
  </r>
  <r>
    <x v="279"/>
    <x v="9"/>
    <x v="6"/>
    <x v="76"/>
    <n v="0.8"/>
    <n v="31"/>
    <x v="0"/>
    <x v="15"/>
    <n v="7.5"/>
  </r>
  <r>
    <x v="280"/>
    <x v="9"/>
    <x v="0"/>
    <x v="45"/>
    <n v="0.8"/>
    <n v="47"/>
    <x v="0"/>
    <x v="14"/>
    <n v="7.1999999999999993"/>
  </r>
  <r>
    <x v="281"/>
    <x v="9"/>
    <x v="1"/>
    <x v="76"/>
    <n v="0.74"/>
    <n v="47"/>
    <x v="0"/>
    <x v="15"/>
    <n v="7.5"/>
  </r>
  <r>
    <x v="282"/>
    <x v="9"/>
    <x v="2"/>
    <x v="49"/>
    <n v="0.74"/>
    <n v="51"/>
    <x v="0"/>
    <x v="15"/>
    <n v="7.5"/>
  </r>
  <r>
    <x v="283"/>
    <x v="9"/>
    <x v="3"/>
    <x v="53"/>
    <n v="0.77"/>
    <n v="47"/>
    <x v="0"/>
    <x v="15"/>
    <n v="7.5"/>
  </r>
  <r>
    <x v="284"/>
    <x v="9"/>
    <x v="4"/>
    <x v="52"/>
    <n v="0.77"/>
    <n v="39"/>
    <x v="0"/>
    <x v="14"/>
    <n v="7.1999999999999993"/>
  </r>
  <r>
    <x v="285"/>
    <x v="9"/>
    <x v="5"/>
    <x v="53"/>
    <n v="0.8"/>
    <n v="28"/>
    <x v="0"/>
    <x v="15"/>
    <n v="7.5"/>
  </r>
  <r>
    <x v="286"/>
    <x v="9"/>
    <x v="6"/>
    <x v="46"/>
    <n v="0.74"/>
    <n v="28"/>
    <x v="0"/>
    <x v="15"/>
    <n v="7.5"/>
  </r>
  <r>
    <x v="287"/>
    <x v="9"/>
    <x v="0"/>
    <x v="53"/>
    <n v="0.74"/>
    <n v="36"/>
    <x v="0"/>
    <x v="15"/>
    <n v="7.5"/>
  </r>
  <r>
    <x v="288"/>
    <x v="9"/>
    <x v="1"/>
    <x v="52"/>
    <n v="0.8"/>
    <n v="28"/>
    <x v="0"/>
    <x v="14"/>
    <n v="7.1999999999999993"/>
  </r>
  <r>
    <x v="289"/>
    <x v="9"/>
    <x v="2"/>
    <x v="49"/>
    <n v="0.77"/>
    <n v="46"/>
    <x v="0"/>
    <x v="15"/>
    <n v="7.5"/>
  </r>
  <r>
    <x v="290"/>
    <x v="9"/>
    <x v="3"/>
    <x v="73"/>
    <n v="0.77"/>
    <n v="33"/>
    <x v="0"/>
    <x v="15"/>
    <n v="7.5"/>
  </r>
  <r>
    <x v="291"/>
    <x v="9"/>
    <x v="4"/>
    <x v="59"/>
    <n v="0.8"/>
    <n v="41"/>
    <x v="0"/>
    <x v="15"/>
    <n v="7.5"/>
  </r>
  <r>
    <x v="292"/>
    <x v="9"/>
    <x v="5"/>
    <x v="45"/>
    <n v="0.8"/>
    <n v="50"/>
    <x v="0"/>
    <x v="14"/>
    <n v="7.1999999999999993"/>
  </r>
  <r>
    <x v="293"/>
    <x v="9"/>
    <x v="6"/>
    <x v="55"/>
    <n v="0.83"/>
    <n v="28"/>
    <x v="0"/>
    <x v="14"/>
    <n v="7.1999999999999993"/>
  </r>
  <r>
    <x v="294"/>
    <x v="9"/>
    <x v="0"/>
    <x v="61"/>
    <n v="0.77"/>
    <n v="35"/>
    <x v="0"/>
    <x v="15"/>
    <n v="7.5"/>
  </r>
  <r>
    <x v="295"/>
    <x v="9"/>
    <x v="1"/>
    <x v="49"/>
    <n v="0.8"/>
    <n v="50"/>
    <x v="0"/>
    <x v="15"/>
    <n v="7.5"/>
  </r>
  <r>
    <x v="296"/>
    <x v="9"/>
    <x v="2"/>
    <x v="53"/>
    <n v="0.74"/>
    <n v="48"/>
    <x v="0"/>
    <x v="15"/>
    <n v="7.5"/>
  </r>
  <r>
    <x v="297"/>
    <x v="9"/>
    <x v="3"/>
    <x v="48"/>
    <n v="0.8"/>
    <n v="44"/>
    <x v="0"/>
    <x v="14"/>
    <n v="7.1999999999999993"/>
  </r>
  <r>
    <x v="298"/>
    <x v="9"/>
    <x v="4"/>
    <x v="151"/>
    <n v="0.77"/>
    <n v="47"/>
    <x v="0"/>
    <x v="14"/>
    <n v="7.1999999999999993"/>
  </r>
  <r>
    <x v="299"/>
    <x v="9"/>
    <x v="5"/>
    <x v="152"/>
    <n v="0.71"/>
    <n v="52"/>
    <x v="0"/>
    <x v="16"/>
    <n v="7.8"/>
  </r>
  <r>
    <x v="300"/>
    <x v="9"/>
    <x v="6"/>
    <x v="61"/>
    <n v="0.77"/>
    <n v="28"/>
    <x v="0"/>
    <x v="15"/>
    <n v="7.5"/>
  </r>
  <r>
    <x v="301"/>
    <x v="9"/>
    <x v="0"/>
    <x v="53"/>
    <n v="0.8"/>
    <n v="34"/>
    <x v="0"/>
    <x v="15"/>
    <n v="7.5"/>
  </r>
  <r>
    <x v="302"/>
    <x v="9"/>
    <x v="1"/>
    <x v="52"/>
    <n v="0.77"/>
    <n v="35"/>
    <x v="0"/>
    <x v="14"/>
    <n v="7.1999999999999993"/>
  </r>
  <r>
    <x v="303"/>
    <x v="9"/>
    <x v="2"/>
    <x v="151"/>
    <n v="0.77"/>
    <n v="38"/>
    <x v="0"/>
    <x v="14"/>
    <n v="7.1999999999999993"/>
  </r>
  <r>
    <x v="304"/>
    <x v="10"/>
    <x v="3"/>
    <x v="153"/>
    <n v="0.83"/>
    <n v="43"/>
    <x v="0"/>
    <x v="13"/>
    <n v="6.8999999999999995"/>
  </r>
  <r>
    <x v="305"/>
    <x v="10"/>
    <x v="4"/>
    <x v="154"/>
    <n v="0.91"/>
    <n v="46"/>
    <x v="0"/>
    <x v="11"/>
    <n v="6.6"/>
  </r>
  <r>
    <x v="306"/>
    <x v="10"/>
    <x v="5"/>
    <x v="35"/>
    <n v="0.87"/>
    <n v="38"/>
    <x v="0"/>
    <x v="10"/>
    <n v="6.3"/>
  </r>
  <r>
    <x v="307"/>
    <x v="10"/>
    <x v="6"/>
    <x v="41"/>
    <n v="0.95"/>
    <n v="39"/>
    <x v="0"/>
    <x v="12"/>
    <n v="5.7"/>
  </r>
  <r>
    <x v="308"/>
    <x v="10"/>
    <x v="0"/>
    <x v="47"/>
    <n v="0.87"/>
    <n v="45"/>
    <x v="0"/>
    <x v="13"/>
    <n v="6.8999999999999995"/>
  </r>
  <r>
    <x v="309"/>
    <x v="10"/>
    <x v="1"/>
    <x v="155"/>
    <n v="0.91"/>
    <n v="28"/>
    <x v="0"/>
    <x v="11"/>
    <n v="6.6"/>
  </r>
  <r>
    <x v="310"/>
    <x v="10"/>
    <x v="2"/>
    <x v="31"/>
    <n v="0.91"/>
    <n v="34"/>
    <x v="0"/>
    <x v="10"/>
    <n v="6.3"/>
  </r>
  <r>
    <x v="311"/>
    <x v="10"/>
    <x v="3"/>
    <x v="156"/>
    <n v="0.95"/>
    <n v="37"/>
    <x v="0"/>
    <x v="12"/>
    <n v="5.7"/>
  </r>
  <r>
    <x v="312"/>
    <x v="10"/>
    <x v="4"/>
    <x v="57"/>
    <n v="0.83"/>
    <n v="33"/>
    <x v="0"/>
    <x v="13"/>
    <n v="6.8999999999999995"/>
  </r>
  <r>
    <x v="313"/>
    <x v="10"/>
    <x v="5"/>
    <x v="157"/>
    <n v="0.87"/>
    <n v="28"/>
    <x v="0"/>
    <x v="11"/>
    <n v="6.6"/>
  </r>
  <r>
    <x v="314"/>
    <x v="10"/>
    <x v="6"/>
    <x v="39"/>
    <n v="0.91"/>
    <n v="33"/>
    <x v="0"/>
    <x v="10"/>
    <n v="6.3"/>
  </r>
  <r>
    <x v="315"/>
    <x v="10"/>
    <x v="0"/>
    <x v="158"/>
    <n v="1.05"/>
    <n v="38"/>
    <x v="0"/>
    <x v="12"/>
    <n v="5.7"/>
  </r>
  <r>
    <x v="316"/>
    <x v="10"/>
    <x v="1"/>
    <x v="156"/>
    <n v="1.05"/>
    <n v="26"/>
    <x v="0"/>
    <x v="12"/>
    <n v="5.7"/>
  </r>
  <r>
    <x v="317"/>
    <x v="10"/>
    <x v="2"/>
    <x v="47"/>
    <n v="0.8"/>
    <n v="28"/>
    <x v="0"/>
    <x v="13"/>
    <n v="6.8999999999999995"/>
  </r>
  <r>
    <x v="318"/>
    <x v="10"/>
    <x v="3"/>
    <x v="47"/>
    <n v="0.83"/>
    <n v="47"/>
    <x v="0"/>
    <x v="13"/>
    <n v="6.8999999999999995"/>
  </r>
  <r>
    <x v="319"/>
    <x v="10"/>
    <x v="4"/>
    <x v="39"/>
    <n v="0.87"/>
    <n v="28"/>
    <x v="0"/>
    <x v="10"/>
    <n v="6.3"/>
  </r>
  <r>
    <x v="320"/>
    <x v="10"/>
    <x v="5"/>
    <x v="159"/>
    <n v="1"/>
    <n v="31"/>
    <x v="0"/>
    <x v="9"/>
    <n v="6"/>
  </r>
  <r>
    <x v="321"/>
    <x v="10"/>
    <x v="6"/>
    <x v="41"/>
    <n v="1.05"/>
    <n v="37"/>
    <x v="0"/>
    <x v="12"/>
    <n v="5.7"/>
  </r>
  <r>
    <x v="322"/>
    <x v="10"/>
    <x v="0"/>
    <x v="47"/>
    <n v="0.87"/>
    <n v="34"/>
    <x v="0"/>
    <x v="13"/>
    <n v="6.8999999999999995"/>
  </r>
  <r>
    <x v="323"/>
    <x v="10"/>
    <x v="1"/>
    <x v="36"/>
    <n v="0.87"/>
    <n v="41"/>
    <x v="0"/>
    <x v="11"/>
    <n v="6.6"/>
  </r>
  <r>
    <x v="324"/>
    <x v="10"/>
    <x v="2"/>
    <x v="160"/>
    <n v="0.95"/>
    <n v="28"/>
    <x v="0"/>
    <x v="9"/>
    <n v="6"/>
  </r>
  <r>
    <x v="325"/>
    <x v="10"/>
    <x v="3"/>
    <x v="41"/>
    <n v="1"/>
    <n v="40"/>
    <x v="0"/>
    <x v="12"/>
    <n v="5.7"/>
  </r>
  <r>
    <x v="326"/>
    <x v="10"/>
    <x v="4"/>
    <x v="153"/>
    <n v="0.87"/>
    <n v="47"/>
    <x v="0"/>
    <x v="13"/>
    <n v="6.8999999999999995"/>
  </r>
  <r>
    <x v="327"/>
    <x v="10"/>
    <x v="5"/>
    <x v="154"/>
    <n v="0.83"/>
    <n v="46"/>
    <x v="0"/>
    <x v="11"/>
    <n v="6.6"/>
  </r>
  <r>
    <x v="328"/>
    <x v="10"/>
    <x v="6"/>
    <x v="161"/>
    <n v="0.91"/>
    <n v="32"/>
    <x v="0"/>
    <x v="9"/>
    <n v="6"/>
  </r>
  <r>
    <x v="329"/>
    <x v="10"/>
    <x v="0"/>
    <x v="158"/>
    <n v="1.05"/>
    <n v="30"/>
    <x v="0"/>
    <x v="12"/>
    <n v="5.7"/>
  </r>
  <r>
    <x v="330"/>
    <x v="10"/>
    <x v="1"/>
    <x v="57"/>
    <n v="0.87"/>
    <n v="30"/>
    <x v="0"/>
    <x v="13"/>
    <n v="6.8999999999999995"/>
  </r>
  <r>
    <x v="331"/>
    <x v="10"/>
    <x v="2"/>
    <x v="157"/>
    <n v="0.91"/>
    <n v="37"/>
    <x v="0"/>
    <x v="11"/>
    <n v="6.6"/>
  </r>
  <r>
    <x v="332"/>
    <x v="10"/>
    <x v="3"/>
    <x v="34"/>
    <n v="0.95"/>
    <n v="27"/>
    <x v="0"/>
    <x v="9"/>
    <n v="6"/>
  </r>
  <r>
    <x v="333"/>
    <x v="10"/>
    <x v="4"/>
    <x v="156"/>
    <n v="1.05"/>
    <n v="28"/>
    <x v="0"/>
    <x v="12"/>
    <n v="5.7"/>
  </r>
  <r>
    <x v="334"/>
    <x v="11"/>
    <x v="5"/>
    <x v="41"/>
    <n v="1"/>
    <n v="34"/>
    <x v="0"/>
    <x v="12"/>
    <n v="5.7"/>
  </r>
  <r>
    <x v="335"/>
    <x v="11"/>
    <x v="6"/>
    <x v="3"/>
    <n v="1.1100000000000001"/>
    <n v="35"/>
    <x v="0"/>
    <x v="3"/>
    <n v="5.0999999999999996"/>
  </r>
  <r>
    <x v="336"/>
    <x v="11"/>
    <x v="0"/>
    <x v="162"/>
    <n v="1.18"/>
    <n v="19"/>
    <x v="0"/>
    <x v="2"/>
    <n v="4.5"/>
  </r>
  <r>
    <x v="337"/>
    <x v="11"/>
    <x v="1"/>
    <x v="22"/>
    <n v="1.54"/>
    <n v="16"/>
    <x v="0"/>
    <x v="1"/>
    <n v="3.9"/>
  </r>
  <r>
    <x v="338"/>
    <x v="11"/>
    <x v="2"/>
    <x v="163"/>
    <n v="1.82"/>
    <n v="11"/>
    <x v="0"/>
    <x v="0"/>
    <n v="3"/>
  </r>
  <r>
    <x v="339"/>
    <x v="11"/>
    <x v="3"/>
    <x v="156"/>
    <n v="0.95"/>
    <n v="28"/>
    <x v="0"/>
    <x v="12"/>
    <n v="5.7"/>
  </r>
  <r>
    <x v="340"/>
    <x v="11"/>
    <x v="4"/>
    <x v="21"/>
    <n v="1.05"/>
    <n v="26"/>
    <x v="0"/>
    <x v="3"/>
    <n v="5.0999999999999996"/>
  </r>
  <r>
    <x v="341"/>
    <x v="11"/>
    <x v="5"/>
    <x v="164"/>
    <n v="1.25"/>
    <n v="30"/>
    <x v="0"/>
    <x v="2"/>
    <n v="4.5"/>
  </r>
  <r>
    <x v="342"/>
    <x v="11"/>
    <x v="6"/>
    <x v="165"/>
    <n v="1.43"/>
    <n v="19"/>
    <x v="0"/>
    <x v="7"/>
    <n v="4.2"/>
  </r>
  <r>
    <x v="343"/>
    <x v="11"/>
    <x v="0"/>
    <x v="166"/>
    <n v="1.82"/>
    <n v="15"/>
    <x v="0"/>
    <x v="5"/>
    <n v="3.3"/>
  </r>
  <r>
    <x v="344"/>
    <x v="11"/>
    <x v="1"/>
    <x v="167"/>
    <n v="1.1100000000000001"/>
    <n v="33"/>
    <x v="0"/>
    <x v="3"/>
    <n v="5.0999999999999996"/>
  </r>
  <r>
    <x v="345"/>
    <x v="11"/>
    <x v="2"/>
    <x v="162"/>
    <n v="1.33"/>
    <n v="22"/>
    <x v="0"/>
    <x v="2"/>
    <n v="4.5"/>
  </r>
  <r>
    <x v="346"/>
    <x v="11"/>
    <x v="3"/>
    <x v="13"/>
    <n v="1.43"/>
    <n v="26"/>
    <x v="0"/>
    <x v="7"/>
    <n v="4.2"/>
  </r>
  <r>
    <x v="347"/>
    <x v="11"/>
    <x v="4"/>
    <x v="168"/>
    <n v="1.54"/>
    <n v="24"/>
    <x v="0"/>
    <x v="1"/>
    <n v="3.9"/>
  </r>
  <r>
    <x v="348"/>
    <x v="11"/>
    <x v="5"/>
    <x v="21"/>
    <n v="1.05"/>
    <n v="30"/>
    <x v="0"/>
    <x v="3"/>
    <n v="5.0999999999999996"/>
  </r>
  <r>
    <x v="349"/>
    <x v="11"/>
    <x v="6"/>
    <x v="169"/>
    <n v="1.25"/>
    <n v="30"/>
    <x v="0"/>
    <x v="2"/>
    <n v="4.5"/>
  </r>
  <r>
    <x v="350"/>
    <x v="11"/>
    <x v="0"/>
    <x v="13"/>
    <n v="1.33"/>
    <n v="16"/>
    <x v="0"/>
    <x v="7"/>
    <n v="4.2"/>
  </r>
  <r>
    <x v="351"/>
    <x v="11"/>
    <x v="1"/>
    <x v="170"/>
    <n v="1.43"/>
    <n v="27"/>
    <x v="0"/>
    <x v="1"/>
    <n v="3.9"/>
  </r>
  <r>
    <x v="352"/>
    <x v="11"/>
    <x v="2"/>
    <x v="171"/>
    <n v="1"/>
    <n v="33"/>
    <x v="0"/>
    <x v="4"/>
    <n v="5.3999999999999995"/>
  </r>
  <r>
    <x v="353"/>
    <x v="11"/>
    <x v="3"/>
    <x v="172"/>
    <n v="1.25"/>
    <n v="20"/>
    <x v="0"/>
    <x v="8"/>
    <n v="4.8"/>
  </r>
  <r>
    <x v="354"/>
    <x v="11"/>
    <x v="4"/>
    <x v="164"/>
    <n v="1.33"/>
    <n v="23"/>
    <x v="0"/>
    <x v="2"/>
    <n v="4.5"/>
  </r>
  <r>
    <x v="355"/>
    <x v="11"/>
    <x v="5"/>
    <x v="170"/>
    <n v="1.54"/>
    <n v="17"/>
    <x v="0"/>
    <x v="1"/>
    <n v="3.9"/>
  </r>
  <r>
    <x v="356"/>
    <x v="11"/>
    <x v="6"/>
    <x v="4"/>
    <n v="1.1100000000000001"/>
    <n v="20"/>
    <x v="0"/>
    <x v="4"/>
    <n v="5.3999999999999995"/>
  </r>
  <r>
    <x v="357"/>
    <x v="11"/>
    <x v="0"/>
    <x v="20"/>
    <n v="1.25"/>
    <n v="26"/>
    <x v="0"/>
    <x v="8"/>
    <n v="4.8"/>
  </r>
  <r>
    <x v="358"/>
    <x v="11"/>
    <x v="1"/>
    <x v="169"/>
    <n v="1.25"/>
    <n v="19"/>
    <x v="0"/>
    <x v="2"/>
    <n v="4.5"/>
  </r>
  <r>
    <x v="359"/>
    <x v="11"/>
    <x v="2"/>
    <x v="1"/>
    <n v="1.43"/>
    <n v="23"/>
    <x v="0"/>
    <x v="1"/>
    <n v="3.9"/>
  </r>
  <r>
    <x v="360"/>
    <x v="11"/>
    <x v="3"/>
    <x v="33"/>
    <n v="1"/>
    <n v="33"/>
    <x v="0"/>
    <x v="12"/>
    <n v="5.7"/>
  </r>
  <r>
    <x v="361"/>
    <x v="11"/>
    <x v="4"/>
    <x v="173"/>
    <n v="1.25"/>
    <n v="32"/>
    <x v="0"/>
    <x v="8"/>
    <n v="4.8"/>
  </r>
  <r>
    <x v="362"/>
    <x v="11"/>
    <x v="5"/>
    <x v="174"/>
    <n v="1.25"/>
    <n v="17"/>
    <x v="0"/>
    <x v="2"/>
    <n v="4.5"/>
  </r>
  <r>
    <x v="363"/>
    <x v="11"/>
    <x v="6"/>
    <x v="170"/>
    <n v="1.43"/>
    <n v="22"/>
    <x v="0"/>
    <x v="1"/>
    <n v="3.9"/>
  </r>
  <r>
    <x v="364"/>
    <x v="11"/>
    <x v="0"/>
    <x v="175"/>
    <n v="2.5"/>
    <n v="9"/>
    <x v="0"/>
    <x v="34"/>
    <n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1004C-3148-4A46-8369-8F76D1CDAE0A}"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0" firstHeaderRow="0"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8">
        <item x="0"/>
        <item x="1"/>
        <item x="2"/>
        <item x="3"/>
        <item x="4"/>
        <item x="5"/>
        <item x="6"/>
        <item t="default"/>
      </items>
    </pivotField>
    <pivotField dataField="1" showAll="0"/>
    <pivotField dataField="1" numFmtId="2" showAll="0"/>
    <pivotField dataField="1" showAll="0"/>
    <pivotField axis="axisRow" showAll="0">
      <items count="3">
        <item x="0"/>
        <item x="1"/>
        <item t="default"/>
      </items>
    </pivotField>
    <pivotField dataField="1" showAll="0"/>
    <pivotField dataField="1" numFmtId="166" showAll="0"/>
    <pivotField showAll="0">
      <items count="15">
        <item x="0"/>
        <item x="1"/>
        <item x="2"/>
        <item x="3"/>
        <item x="4"/>
        <item x="5"/>
        <item x="6"/>
        <item x="7"/>
        <item x="8"/>
        <item x="9"/>
        <item x="10"/>
        <item x="11"/>
        <item x="12"/>
        <item x="13"/>
        <item t="default"/>
      </items>
    </pivotField>
  </pivotFields>
  <rowFields count="2">
    <field x="6"/>
    <field x="2"/>
  </rowFields>
  <rowItems count="17">
    <i>
      <x/>
    </i>
    <i r="1">
      <x/>
    </i>
    <i r="1">
      <x v="1"/>
    </i>
    <i r="1">
      <x v="2"/>
    </i>
    <i r="1">
      <x v="3"/>
    </i>
    <i r="1">
      <x v="4"/>
    </i>
    <i r="1">
      <x v="5"/>
    </i>
    <i r="1">
      <x v="6"/>
    </i>
    <i>
      <x v="1"/>
    </i>
    <i r="1">
      <x/>
    </i>
    <i r="1">
      <x v="1"/>
    </i>
    <i r="1">
      <x v="2"/>
    </i>
    <i r="1">
      <x v="3"/>
    </i>
    <i r="1">
      <x v="4"/>
    </i>
    <i r="1">
      <x v="5"/>
    </i>
    <i r="1">
      <x v="6"/>
    </i>
    <i t="grand">
      <x/>
    </i>
  </rowItems>
  <colFields count="1">
    <field x="-2"/>
  </colFields>
  <colItems count="5">
    <i>
      <x/>
    </i>
    <i i="1">
      <x v="1"/>
    </i>
    <i i="2">
      <x v="2"/>
    </i>
    <i i="3">
      <x v="3"/>
    </i>
    <i i="4">
      <x v="4"/>
    </i>
  </colItems>
  <dataFields count="5">
    <dataField name="Average of Temperature" fld="3" subtotal="average" baseField="2" baseItem="0"/>
    <dataField name="Average of Rainfall" fld="4" subtotal="average" baseField="2" baseItem="0"/>
    <dataField name="Sum of Flyers" fld="5" baseField="0" baseItem="0"/>
    <dataField name="Sum of Sales" fld="7" baseField="0" baseItem="0"/>
    <dataField name="Sum of Reven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72D86A-1F28-4C55-B890-8B2DE70CC284}"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369" firstHeaderRow="0" firstDataRow="1" firstDataCol="1"/>
  <pivotFields count="1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0"/>
        <item x="1"/>
        <item x="2"/>
        <item x="3"/>
        <item x="4"/>
        <item x="5"/>
        <item x="6"/>
        <item x="7"/>
        <item x="8"/>
        <item x="9"/>
        <item x="10"/>
        <item x="11"/>
        <item t="default"/>
      </items>
    </pivotField>
    <pivotField showAll="0">
      <items count="8">
        <item x="0"/>
        <item x="1"/>
        <item x="2"/>
        <item x="3"/>
        <item x="4"/>
        <item x="5"/>
        <item x="6"/>
        <item t="default"/>
      </items>
    </pivotField>
    <pivotField dataField="1" showAll="0">
      <items count="177">
        <item x="175"/>
        <item x="163"/>
        <item x="5"/>
        <item x="0"/>
        <item x="19"/>
        <item x="1"/>
        <item x="12"/>
        <item x="170"/>
        <item x="165"/>
        <item x="166"/>
        <item x="16"/>
        <item x="168"/>
        <item x="13"/>
        <item x="10"/>
        <item x="6"/>
        <item x="162"/>
        <item x="2"/>
        <item x="22"/>
        <item x="23"/>
        <item x="169"/>
        <item x="20"/>
        <item x="17"/>
        <item x="172"/>
        <item x="7"/>
        <item x="173"/>
        <item x="8"/>
        <item x="11"/>
        <item x="174"/>
        <item x="25"/>
        <item x="164"/>
        <item x="18"/>
        <item x="24"/>
        <item x="171"/>
        <item x="21"/>
        <item x="4"/>
        <item x="33"/>
        <item x="14"/>
        <item x="15"/>
        <item x="9"/>
        <item x="40"/>
        <item x="3"/>
        <item x="156"/>
        <item x="30"/>
        <item x="167"/>
        <item x="29"/>
        <item x="159"/>
        <item x="37"/>
        <item x="160"/>
        <item x="39"/>
        <item x="38"/>
        <item x="41"/>
        <item x="161"/>
        <item x="42"/>
        <item x="158"/>
        <item x="34"/>
        <item x="27"/>
        <item x="35"/>
        <item x="155"/>
        <item x="153"/>
        <item x="26"/>
        <item x="31"/>
        <item x="32"/>
        <item x="50"/>
        <item x="154"/>
        <item x="57"/>
        <item x="151"/>
        <item x="157"/>
        <item x="60"/>
        <item x="36"/>
        <item x="47"/>
        <item x="55"/>
        <item x="56"/>
        <item x="28"/>
        <item x="58"/>
        <item x="44"/>
        <item x="61"/>
        <item x="43"/>
        <item x="52"/>
        <item x="49"/>
        <item x="77"/>
        <item x="54"/>
        <item x="51"/>
        <item x="46"/>
        <item x="66"/>
        <item x="45"/>
        <item x="59"/>
        <item x="63"/>
        <item x="70"/>
        <item x="48"/>
        <item x="53"/>
        <item x="148"/>
        <item x="64"/>
        <item x="73"/>
        <item x="152"/>
        <item x="68"/>
        <item x="88"/>
        <item x="76"/>
        <item x="67"/>
        <item x="72"/>
        <item x="65"/>
        <item x="150"/>
        <item x="71"/>
        <item x="79"/>
        <item x="62"/>
        <item x="69"/>
        <item x="78"/>
        <item x="75"/>
        <item x="147"/>
        <item x="142"/>
        <item x="144"/>
        <item x="74"/>
        <item x="149"/>
        <item x="140"/>
        <item x="146"/>
        <item x="82"/>
        <item x="83"/>
        <item x="86"/>
        <item x="141"/>
        <item x="89"/>
        <item x="80"/>
        <item x="81"/>
        <item x="92"/>
        <item x="90"/>
        <item x="112"/>
        <item x="108"/>
        <item x="85"/>
        <item x="118"/>
        <item x="143"/>
        <item x="139"/>
        <item x="84"/>
        <item x="91"/>
        <item x="105"/>
        <item x="114"/>
        <item x="93"/>
        <item x="134"/>
        <item x="131"/>
        <item x="87"/>
        <item x="101"/>
        <item x="122"/>
        <item x="138"/>
        <item x="97"/>
        <item x="126"/>
        <item x="128"/>
        <item x="102"/>
        <item x="145"/>
        <item x="94"/>
        <item x="125"/>
        <item x="106"/>
        <item x="129"/>
        <item x="95"/>
        <item x="120"/>
        <item x="121"/>
        <item x="124"/>
        <item x="130"/>
        <item x="98"/>
        <item x="103"/>
        <item x="110"/>
        <item x="137"/>
        <item x="109"/>
        <item x="99"/>
        <item x="136"/>
        <item x="133"/>
        <item x="115"/>
        <item x="96"/>
        <item x="100"/>
        <item x="119"/>
        <item x="127"/>
        <item x="104"/>
        <item x="117"/>
        <item x="111"/>
        <item x="135"/>
        <item x="123"/>
        <item x="107"/>
        <item x="132"/>
        <item x="113"/>
        <item x="116"/>
        <item t="default"/>
      </items>
    </pivotField>
    <pivotField dataField="1" numFmtId="2" showAll="0"/>
    <pivotField showAll="0"/>
    <pivotField showAll="0"/>
    <pivotField showAll="0">
      <items count="36">
        <item x="34"/>
        <item x="0"/>
        <item x="5"/>
        <item x="6"/>
        <item x="1"/>
        <item x="7"/>
        <item x="2"/>
        <item x="8"/>
        <item x="3"/>
        <item x="4"/>
        <item x="12"/>
        <item x="9"/>
        <item x="10"/>
        <item x="11"/>
        <item x="13"/>
        <item x="14"/>
        <item x="15"/>
        <item x="16"/>
        <item x="17"/>
        <item x="18"/>
        <item x="19"/>
        <item x="20"/>
        <item x="21"/>
        <item x="25"/>
        <item x="22"/>
        <item x="26"/>
        <item x="23"/>
        <item x="27"/>
        <item x="31"/>
        <item x="24"/>
        <item x="28"/>
        <item x="29"/>
        <item x="30"/>
        <item x="32"/>
        <item x="33"/>
        <item t="default"/>
      </items>
    </pivotField>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366">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t="grand">
      <x/>
    </i>
  </rowItems>
  <colFields count="1">
    <field x="-2"/>
  </colFields>
  <colItems count="2">
    <i>
      <x/>
    </i>
    <i i="1">
      <x v="1"/>
    </i>
  </colItems>
  <dataFields count="2">
    <dataField name="Average of Rainfall" fld="4" subtotal="average" baseField="9" baseItem="1"/>
    <dataField name="Average of Temperature" fld="3" subtotal="average" baseField="0" baseItem="1"/>
  </dataFields>
  <formats count="1">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A0DC5B-6A49-4DF1-ABCF-F2B8FDB79D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367" firstHeaderRow="0" firstDataRow="1" firstDataCol="1"/>
  <pivotFields count="1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numFmtId="2" showAll="0"/>
    <pivotField showAll="0"/>
    <pivotField showAll="0"/>
    <pivotField dataField="1" showAll="0"/>
    <pivotField numFmtId="166"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366">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t="grand">
      <x/>
    </i>
  </rowItems>
  <colFields count="1">
    <field x="-2"/>
  </colFields>
  <colItems count="2">
    <i>
      <x/>
    </i>
    <i i="1">
      <x v="1"/>
    </i>
  </colItems>
  <dataFields count="2">
    <dataField name="Average of Temperature" fld="3" subtotal="average" baseField="0" baseItem="366"/>
    <dataField name="Sum of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AACF61-0441-4A86-915B-3AC99A0D7F8B}" name="Table14" displayName="Table14" ref="A11:I377" totalsRowCount="1">
  <autoFilter ref="A11:I376" xr:uid="{6AC9F56E-7AB7-48C3-A938-BB1F27F1ED5A}"/>
  <sortState ref="A12:H376">
    <sortCondition ref="A1:A366"/>
  </sortState>
  <tableColumns count="9">
    <tableColumn id="1" xr3:uid="{0D6BC6C8-827C-42BA-9038-EB601C346605}" name="Date" dataDxfId="45" totalsRowDxfId="44"/>
    <tableColumn id="8" xr3:uid="{63C08ECF-C003-4710-8FA7-1D560C9E411F}" name="Month" dataDxfId="43" totalsRowDxfId="42">
      <calculatedColumnFormula>TEXT(A12, "mmmm")</calculatedColumnFormula>
    </tableColumn>
    <tableColumn id="2" xr3:uid="{54AFB40F-4C4F-4F09-B0CA-A63CECD8C4D7}" name="Day"/>
    <tableColumn id="3" xr3:uid="{086BA6E6-2754-4BC1-A147-BF53F81F72D6}" name="Temperature"/>
    <tableColumn id="4" xr3:uid="{99418F1D-4268-4FCF-A784-191939BFD990}" name="Rainfall" dataDxfId="41" totalsRowDxfId="40"/>
    <tableColumn id="5" xr3:uid="{CDC281BF-4514-4DE0-9B55-07F1CEDC3EF6}" name="Flyers" totalsRowFunction="sum" totalsRowDxfId="39"/>
    <tableColumn id="6" xr3:uid="{F31DB2A7-49F0-4DB8-A3CF-A44CC692A998}" name="Price"/>
    <tableColumn id="7" xr3:uid="{EEADFF80-F1E2-4B6F-952F-B8E66D6B1EE6}" name="Sales"/>
    <tableColumn id="9" xr3:uid="{D1009A0A-72A9-4EDA-BA0F-A46F14C46890}" name="Revenue" totalsRowFunction="sum" dataDxfId="38" totalsRowDxfId="37">
      <calculatedColumnFormula>G12*H12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313760-4748-41BD-918F-9B3981438A46}" name="Table145" displayName="Table145" ref="A11:I377" totalsRowCount="1">
  <autoFilter ref="A11:I376" xr:uid="{C8114B46-7C6A-4C57-8760-1C2FDEF548AE}"/>
  <sortState ref="A12:H376">
    <sortCondition ref="A1:A366"/>
  </sortState>
  <tableColumns count="9">
    <tableColumn id="1" xr3:uid="{91695BDD-8E4E-48E7-AC50-6F20985E5007}" name="Date" dataDxfId="15" totalsRowDxfId="16"/>
    <tableColumn id="8" xr3:uid="{9AF1D111-EB2B-413C-89AF-3BCAEB40962C}" name="Month" dataDxfId="13" totalsRowDxfId="14">
      <calculatedColumnFormula>TEXT(A12, "mmmm")</calculatedColumnFormula>
    </tableColumn>
    <tableColumn id="2" xr3:uid="{DDC3365A-22C4-424F-B9C5-273A6EDC06C8}" name="Day"/>
    <tableColumn id="3" xr3:uid="{619CA4D9-B89C-4D37-9814-05227EBFDF24}" name="Temperature"/>
    <tableColumn id="4" xr3:uid="{CF96B1EB-627C-469D-A982-5191B01F042D}" name="Rainfall" dataDxfId="11" totalsRowDxfId="12"/>
    <tableColumn id="5" xr3:uid="{7DEA828A-4948-4FBB-9B6C-A7FF1ADC4FF8}" name="Flyers" totalsRowFunction="sum" totalsRowDxfId="10"/>
    <tableColumn id="6" xr3:uid="{6A27DFEA-131B-4D93-A339-9D240E3C7555}" name="Price"/>
    <tableColumn id="7" xr3:uid="{684C0773-3878-4257-BBCF-7264C075EF1B}" name="Sales"/>
    <tableColumn id="9" xr3:uid="{6BEBA7AD-45FC-4557-A975-23D51C9EDD1A}" name="Revenue" totalsRowFunction="sum" dataDxfId="8" totalsRowDxfId="9">
      <calculatedColumnFormula>G12*H12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A4228C-9884-48F0-923B-A9349E9F820C}" name="Table1" displayName="Table1" ref="A1:I367" totalsRowCount="1">
  <autoFilter ref="A1:I366" xr:uid="{D9CA4354-891B-40DA-807F-54DF18210A58}"/>
  <sortState ref="A2:H366">
    <sortCondition ref="A1:A366"/>
  </sortState>
  <tableColumns count="9">
    <tableColumn id="1" xr3:uid="{DA127A87-504D-46A5-9968-1A7DE25667BA}" name="Date" dataDxfId="36" totalsRowDxfId="35"/>
    <tableColumn id="8" xr3:uid="{0D17790A-BAFC-429D-8C3A-87DAA6FE8135}" name="Month" dataDxfId="34" totalsRowDxfId="33">
      <calculatedColumnFormula>TEXT(A2, "mmmm")</calculatedColumnFormula>
    </tableColumn>
    <tableColumn id="2" xr3:uid="{CE9A375B-7777-4614-98B2-BA9F1BAB0E76}" name="Day"/>
    <tableColumn id="3" xr3:uid="{D875E8CC-6C08-45D5-9115-56B47717C111}" name="Temperature"/>
    <tableColumn id="4" xr3:uid="{8D00CFDF-957D-4CB7-8A87-CFAEC1445D3F}" name="Rainfall" dataDxfId="32" totalsRowDxfId="31"/>
    <tableColumn id="5" xr3:uid="{EDB98AEA-D77C-43E6-9C82-225ADFDA0429}" name="Flyers" totalsRowFunction="sum" totalsRowDxfId="30"/>
    <tableColumn id="6" xr3:uid="{D6FB09E9-75FB-49CF-A923-A5079BAA40B8}" name="Price"/>
    <tableColumn id="7" xr3:uid="{23AE5040-F44A-47CC-94A0-466C37516919}" name="Sales"/>
    <tableColumn id="9" xr3:uid="{3E022A33-7596-4157-B882-C0414C1F52C8}" name="Revenue" totalsRowFunction="sum" dataDxfId="29" totalsRowDxfId="28">
      <calculatedColumnFormula>G2*H2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194148-F916-4E44-B12C-EC3BE0CD54FF}" name="Table13" displayName="Table13" ref="A1:J367" totalsRowCount="1">
  <autoFilter ref="A1:J366" xr:uid="{4FD63319-97C9-4CE0-9930-B8474536876D}"/>
  <sortState ref="A2:J366">
    <sortCondition ref="A1:A366"/>
  </sortState>
  <tableColumns count="10">
    <tableColumn id="12" xr3:uid="{18FB36D7-C6EE-4684-A132-B48FB88BD207}" name="RandomID" dataDxfId="27" totalsRowDxfId="26">
      <calculatedColumnFormula>RAND()</calculatedColumnFormula>
    </tableColumn>
    <tableColumn id="1" xr3:uid="{A853131F-A1DB-400E-8645-533750E5BC4C}" name="Date" dataDxfId="25" totalsRowDxfId="24"/>
    <tableColumn id="8" xr3:uid="{BF5C9A8F-A0F9-4796-ACC9-8D0B7FA4AF77}" name="Month" dataDxfId="23" totalsRowDxfId="22">
      <calculatedColumnFormula>TEXT(B2, "mmmm")</calculatedColumnFormula>
    </tableColumn>
    <tableColumn id="2" xr3:uid="{0840A311-65A7-456E-820D-9C9F9B9EFE79}" name="Day"/>
    <tableColumn id="3" xr3:uid="{48E9DF00-5A36-42CD-A22C-5001EC71A3C5}" name="Temperature"/>
    <tableColumn id="4" xr3:uid="{DB91F8A4-0D4D-4BEA-AD07-AC74EEB22A0D}" name="Rainfall" dataDxfId="21" totalsRowDxfId="20"/>
    <tableColumn id="5" xr3:uid="{F4D326F6-9904-4C43-82DC-E00707B316A4}" name="Flyers" totalsRowFunction="sum" totalsRowDxfId="19"/>
    <tableColumn id="6" xr3:uid="{0CEF848E-0D72-4B07-B9C8-433D40932921}" name="Price"/>
    <tableColumn id="7" xr3:uid="{829C63C4-03FA-4370-B16C-1849BDCC33E1}" name="Sales"/>
    <tableColumn id="9" xr3:uid="{BBD0FEE9-A763-43D9-BF42-B047BEAEEBE8}" name="Revenue" totalsRowFunction="sum" dataDxfId="18" totalsRowDxfId="17">
      <calculatedColumnFormula>H2*I2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drawing" Target="../drawings/drawing9.xml"/><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2.bin"/><Relationship Id="rId5" Type="http://schemas.openxmlformats.org/officeDocument/2006/relationships/comments" Target="../comments3.xml"/><Relationship Id="rId4"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F2735-A5EA-41F7-A90E-9EDBDC4E8C17}">
  <dimension ref="A3:F20"/>
  <sheetViews>
    <sheetView workbookViewId="0">
      <selection activeCell="B3" sqref="B3"/>
    </sheetView>
  </sheetViews>
  <sheetFormatPr defaultRowHeight="15" x14ac:dyDescent="0.25"/>
  <cols>
    <col min="1" max="1" width="15.140625" bestFit="1" customWidth="1"/>
    <col min="2" max="2" width="23" bestFit="1" customWidth="1"/>
    <col min="3" max="3" width="18" bestFit="1" customWidth="1"/>
    <col min="4" max="4" width="12.85546875" bestFit="1" customWidth="1"/>
    <col min="5" max="5" width="12.140625" bestFit="1" customWidth="1"/>
    <col min="6" max="6" width="15.5703125" bestFit="1" customWidth="1"/>
    <col min="7" max="7" width="12" bestFit="1" customWidth="1"/>
  </cols>
  <sheetData>
    <row r="3" spans="1:6" x14ac:dyDescent="0.25">
      <c r="A3" s="5" t="s">
        <v>16</v>
      </c>
      <c r="B3" t="s">
        <v>21</v>
      </c>
      <c r="C3" t="s">
        <v>22</v>
      </c>
      <c r="D3" t="s">
        <v>18</v>
      </c>
      <c r="E3" t="s">
        <v>19</v>
      </c>
      <c r="F3" t="s">
        <v>20</v>
      </c>
    </row>
    <row r="4" spans="1:6" x14ac:dyDescent="0.25">
      <c r="A4" s="6">
        <v>0.3</v>
      </c>
      <c r="B4" s="4">
        <v>57.038613861386139</v>
      </c>
      <c r="C4" s="4">
        <v>0.87396039603960607</v>
      </c>
      <c r="D4" s="4">
        <v>11475</v>
      </c>
      <c r="E4" s="4">
        <v>7189</v>
      </c>
      <c r="F4" s="4">
        <v>2156.7000000000012</v>
      </c>
    </row>
    <row r="5" spans="1:6" x14ac:dyDescent="0.25">
      <c r="A5" s="7" t="s">
        <v>7</v>
      </c>
      <c r="B5" s="4">
        <v>56.022727272727259</v>
      </c>
      <c r="C5" s="4">
        <v>0.93068181818181828</v>
      </c>
      <c r="D5" s="4">
        <v>1663</v>
      </c>
      <c r="E5" s="4">
        <v>1020</v>
      </c>
      <c r="F5" s="4">
        <v>305.99999999999994</v>
      </c>
    </row>
    <row r="6" spans="1:6" x14ac:dyDescent="0.25">
      <c r="A6" s="7" t="s">
        <v>8</v>
      </c>
      <c r="B6" s="4">
        <v>57.081395348837198</v>
      </c>
      <c r="C6" s="4">
        <v>0.87209302325581395</v>
      </c>
      <c r="D6" s="4">
        <v>1576</v>
      </c>
      <c r="E6" s="4">
        <v>1025</v>
      </c>
      <c r="F6" s="4">
        <v>307.49999999999994</v>
      </c>
    </row>
    <row r="7" spans="1:6" x14ac:dyDescent="0.25">
      <c r="A7" s="7" t="s">
        <v>9</v>
      </c>
      <c r="B7" s="4">
        <v>55.990697674418605</v>
      </c>
      <c r="C7" s="4">
        <v>0.8783720930232557</v>
      </c>
      <c r="D7" s="4">
        <v>1661</v>
      </c>
      <c r="E7" s="4">
        <v>1012</v>
      </c>
      <c r="F7" s="4">
        <v>303.59999999999997</v>
      </c>
    </row>
    <row r="8" spans="1:6" x14ac:dyDescent="0.25">
      <c r="A8" s="7" t="s">
        <v>10</v>
      </c>
      <c r="B8" s="4">
        <v>58.351162790697664</v>
      </c>
      <c r="C8" s="4">
        <v>0.84627906976744183</v>
      </c>
      <c r="D8" s="4">
        <v>1741</v>
      </c>
      <c r="E8" s="4">
        <v>1037</v>
      </c>
      <c r="F8" s="4">
        <v>311.09999999999991</v>
      </c>
    </row>
    <row r="9" spans="1:6" x14ac:dyDescent="0.25">
      <c r="A9" s="7" t="s">
        <v>11</v>
      </c>
      <c r="B9" s="4">
        <v>57.393023255813958</v>
      </c>
      <c r="C9" s="4">
        <v>0.85720930232558135</v>
      </c>
      <c r="D9" s="4">
        <v>1632</v>
      </c>
      <c r="E9" s="4">
        <v>1033</v>
      </c>
      <c r="F9" s="4">
        <v>309.90000000000003</v>
      </c>
    </row>
    <row r="10" spans="1:6" x14ac:dyDescent="0.25">
      <c r="A10" s="7" t="s">
        <v>12</v>
      </c>
      <c r="B10" s="4">
        <v>58.131818181818176</v>
      </c>
      <c r="C10" s="4">
        <v>0.85590909090909095</v>
      </c>
      <c r="D10" s="4">
        <v>1676</v>
      </c>
      <c r="E10" s="4">
        <v>1056</v>
      </c>
      <c r="F10" s="4">
        <v>316.80000000000007</v>
      </c>
    </row>
    <row r="11" spans="1:6" x14ac:dyDescent="0.25">
      <c r="A11" s="7" t="s">
        <v>13</v>
      </c>
      <c r="B11" s="4">
        <v>56.297674418604643</v>
      </c>
      <c r="C11" s="4">
        <v>0.87627906976744185</v>
      </c>
      <c r="D11" s="4">
        <v>1526</v>
      </c>
      <c r="E11" s="4">
        <v>1006</v>
      </c>
      <c r="F11" s="4">
        <v>301.8</v>
      </c>
    </row>
    <row r="12" spans="1:6" x14ac:dyDescent="0.25">
      <c r="A12" s="6">
        <v>0.5</v>
      </c>
      <c r="B12" s="4">
        <v>78.777419354838699</v>
      </c>
      <c r="C12" s="4">
        <v>0.59516129032258069</v>
      </c>
      <c r="D12" s="4">
        <v>3229</v>
      </c>
      <c r="E12" s="4">
        <v>2054</v>
      </c>
      <c r="F12" s="4">
        <v>1027</v>
      </c>
    </row>
    <row r="13" spans="1:6" x14ac:dyDescent="0.25">
      <c r="A13" s="7" t="s">
        <v>7</v>
      </c>
      <c r="B13" s="4">
        <v>78.088888888888889</v>
      </c>
      <c r="C13" s="4">
        <v>0.59444444444444455</v>
      </c>
      <c r="D13" s="4">
        <v>474</v>
      </c>
      <c r="E13" s="4">
        <v>296</v>
      </c>
      <c r="F13" s="4">
        <v>148</v>
      </c>
    </row>
    <row r="14" spans="1:6" x14ac:dyDescent="0.25">
      <c r="A14" s="7" t="s">
        <v>8</v>
      </c>
      <c r="B14" s="4">
        <v>79.077777777777783</v>
      </c>
      <c r="C14" s="4">
        <v>0.59111111111111114</v>
      </c>
      <c r="D14" s="4">
        <v>493</v>
      </c>
      <c r="E14" s="4">
        <v>299</v>
      </c>
      <c r="F14" s="4">
        <v>149.5</v>
      </c>
    </row>
    <row r="15" spans="1:6" x14ac:dyDescent="0.25">
      <c r="A15" s="7" t="s">
        <v>9</v>
      </c>
      <c r="B15" s="4">
        <v>78.833333333333329</v>
      </c>
      <c r="C15" s="4">
        <v>0.59555555555555562</v>
      </c>
      <c r="D15" s="4">
        <v>474</v>
      </c>
      <c r="E15" s="4">
        <v>295</v>
      </c>
      <c r="F15" s="4">
        <v>147.5</v>
      </c>
    </row>
    <row r="16" spans="1:6" x14ac:dyDescent="0.25">
      <c r="A16" s="7" t="s">
        <v>10</v>
      </c>
      <c r="B16" s="4">
        <v>75.644444444444446</v>
      </c>
      <c r="C16" s="4">
        <v>0.61444444444444435</v>
      </c>
      <c r="D16" s="4">
        <v>411</v>
      </c>
      <c r="E16" s="4">
        <v>286</v>
      </c>
      <c r="F16" s="4">
        <v>143</v>
      </c>
    </row>
    <row r="17" spans="1:6" x14ac:dyDescent="0.25">
      <c r="A17" s="7" t="s">
        <v>11</v>
      </c>
      <c r="B17" s="4">
        <v>78.955555555555549</v>
      </c>
      <c r="C17" s="4">
        <v>0.59888888888888892</v>
      </c>
      <c r="D17" s="4">
        <v>485</v>
      </c>
      <c r="E17" s="4">
        <v>302</v>
      </c>
      <c r="F17" s="4">
        <v>151</v>
      </c>
    </row>
    <row r="18" spans="1:6" x14ac:dyDescent="0.25">
      <c r="A18" s="7" t="s">
        <v>12</v>
      </c>
      <c r="B18" s="4">
        <v>77.649999999999991</v>
      </c>
      <c r="C18" s="4">
        <v>0.6037499999999999</v>
      </c>
      <c r="D18" s="4">
        <v>421</v>
      </c>
      <c r="E18" s="4">
        <v>264</v>
      </c>
      <c r="F18" s="4">
        <v>132</v>
      </c>
    </row>
    <row r="19" spans="1:6" x14ac:dyDescent="0.25">
      <c r="A19" s="7" t="s">
        <v>13</v>
      </c>
      <c r="B19" s="4">
        <v>83.066666666666663</v>
      </c>
      <c r="C19" s="4">
        <v>0.56888888888888878</v>
      </c>
      <c r="D19" s="4">
        <v>471</v>
      </c>
      <c r="E19" s="4">
        <v>312</v>
      </c>
      <c r="F19" s="4">
        <v>156</v>
      </c>
    </row>
    <row r="20" spans="1:6" x14ac:dyDescent="0.25">
      <c r="A20" s="6" t="s">
        <v>17</v>
      </c>
      <c r="B20" s="4">
        <v>60.731232876712333</v>
      </c>
      <c r="C20" s="4">
        <v>0.8266027397260286</v>
      </c>
      <c r="D20" s="4">
        <v>14704</v>
      </c>
      <c r="E20" s="4">
        <v>9243</v>
      </c>
      <c r="F20" s="4">
        <v>3183.7000000000012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8FEE9-2C17-447F-B6AC-A648A5AE0873}">
  <dimension ref="A1:D366"/>
  <sheetViews>
    <sheetView workbookViewId="0">
      <selection activeCell="D3" sqref="D3"/>
    </sheetView>
  </sheetViews>
  <sheetFormatPr defaultRowHeight="15" x14ac:dyDescent="0.25"/>
  <cols>
    <col min="1" max="1" width="24.42578125" customWidth="1"/>
    <col min="2" max="2" width="27.140625" customWidth="1"/>
    <col min="4" max="4" width="21" customWidth="1"/>
  </cols>
  <sheetData>
    <row r="1" spans="1:4" x14ac:dyDescent="0.25">
      <c r="A1" s="13" t="s">
        <v>21</v>
      </c>
      <c r="B1" s="13" t="s">
        <v>19</v>
      </c>
      <c r="D1" s="10" t="s">
        <v>697</v>
      </c>
    </row>
    <row r="2" spans="1:4" x14ac:dyDescent="0.25">
      <c r="A2" s="4">
        <v>27</v>
      </c>
      <c r="B2" s="4">
        <v>10</v>
      </c>
      <c r="D2">
        <f>CORREL(A2:A366, B2:B366)</f>
        <v>0.98983208497796904</v>
      </c>
    </row>
    <row r="3" spans="1:4" x14ac:dyDescent="0.25">
      <c r="A3" s="4">
        <v>28.9</v>
      </c>
      <c r="B3" s="4">
        <v>13</v>
      </c>
    </row>
    <row r="4" spans="1:4" x14ac:dyDescent="0.25">
      <c r="A4" s="4">
        <v>34.5</v>
      </c>
      <c r="B4" s="4">
        <v>15</v>
      </c>
    </row>
    <row r="5" spans="1:4" x14ac:dyDescent="0.25">
      <c r="A5" s="4">
        <v>44.099999999999994</v>
      </c>
      <c r="B5" s="4">
        <v>17</v>
      </c>
    </row>
    <row r="6" spans="1:4" x14ac:dyDescent="0.25">
      <c r="A6" s="4">
        <v>42.4</v>
      </c>
      <c r="B6" s="4">
        <v>18</v>
      </c>
    </row>
    <row r="7" spans="1:4" x14ac:dyDescent="0.25">
      <c r="A7" s="4">
        <v>25.299999999999997</v>
      </c>
      <c r="B7" s="4">
        <v>11</v>
      </c>
    </row>
    <row r="8" spans="1:4" x14ac:dyDescent="0.25">
      <c r="A8" s="4">
        <v>32.9</v>
      </c>
      <c r="B8" s="4">
        <v>13</v>
      </c>
    </row>
    <row r="9" spans="1:4" x14ac:dyDescent="0.25">
      <c r="A9" s="4">
        <v>37.5</v>
      </c>
      <c r="B9" s="4">
        <v>15</v>
      </c>
    </row>
    <row r="10" spans="1:4" x14ac:dyDescent="0.25">
      <c r="A10" s="4">
        <v>38.099999999999994</v>
      </c>
      <c r="B10" s="4">
        <v>17</v>
      </c>
    </row>
    <row r="11" spans="1:4" x14ac:dyDescent="0.25">
      <c r="A11" s="4">
        <v>43.4</v>
      </c>
      <c r="B11" s="4">
        <v>18</v>
      </c>
    </row>
    <row r="12" spans="1:4" x14ac:dyDescent="0.25">
      <c r="A12" s="4">
        <v>32.599999999999994</v>
      </c>
      <c r="B12" s="4">
        <v>12</v>
      </c>
    </row>
    <row r="13" spans="1:4" x14ac:dyDescent="0.25">
      <c r="A13" s="4">
        <v>38.199999999999996</v>
      </c>
      <c r="B13" s="4">
        <v>14</v>
      </c>
    </row>
    <row r="14" spans="1:4" x14ac:dyDescent="0.25">
      <c r="A14" s="4">
        <v>37.5</v>
      </c>
      <c r="B14" s="4">
        <v>15</v>
      </c>
    </row>
    <row r="15" spans="1:4" x14ac:dyDescent="0.25">
      <c r="A15" s="4">
        <v>44.099999999999994</v>
      </c>
      <c r="B15" s="4">
        <v>17</v>
      </c>
    </row>
    <row r="16" spans="1:4" x14ac:dyDescent="0.25">
      <c r="A16" s="4">
        <v>43.4</v>
      </c>
      <c r="B16" s="4">
        <v>18</v>
      </c>
    </row>
    <row r="17" spans="1:2" x14ac:dyDescent="0.25">
      <c r="A17" s="4">
        <v>30.599999999999998</v>
      </c>
      <c r="B17" s="4">
        <v>12</v>
      </c>
    </row>
    <row r="18" spans="1:2" x14ac:dyDescent="0.25">
      <c r="A18" s="4">
        <v>32.199999999999996</v>
      </c>
      <c r="B18" s="4">
        <v>14</v>
      </c>
    </row>
    <row r="19" spans="1:2" x14ac:dyDescent="0.25">
      <c r="A19" s="4">
        <v>42.8</v>
      </c>
      <c r="B19" s="4">
        <v>16</v>
      </c>
    </row>
    <row r="20" spans="1:2" x14ac:dyDescent="0.25">
      <c r="A20" s="4">
        <v>43.099999999999994</v>
      </c>
      <c r="B20" s="4">
        <v>17</v>
      </c>
    </row>
    <row r="21" spans="1:2" x14ac:dyDescent="0.25">
      <c r="A21" s="4">
        <v>31.599999999999998</v>
      </c>
      <c r="B21" s="4">
        <v>12</v>
      </c>
    </row>
    <row r="22" spans="1:2" x14ac:dyDescent="0.25">
      <c r="A22" s="4">
        <v>36.199999999999996</v>
      </c>
      <c r="B22" s="4">
        <v>14</v>
      </c>
    </row>
    <row r="23" spans="1:2" x14ac:dyDescent="0.25">
      <c r="A23" s="4">
        <v>40.799999999999997</v>
      </c>
      <c r="B23" s="4">
        <v>16</v>
      </c>
    </row>
    <row r="24" spans="1:2" x14ac:dyDescent="0.25">
      <c r="A24" s="4">
        <v>38.099999999999994</v>
      </c>
      <c r="B24" s="4">
        <v>17</v>
      </c>
    </row>
    <row r="25" spans="1:2" x14ac:dyDescent="0.25">
      <c r="A25" s="4">
        <v>28.599999999999998</v>
      </c>
      <c r="B25" s="4">
        <v>12</v>
      </c>
    </row>
    <row r="26" spans="1:2" x14ac:dyDescent="0.25">
      <c r="A26" s="4">
        <v>32.199999999999996</v>
      </c>
      <c r="B26" s="4">
        <v>14</v>
      </c>
    </row>
    <row r="27" spans="1:2" x14ac:dyDescent="0.25">
      <c r="A27" s="4">
        <v>35.799999999999997</v>
      </c>
      <c r="B27" s="4">
        <v>16</v>
      </c>
    </row>
    <row r="28" spans="1:2" x14ac:dyDescent="0.25">
      <c r="A28" s="4">
        <v>42.099999999999994</v>
      </c>
      <c r="B28" s="4">
        <v>17</v>
      </c>
    </row>
    <row r="29" spans="1:2" x14ac:dyDescent="0.25">
      <c r="A29" s="4">
        <v>34.9</v>
      </c>
      <c r="B29" s="4">
        <v>13</v>
      </c>
    </row>
    <row r="30" spans="1:2" x14ac:dyDescent="0.25">
      <c r="A30" s="4">
        <v>35.199999999999996</v>
      </c>
      <c r="B30" s="4">
        <v>14</v>
      </c>
    </row>
    <row r="31" spans="1:2" x14ac:dyDescent="0.25">
      <c r="A31" s="4">
        <v>41.099999999999994</v>
      </c>
      <c r="B31" s="4">
        <v>17</v>
      </c>
    </row>
    <row r="32" spans="1:2" x14ac:dyDescent="0.25">
      <c r="A32" s="4">
        <v>40.4</v>
      </c>
      <c r="B32" s="4">
        <v>18</v>
      </c>
    </row>
    <row r="33" spans="1:2" x14ac:dyDescent="0.25">
      <c r="A33" s="4">
        <v>42.4</v>
      </c>
      <c r="B33" s="4">
        <v>18</v>
      </c>
    </row>
    <row r="34" spans="1:2" x14ac:dyDescent="0.25">
      <c r="A34" s="4">
        <v>52</v>
      </c>
      <c r="B34" s="4">
        <v>20</v>
      </c>
    </row>
    <row r="35" spans="1:2" x14ac:dyDescent="0.25">
      <c r="A35" s="4">
        <v>50.3</v>
      </c>
      <c r="B35" s="4">
        <v>21</v>
      </c>
    </row>
    <row r="36" spans="1:2" x14ac:dyDescent="0.25">
      <c r="A36" s="4">
        <v>56.599999999999994</v>
      </c>
      <c r="B36" s="4">
        <v>22</v>
      </c>
    </row>
    <row r="37" spans="1:2" x14ac:dyDescent="0.25">
      <c r="A37" s="4">
        <v>45.4</v>
      </c>
      <c r="B37" s="4">
        <v>18</v>
      </c>
    </row>
    <row r="38" spans="1:2" x14ac:dyDescent="0.25">
      <c r="A38" s="4">
        <v>45</v>
      </c>
      <c r="B38" s="4">
        <v>20</v>
      </c>
    </row>
    <row r="39" spans="1:2" x14ac:dyDescent="0.25">
      <c r="A39" s="4">
        <v>52.3</v>
      </c>
      <c r="B39" s="4">
        <v>21</v>
      </c>
    </row>
    <row r="40" spans="1:2" x14ac:dyDescent="0.25">
      <c r="A40" s="4">
        <v>52.599999999999994</v>
      </c>
      <c r="B40" s="4">
        <v>22</v>
      </c>
    </row>
    <row r="41" spans="1:2" x14ac:dyDescent="0.25">
      <c r="A41" s="4">
        <v>42.699999999999996</v>
      </c>
      <c r="B41" s="4">
        <v>19</v>
      </c>
    </row>
    <row r="42" spans="1:2" x14ac:dyDescent="0.25">
      <c r="A42" s="4">
        <v>50</v>
      </c>
      <c r="B42" s="4">
        <v>20</v>
      </c>
    </row>
    <row r="43" spans="1:2" x14ac:dyDescent="0.25">
      <c r="A43" s="4">
        <v>51.3</v>
      </c>
      <c r="B43" s="4">
        <v>21</v>
      </c>
    </row>
    <row r="44" spans="1:2" x14ac:dyDescent="0.25">
      <c r="A44" s="4">
        <v>55.599999999999994</v>
      </c>
      <c r="B44" s="4">
        <v>22</v>
      </c>
    </row>
    <row r="45" spans="1:2" x14ac:dyDescent="0.25">
      <c r="A45" s="4">
        <v>46.4</v>
      </c>
      <c r="B45" s="4">
        <v>18</v>
      </c>
    </row>
    <row r="46" spans="1:2" x14ac:dyDescent="0.25">
      <c r="A46" s="4">
        <v>47.699999999999996</v>
      </c>
      <c r="B46" s="4">
        <v>19</v>
      </c>
    </row>
    <row r="47" spans="1:2" x14ac:dyDescent="0.25">
      <c r="A47" s="4">
        <v>52</v>
      </c>
      <c r="B47" s="4">
        <v>20</v>
      </c>
    </row>
    <row r="48" spans="1:2" x14ac:dyDescent="0.25">
      <c r="A48" s="4">
        <v>47.3</v>
      </c>
      <c r="B48" s="4">
        <v>21</v>
      </c>
    </row>
    <row r="49" spans="1:2" x14ac:dyDescent="0.25">
      <c r="A49" s="4">
        <v>40.4</v>
      </c>
      <c r="B49" s="4">
        <v>18</v>
      </c>
    </row>
    <row r="50" spans="1:2" x14ac:dyDescent="0.25">
      <c r="A50" s="4">
        <v>43.699999999999996</v>
      </c>
      <c r="B50" s="4">
        <v>19</v>
      </c>
    </row>
    <row r="51" spans="1:2" x14ac:dyDescent="0.25">
      <c r="A51" s="4">
        <v>50</v>
      </c>
      <c r="B51" s="4">
        <v>20</v>
      </c>
    </row>
    <row r="52" spans="1:2" x14ac:dyDescent="0.25">
      <c r="A52" s="4">
        <v>50.3</v>
      </c>
      <c r="B52" s="4">
        <v>21</v>
      </c>
    </row>
    <row r="53" spans="1:2" x14ac:dyDescent="0.25">
      <c r="A53" s="4">
        <v>42.4</v>
      </c>
      <c r="B53" s="4">
        <v>18</v>
      </c>
    </row>
    <row r="54" spans="1:2" x14ac:dyDescent="0.25">
      <c r="A54" s="4">
        <v>47.699999999999996</v>
      </c>
      <c r="B54" s="4">
        <v>19</v>
      </c>
    </row>
    <row r="55" spans="1:2" x14ac:dyDescent="0.25">
      <c r="A55" s="4">
        <v>45</v>
      </c>
      <c r="B55" s="4">
        <v>20</v>
      </c>
    </row>
    <row r="56" spans="1:2" x14ac:dyDescent="0.25">
      <c r="A56" s="4">
        <v>47.3</v>
      </c>
      <c r="B56" s="4">
        <v>21</v>
      </c>
    </row>
    <row r="57" spans="1:2" x14ac:dyDescent="0.25">
      <c r="A57" s="4">
        <v>42.4</v>
      </c>
      <c r="B57" s="4">
        <v>18</v>
      </c>
    </row>
    <row r="58" spans="1:2" x14ac:dyDescent="0.25">
      <c r="A58" s="4">
        <v>48.699999999999996</v>
      </c>
      <c r="B58" s="4">
        <v>19</v>
      </c>
    </row>
    <row r="59" spans="1:2" x14ac:dyDescent="0.25">
      <c r="A59" s="4">
        <v>45</v>
      </c>
      <c r="B59" s="4">
        <v>20</v>
      </c>
    </row>
    <row r="60" spans="1:2" x14ac:dyDescent="0.25">
      <c r="A60" s="4">
        <v>49.599999999999994</v>
      </c>
      <c r="B60" s="4">
        <v>22</v>
      </c>
    </row>
    <row r="61" spans="1:2" x14ac:dyDescent="0.25">
      <c r="A61" s="4">
        <v>57.9</v>
      </c>
      <c r="B61" s="4">
        <v>23</v>
      </c>
    </row>
    <row r="62" spans="1:2" x14ac:dyDescent="0.25">
      <c r="A62" s="4">
        <v>57.199999999999996</v>
      </c>
      <c r="B62" s="4">
        <v>24</v>
      </c>
    </row>
    <row r="63" spans="1:2" x14ac:dyDescent="0.25">
      <c r="A63" s="4">
        <v>60.199999999999996</v>
      </c>
      <c r="B63" s="4">
        <v>24</v>
      </c>
    </row>
    <row r="64" spans="1:2" x14ac:dyDescent="0.25">
      <c r="A64" s="4">
        <v>59.499999999999993</v>
      </c>
      <c r="B64" s="4">
        <v>25</v>
      </c>
    </row>
    <row r="65" spans="1:2" x14ac:dyDescent="0.25">
      <c r="A65" s="4">
        <v>55.9</v>
      </c>
      <c r="B65" s="4">
        <v>23</v>
      </c>
    </row>
    <row r="66" spans="1:2" x14ac:dyDescent="0.25">
      <c r="A66" s="4">
        <v>61.199999999999996</v>
      </c>
      <c r="B66" s="4">
        <v>24</v>
      </c>
    </row>
    <row r="67" spans="1:2" x14ac:dyDescent="0.25">
      <c r="A67" s="4">
        <v>60.199999999999996</v>
      </c>
      <c r="B67" s="4">
        <v>24</v>
      </c>
    </row>
    <row r="68" spans="1:2" x14ac:dyDescent="0.25">
      <c r="A68" s="4">
        <v>58.499999999999993</v>
      </c>
      <c r="B68" s="4">
        <v>25</v>
      </c>
    </row>
    <row r="69" spans="1:2" x14ac:dyDescent="0.25">
      <c r="A69" s="4">
        <v>52.9</v>
      </c>
      <c r="B69" s="4">
        <v>23</v>
      </c>
    </row>
    <row r="70" spans="1:2" x14ac:dyDescent="0.25">
      <c r="A70" s="4">
        <v>59.199999999999996</v>
      </c>
      <c r="B70" s="4">
        <v>24</v>
      </c>
    </row>
    <row r="71" spans="1:2" x14ac:dyDescent="0.25">
      <c r="A71" s="4">
        <v>58.199999999999996</v>
      </c>
      <c r="B71" s="4">
        <v>24</v>
      </c>
    </row>
    <row r="72" spans="1:2" x14ac:dyDescent="0.25">
      <c r="A72" s="4">
        <v>61.499999999999993</v>
      </c>
      <c r="B72" s="4">
        <v>25</v>
      </c>
    </row>
    <row r="73" spans="1:2" x14ac:dyDescent="0.25">
      <c r="A73" s="4">
        <v>55.9</v>
      </c>
      <c r="B73" s="4">
        <v>23</v>
      </c>
    </row>
    <row r="74" spans="1:2" x14ac:dyDescent="0.25">
      <c r="A74" s="4">
        <v>58.9</v>
      </c>
      <c r="B74" s="4">
        <v>23</v>
      </c>
    </row>
    <row r="75" spans="1:2" x14ac:dyDescent="0.25">
      <c r="A75" s="4">
        <v>56.199999999999996</v>
      </c>
      <c r="B75" s="4">
        <v>24</v>
      </c>
    </row>
    <row r="76" spans="1:2" x14ac:dyDescent="0.25">
      <c r="A76" s="4">
        <v>60.199999999999996</v>
      </c>
      <c r="B76" s="4">
        <v>24</v>
      </c>
    </row>
    <row r="77" spans="1:2" x14ac:dyDescent="0.25">
      <c r="A77" s="4">
        <v>56.499999999999993</v>
      </c>
      <c r="B77" s="4">
        <v>25</v>
      </c>
    </row>
    <row r="78" spans="1:2" x14ac:dyDescent="0.25">
      <c r="A78" s="4">
        <v>53.9</v>
      </c>
      <c r="B78" s="4">
        <v>23</v>
      </c>
    </row>
    <row r="79" spans="1:2" x14ac:dyDescent="0.25">
      <c r="A79" s="4">
        <v>56.9</v>
      </c>
      <c r="B79" s="4">
        <v>23</v>
      </c>
    </row>
    <row r="80" spans="1:2" x14ac:dyDescent="0.25">
      <c r="A80" s="4">
        <v>58.199999999999996</v>
      </c>
      <c r="B80" s="4">
        <v>24</v>
      </c>
    </row>
    <row r="81" spans="1:2" x14ac:dyDescent="0.25">
      <c r="A81" s="4">
        <v>57.199999999999996</v>
      </c>
      <c r="B81" s="4">
        <v>24</v>
      </c>
    </row>
    <row r="82" spans="1:2" x14ac:dyDescent="0.25">
      <c r="A82" s="4">
        <v>56.499999999999993</v>
      </c>
      <c r="B82" s="4">
        <v>25</v>
      </c>
    </row>
    <row r="83" spans="1:2" x14ac:dyDescent="0.25">
      <c r="A83" s="4">
        <v>55.9</v>
      </c>
      <c r="B83" s="4">
        <v>23</v>
      </c>
    </row>
    <row r="84" spans="1:2" x14ac:dyDescent="0.25">
      <c r="A84" s="4">
        <v>56.9</v>
      </c>
      <c r="B84" s="4">
        <v>23</v>
      </c>
    </row>
    <row r="85" spans="1:2" x14ac:dyDescent="0.25">
      <c r="A85" s="4">
        <v>58.199999999999996</v>
      </c>
      <c r="B85" s="4">
        <v>24</v>
      </c>
    </row>
    <row r="86" spans="1:2" x14ac:dyDescent="0.25">
      <c r="A86" s="4">
        <v>59.499999999999993</v>
      </c>
      <c r="B86" s="4">
        <v>25</v>
      </c>
    </row>
    <row r="87" spans="1:2" x14ac:dyDescent="0.25">
      <c r="A87" s="4">
        <v>60.499999999999993</v>
      </c>
      <c r="B87" s="4">
        <v>25</v>
      </c>
    </row>
    <row r="88" spans="1:2" x14ac:dyDescent="0.25">
      <c r="A88" s="4">
        <v>55.9</v>
      </c>
      <c r="B88" s="4">
        <v>23</v>
      </c>
    </row>
    <row r="89" spans="1:2" x14ac:dyDescent="0.25">
      <c r="A89" s="4">
        <v>57.199999999999996</v>
      </c>
      <c r="B89" s="4">
        <v>24</v>
      </c>
    </row>
    <row r="90" spans="1:2" x14ac:dyDescent="0.25">
      <c r="A90" s="4">
        <v>55.199999999999996</v>
      </c>
      <c r="B90" s="4">
        <v>24</v>
      </c>
    </row>
    <row r="91" spans="1:2" x14ac:dyDescent="0.25">
      <c r="A91" s="4">
        <v>58.499999999999993</v>
      </c>
      <c r="B91" s="4">
        <v>25</v>
      </c>
    </row>
    <row r="92" spans="1:2" x14ac:dyDescent="0.25">
      <c r="A92" s="4">
        <v>57.499999999999993</v>
      </c>
      <c r="B92" s="4">
        <v>25</v>
      </c>
    </row>
    <row r="93" spans="1:2" x14ac:dyDescent="0.25">
      <c r="A93" s="4">
        <v>65.8</v>
      </c>
      <c r="B93" s="4">
        <v>26</v>
      </c>
    </row>
    <row r="94" spans="1:2" x14ac:dyDescent="0.25">
      <c r="A94" s="4">
        <v>60.8</v>
      </c>
      <c r="B94" s="4">
        <v>26</v>
      </c>
    </row>
    <row r="95" spans="1:2" x14ac:dyDescent="0.25">
      <c r="A95" s="4">
        <v>62.099999999999994</v>
      </c>
      <c r="B95" s="4">
        <v>27</v>
      </c>
    </row>
    <row r="96" spans="1:2" x14ac:dyDescent="0.25">
      <c r="A96" s="4">
        <v>64.399999999999991</v>
      </c>
      <c r="B96" s="4">
        <v>28</v>
      </c>
    </row>
    <row r="97" spans="1:2" x14ac:dyDescent="0.25">
      <c r="A97" s="4">
        <v>57.499999999999993</v>
      </c>
      <c r="B97" s="4">
        <v>25</v>
      </c>
    </row>
    <row r="98" spans="1:2" x14ac:dyDescent="0.25">
      <c r="A98" s="4">
        <v>59.8</v>
      </c>
      <c r="B98" s="4">
        <v>26</v>
      </c>
    </row>
    <row r="99" spans="1:2" x14ac:dyDescent="0.25">
      <c r="A99" s="4">
        <v>63.8</v>
      </c>
      <c r="B99" s="4">
        <v>26</v>
      </c>
    </row>
    <row r="100" spans="1:2" x14ac:dyDescent="0.25">
      <c r="A100" s="4">
        <v>63.099999999999994</v>
      </c>
      <c r="B100" s="4">
        <v>27</v>
      </c>
    </row>
    <row r="101" spans="1:2" x14ac:dyDescent="0.25">
      <c r="A101" s="4">
        <v>58.499999999999993</v>
      </c>
      <c r="B101" s="4">
        <v>25</v>
      </c>
    </row>
    <row r="102" spans="1:2" x14ac:dyDescent="0.25">
      <c r="A102" s="4">
        <v>60.8</v>
      </c>
      <c r="B102" s="4">
        <v>26</v>
      </c>
    </row>
    <row r="103" spans="1:2" x14ac:dyDescent="0.25">
      <c r="A103" s="4">
        <v>66.099999999999994</v>
      </c>
      <c r="B103" s="4">
        <v>27</v>
      </c>
    </row>
    <row r="104" spans="1:2" x14ac:dyDescent="0.25">
      <c r="A104" s="4">
        <v>61.099999999999994</v>
      </c>
      <c r="B104" s="4">
        <v>27</v>
      </c>
    </row>
    <row r="105" spans="1:2" x14ac:dyDescent="0.25">
      <c r="A105" s="4">
        <v>61.499999999999993</v>
      </c>
      <c r="B105" s="4">
        <v>25</v>
      </c>
    </row>
    <row r="106" spans="1:2" x14ac:dyDescent="0.25">
      <c r="A106" s="4">
        <v>65.8</v>
      </c>
      <c r="B106" s="4">
        <v>26</v>
      </c>
    </row>
    <row r="107" spans="1:2" x14ac:dyDescent="0.25">
      <c r="A107" s="4">
        <v>65.099999999999994</v>
      </c>
      <c r="B107" s="4">
        <v>27</v>
      </c>
    </row>
    <row r="108" spans="1:2" x14ac:dyDescent="0.25">
      <c r="A108" s="4">
        <v>64.099999999999994</v>
      </c>
      <c r="B108" s="4">
        <v>27</v>
      </c>
    </row>
    <row r="109" spans="1:2" x14ac:dyDescent="0.25">
      <c r="A109" s="4">
        <v>62.499999999999993</v>
      </c>
      <c r="B109" s="4">
        <v>25</v>
      </c>
    </row>
    <row r="110" spans="1:2" x14ac:dyDescent="0.25">
      <c r="A110" s="4">
        <v>59.8</v>
      </c>
      <c r="B110" s="4">
        <v>26</v>
      </c>
    </row>
    <row r="111" spans="1:2" x14ac:dyDescent="0.25">
      <c r="A111" s="4">
        <v>68.099999999999994</v>
      </c>
      <c r="B111" s="4">
        <v>27</v>
      </c>
    </row>
    <row r="112" spans="1:2" x14ac:dyDescent="0.25">
      <c r="A112" s="4">
        <v>67.099999999999994</v>
      </c>
      <c r="B112" s="4">
        <v>27</v>
      </c>
    </row>
    <row r="113" spans="1:2" x14ac:dyDescent="0.25">
      <c r="A113" s="4">
        <v>57.499999999999993</v>
      </c>
      <c r="B113" s="4">
        <v>25</v>
      </c>
    </row>
    <row r="114" spans="1:2" x14ac:dyDescent="0.25">
      <c r="A114" s="4">
        <v>60.8</v>
      </c>
      <c r="B114" s="4">
        <v>26</v>
      </c>
    </row>
    <row r="115" spans="1:2" x14ac:dyDescent="0.25">
      <c r="A115" s="4">
        <v>65.099999999999994</v>
      </c>
      <c r="B115" s="4">
        <v>27</v>
      </c>
    </row>
    <row r="116" spans="1:2" x14ac:dyDescent="0.25">
      <c r="A116" s="4">
        <v>65.099999999999994</v>
      </c>
      <c r="B116" s="4">
        <v>27</v>
      </c>
    </row>
    <row r="117" spans="1:2" x14ac:dyDescent="0.25">
      <c r="A117" s="4">
        <v>62.499999999999993</v>
      </c>
      <c r="B117" s="4">
        <v>25</v>
      </c>
    </row>
    <row r="118" spans="1:2" x14ac:dyDescent="0.25">
      <c r="A118" s="4">
        <v>63.499999999999993</v>
      </c>
      <c r="B118" s="4">
        <v>25</v>
      </c>
    </row>
    <row r="119" spans="1:2" x14ac:dyDescent="0.25">
      <c r="A119" s="4">
        <v>58.8</v>
      </c>
      <c r="B119" s="4">
        <v>26</v>
      </c>
    </row>
    <row r="120" spans="1:2" x14ac:dyDescent="0.25">
      <c r="A120" s="4">
        <v>65.099999999999994</v>
      </c>
      <c r="B120" s="4">
        <v>27</v>
      </c>
    </row>
    <row r="121" spans="1:2" x14ac:dyDescent="0.25">
      <c r="A121" s="4">
        <v>67.099999999999994</v>
      </c>
      <c r="B121" s="4">
        <v>27</v>
      </c>
    </row>
    <row r="122" spans="1:2" x14ac:dyDescent="0.25">
      <c r="A122" s="4">
        <v>66.699999999999989</v>
      </c>
      <c r="B122" s="4">
        <v>29</v>
      </c>
    </row>
    <row r="123" spans="1:2" x14ac:dyDescent="0.25">
      <c r="A123" s="4">
        <v>65.699999999999989</v>
      </c>
      <c r="B123" s="4">
        <v>29</v>
      </c>
    </row>
    <row r="124" spans="1:2" x14ac:dyDescent="0.25">
      <c r="A124" s="4">
        <v>71</v>
      </c>
      <c r="B124" s="4">
        <v>30</v>
      </c>
    </row>
    <row r="125" spans="1:2" x14ac:dyDescent="0.25">
      <c r="A125" s="4">
        <v>71.3</v>
      </c>
      <c r="B125" s="4">
        <v>31</v>
      </c>
    </row>
    <row r="126" spans="1:2" x14ac:dyDescent="0.25">
      <c r="A126" s="4">
        <v>69.399999999999991</v>
      </c>
      <c r="B126" s="4">
        <v>28</v>
      </c>
    </row>
    <row r="127" spans="1:2" x14ac:dyDescent="0.25">
      <c r="A127" s="4">
        <v>66.699999999999989</v>
      </c>
      <c r="B127" s="4">
        <v>29</v>
      </c>
    </row>
    <row r="128" spans="1:2" x14ac:dyDescent="0.25">
      <c r="A128" s="4">
        <v>69.699999999999989</v>
      </c>
      <c r="B128" s="4">
        <v>29</v>
      </c>
    </row>
    <row r="129" spans="1:2" x14ac:dyDescent="0.25">
      <c r="A129" s="4">
        <v>75</v>
      </c>
      <c r="B129" s="4">
        <v>30</v>
      </c>
    </row>
    <row r="130" spans="1:2" x14ac:dyDescent="0.25">
      <c r="A130" s="4">
        <v>71.3</v>
      </c>
      <c r="B130" s="4">
        <v>31</v>
      </c>
    </row>
    <row r="131" spans="1:2" x14ac:dyDescent="0.25">
      <c r="A131" s="4">
        <v>69.399999999999991</v>
      </c>
      <c r="B131" s="4">
        <v>28</v>
      </c>
    </row>
    <row r="132" spans="1:2" x14ac:dyDescent="0.25">
      <c r="A132" s="4">
        <v>72.699999999999989</v>
      </c>
      <c r="B132" s="4">
        <v>29</v>
      </c>
    </row>
    <row r="133" spans="1:2" x14ac:dyDescent="0.25">
      <c r="A133" s="4">
        <v>66.699999999999989</v>
      </c>
      <c r="B133" s="4">
        <v>29</v>
      </c>
    </row>
    <row r="134" spans="1:2" x14ac:dyDescent="0.25">
      <c r="A134" s="4">
        <v>70</v>
      </c>
      <c r="B134" s="4">
        <v>30</v>
      </c>
    </row>
    <row r="135" spans="1:2" x14ac:dyDescent="0.25">
      <c r="A135" s="4">
        <v>77.3</v>
      </c>
      <c r="B135" s="4">
        <v>31</v>
      </c>
    </row>
    <row r="136" spans="1:2" x14ac:dyDescent="0.25">
      <c r="A136" s="4">
        <v>63.399999999999991</v>
      </c>
      <c r="B136" s="4">
        <v>28</v>
      </c>
    </row>
    <row r="137" spans="1:2" x14ac:dyDescent="0.25">
      <c r="A137" s="4">
        <v>65.699999999999989</v>
      </c>
      <c r="B137" s="4">
        <v>29</v>
      </c>
    </row>
    <row r="138" spans="1:2" x14ac:dyDescent="0.25">
      <c r="A138" s="4">
        <v>70.699999999999989</v>
      </c>
      <c r="B138" s="4">
        <v>29</v>
      </c>
    </row>
    <row r="139" spans="1:2" x14ac:dyDescent="0.25">
      <c r="A139" s="4">
        <v>72</v>
      </c>
      <c r="B139" s="4">
        <v>30</v>
      </c>
    </row>
    <row r="140" spans="1:2" x14ac:dyDescent="0.25">
      <c r="A140" s="4">
        <v>75.3</v>
      </c>
      <c r="B140" s="4">
        <v>31</v>
      </c>
    </row>
    <row r="141" spans="1:2" x14ac:dyDescent="0.25">
      <c r="A141" s="4">
        <v>64.399999999999991</v>
      </c>
      <c r="B141" s="4">
        <v>28</v>
      </c>
    </row>
    <row r="142" spans="1:2" x14ac:dyDescent="0.25">
      <c r="A142" s="4">
        <v>71.699999999999989</v>
      </c>
      <c r="B142" s="4">
        <v>29</v>
      </c>
    </row>
    <row r="143" spans="1:2" x14ac:dyDescent="0.25">
      <c r="A143" s="4">
        <v>71</v>
      </c>
      <c r="B143" s="4">
        <v>30</v>
      </c>
    </row>
    <row r="144" spans="1:2" x14ac:dyDescent="0.25">
      <c r="A144" s="4">
        <v>76.3</v>
      </c>
      <c r="B144" s="4">
        <v>31</v>
      </c>
    </row>
    <row r="145" spans="1:2" x14ac:dyDescent="0.25">
      <c r="A145" s="4">
        <v>69.399999999999991</v>
      </c>
      <c r="B145" s="4">
        <v>28</v>
      </c>
    </row>
    <row r="146" spans="1:2" x14ac:dyDescent="0.25">
      <c r="A146" s="4">
        <v>71.699999999999989</v>
      </c>
      <c r="B146" s="4">
        <v>29</v>
      </c>
    </row>
    <row r="147" spans="1:2" x14ac:dyDescent="0.25">
      <c r="A147" s="4">
        <v>72</v>
      </c>
      <c r="B147" s="4">
        <v>30</v>
      </c>
    </row>
    <row r="148" spans="1:2" x14ac:dyDescent="0.25">
      <c r="A148" s="4">
        <v>77.3</v>
      </c>
      <c r="B148" s="4">
        <v>31</v>
      </c>
    </row>
    <row r="149" spans="1:2" x14ac:dyDescent="0.25">
      <c r="A149" s="4">
        <v>71.699999999999989</v>
      </c>
      <c r="B149" s="4">
        <v>29</v>
      </c>
    </row>
    <row r="150" spans="1:2" x14ac:dyDescent="0.25">
      <c r="A150" s="4">
        <v>66.699999999999989</v>
      </c>
      <c r="B150" s="4">
        <v>29</v>
      </c>
    </row>
    <row r="151" spans="1:2" x14ac:dyDescent="0.25">
      <c r="A151" s="4">
        <v>75</v>
      </c>
      <c r="B151" s="4">
        <v>30</v>
      </c>
    </row>
    <row r="152" spans="1:2" x14ac:dyDescent="0.25">
      <c r="A152" s="4">
        <v>77.3</v>
      </c>
      <c r="B152" s="4">
        <v>31</v>
      </c>
    </row>
    <row r="153" spans="1:2" x14ac:dyDescent="0.25">
      <c r="A153" s="4">
        <v>71.3</v>
      </c>
      <c r="B153" s="4">
        <v>31</v>
      </c>
    </row>
    <row r="154" spans="1:2" x14ac:dyDescent="0.25">
      <c r="A154" s="4">
        <v>79.899999999999991</v>
      </c>
      <c r="B154" s="4">
        <v>33</v>
      </c>
    </row>
    <row r="155" spans="1:2" x14ac:dyDescent="0.25">
      <c r="A155" s="4">
        <v>81.5</v>
      </c>
      <c r="B155" s="4">
        <v>35</v>
      </c>
    </row>
    <row r="156" spans="1:2" x14ac:dyDescent="0.25">
      <c r="A156" s="4">
        <v>90.399999999999991</v>
      </c>
      <c r="B156" s="4">
        <v>38</v>
      </c>
    </row>
    <row r="157" spans="1:2" x14ac:dyDescent="0.25">
      <c r="A157" s="4">
        <v>78.599999999999994</v>
      </c>
      <c r="B157" s="4">
        <v>32</v>
      </c>
    </row>
    <row r="158" spans="1:2" x14ac:dyDescent="0.25">
      <c r="A158" s="4">
        <v>84.199999999999989</v>
      </c>
      <c r="B158" s="4">
        <v>34</v>
      </c>
    </row>
    <row r="159" spans="1:2" x14ac:dyDescent="0.25">
      <c r="A159" s="4">
        <v>86.8</v>
      </c>
      <c r="B159" s="4">
        <v>36</v>
      </c>
    </row>
    <row r="160" spans="1:2" x14ac:dyDescent="0.25">
      <c r="A160" s="4">
        <v>90.699999999999989</v>
      </c>
      <c r="B160" s="4">
        <v>39</v>
      </c>
    </row>
    <row r="161" spans="1:2" x14ac:dyDescent="0.25">
      <c r="A161" s="4">
        <v>77.599999999999994</v>
      </c>
      <c r="B161" s="4">
        <v>32</v>
      </c>
    </row>
    <row r="162" spans="1:2" x14ac:dyDescent="0.25">
      <c r="A162" s="4">
        <v>79.5</v>
      </c>
      <c r="B162" s="4">
        <v>35</v>
      </c>
    </row>
    <row r="163" spans="1:2" x14ac:dyDescent="0.25">
      <c r="A163" s="4">
        <v>84.8</v>
      </c>
      <c r="B163" s="4">
        <v>36</v>
      </c>
    </row>
    <row r="164" spans="1:2" x14ac:dyDescent="0.25">
      <c r="A164" s="4">
        <v>93</v>
      </c>
      <c r="B164" s="4">
        <v>40</v>
      </c>
    </row>
    <row r="165" spans="1:2" x14ac:dyDescent="0.25">
      <c r="A165" s="4">
        <v>75.599999999999994</v>
      </c>
      <c r="B165" s="4">
        <v>32</v>
      </c>
    </row>
    <row r="166" spans="1:2" x14ac:dyDescent="0.25">
      <c r="A166" s="4">
        <v>80.5</v>
      </c>
      <c r="B166" s="4">
        <v>35</v>
      </c>
    </row>
    <row r="167" spans="1:2" x14ac:dyDescent="0.25">
      <c r="A167" s="4">
        <v>84.8</v>
      </c>
      <c r="B167" s="4">
        <v>36</v>
      </c>
    </row>
    <row r="168" spans="1:2" x14ac:dyDescent="0.25">
      <c r="A168" s="4">
        <v>99.3</v>
      </c>
      <c r="B168" s="4">
        <v>41</v>
      </c>
    </row>
    <row r="169" spans="1:2" x14ac:dyDescent="0.25">
      <c r="A169" s="4">
        <v>76.3</v>
      </c>
      <c r="B169" s="4">
        <v>31</v>
      </c>
    </row>
    <row r="170" spans="1:2" x14ac:dyDescent="0.25">
      <c r="A170" s="4">
        <v>72.599999999999994</v>
      </c>
      <c r="B170" s="4">
        <v>32</v>
      </c>
    </row>
    <row r="171" spans="1:2" x14ac:dyDescent="0.25">
      <c r="A171" s="4">
        <v>86.5</v>
      </c>
      <c r="B171" s="4">
        <v>35</v>
      </c>
    </row>
    <row r="172" spans="1:2" x14ac:dyDescent="0.25">
      <c r="A172" s="4">
        <v>85.1</v>
      </c>
      <c r="B172" s="4">
        <v>37</v>
      </c>
    </row>
    <row r="173" spans="1:2" x14ac:dyDescent="0.25">
      <c r="A173" s="4">
        <v>94.3</v>
      </c>
      <c r="B173" s="4">
        <v>41</v>
      </c>
    </row>
    <row r="174" spans="1:2" x14ac:dyDescent="0.25">
      <c r="A174" s="4">
        <v>72.3</v>
      </c>
      <c r="B174" s="4">
        <v>31</v>
      </c>
    </row>
    <row r="175" spans="1:2" x14ac:dyDescent="0.25">
      <c r="A175" s="4">
        <v>79.899999999999991</v>
      </c>
      <c r="B175" s="4">
        <v>33</v>
      </c>
    </row>
    <row r="176" spans="1:2" x14ac:dyDescent="0.25">
      <c r="A176" s="4">
        <v>80.5</v>
      </c>
      <c r="B176" s="4">
        <v>35</v>
      </c>
    </row>
    <row r="177" spans="1:2" x14ac:dyDescent="0.25">
      <c r="A177" s="4">
        <v>85.1</v>
      </c>
      <c r="B177" s="4">
        <v>37</v>
      </c>
    </row>
    <row r="178" spans="1:2" x14ac:dyDescent="0.25">
      <c r="A178" s="4">
        <v>102.6</v>
      </c>
      <c r="B178" s="4">
        <v>42</v>
      </c>
    </row>
    <row r="179" spans="1:2" x14ac:dyDescent="0.25">
      <c r="A179" s="4">
        <v>75.3</v>
      </c>
      <c r="B179" s="4">
        <v>31</v>
      </c>
    </row>
    <row r="180" spans="1:2" x14ac:dyDescent="0.25">
      <c r="A180" s="4">
        <v>75.899999999999991</v>
      </c>
      <c r="B180" s="4">
        <v>33</v>
      </c>
    </row>
    <row r="181" spans="1:2" x14ac:dyDescent="0.25">
      <c r="A181" s="4">
        <v>86.5</v>
      </c>
      <c r="B181" s="4">
        <v>35</v>
      </c>
    </row>
    <row r="182" spans="1:2" x14ac:dyDescent="0.25">
      <c r="A182" s="4">
        <v>89.399999999999991</v>
      </c>
      <c r="B182" s="4">
        <v>38</v>
      </c>
    </row>
    <row r="183" spans="1:2" x14ac:dyDescent="0.25">
      <c r="A183" s="4">
        <v>102.89999999999999</v>
      </c>
      <c r="B183" s="4">
        <v>43</v>
      </c>
    </row>
    <row r="184" spans="1:2" x14ac:dyDescent="0.25">
      <c r="A184" s="4">
        <v>93.399999999999991</v>
      </c>
      <c r="B184" s="4">
        <v>38</v>
      </c>
    </row>
    <row r="185" spans="1:2" x14ac:dyDescent="0.25">
      <c r="A185" s="4">
        <v>81.5</v>
      </c>
      <c r="B185" s="4">
        <v>35</v>
      </c>
    </row>
    <row r="186" spans="1:2" x14ac:dyDescent="0.25">
      <c r="A186" s="4">
        <v>84.199999999999989</v>
      </c>
      <c r="B186" s="4">
        <v>34</v>
      </c>
    </row>
    <row r="187" spans="1:2" x14ac:dyDescent="0.25">
      <c r="A187" s="4">
        <v>73.599999999999994</v>
      </c>
      <c r="B187" s="4">
        <v>32</v>
      </c>
    </row>
    <row r="188" spans="1:2" x14ac:dyDescent="0.25">
      <c r="A188" s="4">
        <v>91.699999999999989</v>
      </c>
      <c r="B188" s="4">
        <v>39</v>
      </c>
    </row>
    <row r="189" spans="1:2" x14ac:dyDescent="0.25">
      <c r="A189" s="4">
        <v>82.5</v>
      </c>
      <c r="B189" s="4">
        <v>35</v>
      </c>
    </row>
    <row r="190" spans="1:2" x14ac:dyDescent="0.25">
      <c r="A190" s="4">
        <v>83.199999999999989</v>
      </c>
      <c r="B190" s="4">
        <v>34</v>
      </c>
    </row>
    <row r="191" spans="1:2" x14ac:dyDescent="0.25">
      <c r="A191" s="4">
        <v>77.899999999999991</v>
      </c>
      <c r="B191" s="4">
        <v>33</v>
      </c>
    </row>
    <row r="192" spans="1:2" x14ac:dyDescent="0.25">
      <c r="A192" s="4">
        <v>98</v>
      </c>
      <c r="B192" s="4">
        <v>40</v>
      </c>
    </row>
    <row r="193" spans="1:2" x14ac:dyDescent="0.25">
      <c r="A193" s="4">
        <v>83.5</v>
      </c>
      <c r="B193" s="4">
        <v>35</v>
      </c>
    </row>
    <row r="194" spans="1:2" x14ac:dyDescent="0.25">
      <c r="A194" s="4">
        <v>80.199999999999989</v>
      </c>
      <c r="B194" s="4">
        <v>34</v>
      </c>
    </row>
    <row r="195" spans="1:2" x14ac:dyDescent="0.25">
      <c r="A195" s="4">
        <v>78.899999999999991</v>
      </c>
      <c r="B195" s="4">
        <v>33</v>
      </c>
    </row>
    <row r="196" spans="1:2" x14ac:dyDescent="0.25">
      <c r="A196" s="4">
        <v>92</v>
      </c>
      <c r="B196" s="4">
        <v>40</v>
      </c>
    </row>
    <row r="197" spans="1:2" x14ac:dyDescent="0.25">
      <c r="A197" s="4">
        <v>82.5</v>
      </c>
      <c r="B197" s="4">
        <v>35</v>
      </c>
    </row>
    <row r="198" spans="1:2" x14ac:dyDescent="0.25">
      <c r="A198" s="4">
        <v>79.199999999999989</v>
      </c>
      <c r="B198" s="4">
        <v>34</v>
      </c>
    </row>
    <row r="199" spans="1:2" x14ac:dyDescent="0.25">
      <c r="A199" s="4">
        <v>80.899999999999991</v>
      </c>
      <c r="B199" s="4">
        <v>33</v>
      </c>
    </row>
    <row r="200" spans="1:2" x14ac:dyDescent="0.25">
      <c r="A200" s="4">
        <v>99.3</v>
      </c>
      <c r="B200" s="4">
        <v>41</v>
      </c>
    </row>
    <row r="201" spans="1:2" x14ac:dyDescent="0.25">
      <c r="A201" s="4">
        <v>83.8</v>
      </c>
      <c r="B201" s="4">
        <v>36</v>
      </c>
    </row>
    <row r="202" spans="1:2" x14ac:dyDescent="0.25">
      <c r="A202" s="4">
        <v>86.5</v>
      </c>
      <c r="B202" s="4">
        <v>35</v>
      </c>
    </row>
    <row r="203" spans="1:2" x14ac:dyDescent="0.25">
      <c r="A203" s="4">
        <v>76.899999999999991</v>
      </c>
      <c r="B203" s="4">
        <v>33</v>
      </c>
    </row>
    <row r="204" spans="1:2" x14ac:dyDescent="0.25">
      <c r="A204" s="4">
        <v>99.6</v>
      </c>
      <c r="B204" s="4">
        <v>42</v>
      </c>
    </row>
    <row r="205" spans="1:2" x14ac:dyDescent="0.25">
      <c r="A205" s="4">
        <v>89.1</v>
      </c>
      <c r="B205" s="4">
        <v>37</v>
      </c>
    </row>
    <row r="206" spans="1:2" x14ac:dyDescent="0.25">
      <c r="A206" s="4">
        <v>83.5</v>
      </c>
      <c r="B206" s="4">
        <v>35</v>
      </c>
    </row>
    <row r="207" spans="1:2" x14ac:dyDescent="0.25">
      <c r="A207" s="4">
        <v>79.899999999999991</v>
      </c>
      <c r="B207" s="4">
        <v>33</v>
      </c>
    </row>
    <row r="208" spans="1:2" x14ac:dyDescent="0.25">
      <c r="A208" s="4">
        <v>76.599999999999994</v>
      </c>
      <c r="B208" s="4">
        <v>32</v>
      </c>
    </row>
    <row r="209" spans="1:2" x14ac:dyDescent="0.25">
      <c r="A209" s="4">
        <v>97.899999999999991</v>
      </c>
      <c r="B209" s="4">
        <v>43</v>
      </c>
    </row>
    <row r="210" spans="1:2" x14ac:dyDescent="0.25">
      <c r="A210" s="4">
        <v>87.399999999999991</v>
      </c>
      <c r="B210" s="4">
        <v>38</v>
      </c>
    </row>
    <row r="211" spans="1:2" x14ac:dyDescent="0.25">
      <c r="A211" s="4">
        <v>85.5</v>
      </c>
      <c r="B211" s="4">
        <v>35</v>
      </c>
    </row>
    <row r="212" spans="1:2" x14ac:dyDescent="0.25">
      <c r="A212" s="4">
        <v>78.199999999999989</v>
      </c>
      <c r="B212" s="4">
        <v>34</v>
      </c>
    </row>
    <row r="213" spans="1:2" x14ac:dyDescent="0.25">
      <c r="A213" s="4">
        <v>74.599999999999994</v>
      </c>
      <c r="B213" s="4">
        <v>32</v>
      </c>
    </row>
    <row r="214" spans="1:2" x14ac:dyDescent="0.25">
      <c r="A214" s="4">
        <v>75.599999999999994</v>
      </c>
      <c r="B214" s="4">
        <v>32</v>
      </c>
    </row>
    <row r="215" spans="1:2" x14ac:dyDescent="0.25">
      <c r="A215" s="4">
        <v>76.3</v>
      </c>
      <c r="B215" s="4">
        <v>31</v>
      </c>
    </row>
    <row r="216" spans="1:2" x14ac:dyDescent="0.25">
      <c r="A216" s="4">
        <v>75</v>
      </c>
      <c r="B216" s="4">
        <v>30</v>
      </c>
    </row>
    <row r="217" spans="1:2" x14ac:dyDescent="0.25">
      <c r="A217" s="4">
        <v>70.699999999999989</v>
      </c>
      <c r="B217" s="4">
        <v>29</v>
      </c>
    </row>
    <row r="218" spans="1:2" x14ac:dyDescent="0.25">
      <c r="A218" s="4">
        <v>76.599999999999994</v>
      </c>
      <c r="B218" s="4">
        <v>32</v>
      </c>
    </row>
    <row r="219" spans="1:2" x14ac:dyDescent="0.25">
      <c r="A219" s="4">
        <v>77.3</v>
      </c>
      <c r="B219" s="4">
        <v>31</v>
      </c>
    </row>
    <row r="220" spans="1:2" x14ac:dyDescent="0.25">
      <c r="A220" s="4">
        <v>75</v>
      </c>
      <c r="B220" s="4">
        <v>30</v>
      </c>
    </row>
    <row r="221" spans="1:2" x14ac:dyDescent="0.25">
      <c r="A221" s="4">
        <v>68.699999999999989</v>
      </c>
      <c r="B221" s="4">
        <v>29</v>
      </c>
    </row>
    <row r="222" spans="1:2" x14ac:dyDescent="0.25">
      <c r="A222" s="4">
        <v>76.599999999999994</v>
      </c>
      <c r="B222" s="4">
        <v>32</v>
      </c>
    </row>
    <row r="223" spans="1:2" x14ac:dyDescent="0.25">
      <c r="A223" s="4">
        <v>70.3</v>
      </c>
      <c r="B223" s="4">
        <v>31</v>
      </c>
    </row>
    <row r="224" spans="1:2" x14ac:dyDescent="0.25">
      <c r="A224" s="4">
        <v>75</v>
      </c>
      <c r="B224" s="4">
        <v>30</v>
      </c>
    </row>
    <row r="225" spans="1:2" x14ac:dyDescent="0.25">
      <c r="A225" s="4">
        <v>67.699999999999989</v>
      </c>
      <c r="B225" s="4">
        <v>29</v>
      </c>
    </row>
    <row r="226" spans="1:2" x14ac:dyDescent="0.25">
      <c r="A226" s="4">
        <v>67.699999999999989</v>
      </c>
      <c r="B226" s="4">
        <v>29</v>
      </c>
    </row>
    <row r="227" spans="1:2" x14ac:dyDescent="0.25">
      <c r="A227" s="4">
        <v>72.599999999999994</v>
      </c>
      <c r="B227" s="4">
        <v>32</v>
      </c>
    </row>
    <row r="228" spans="1:2" x14ac:dyDescent="0.25">
      <c r="A228" s="4">
        <v>74.3</v>
      </c>
      <c r="B228" s="4">
        <v>31</v>
      </c>
    </row>
    <row r="229" spans="1:2" x14ac:dyDescent="0.25">
      <c r="A229" s="4">
        <v>71</v>
      </c>
      <c r="B229" s="4">
        <v>30</v>
      </c>
    </row>
    <row r="230" spans="1:2" x14ac:dyDescent="0.25">
      <c r="A230" s="4">
        <v>68</v>
      </c>
      <c r="B230" s="4">
        <v>30</v>
      </c>
    </row>
    <row r="231" spans="1:2" x14ac:dyDescent="0.25">
      <c r="A231" s="4">
        <v>65.699999999999989</v>
      </c>
      <c r="B231" s="4">
        <v>29</v>
      </c>
    </row>
    <row r="232" spans="1:2" x14ac:dyDescent="0.25">
      <c r="A232" s="4">
        <v>79.599999999999994</v>
      </c>
      <c r="B232" s="4">
        <v>32</v>
      </c>
    </row>
    <row r="233" spans="1:2" x14ac:dyDescent="0.25">
      <c r="A233" s="4">
        <v>74.3</v>
      </c>
      <c r="B233" s="4">
        <v>31</v>
      </c>
    </row>
    <row r="234" spans="1:2" x14ac:dyDescent="0.25">
      <c r="A234" s="4">
        <v>68</v>
      </c>
      <c r="B234" s="4">
        <v>30</v>
      </c>
    </row>
    <row r="235" spans="1:2" x14ac:dyDescent="0.25">
      <c r="A235" s="4">
        <v>69</v>
      </c>
      <c r="B235" s="4">
        <v>30</v>
      </c>
    </row>
    <row r="236" spans="1:2" x14ac:dyDescent="0.25">
      <c r="A236" s="4">
        <v>70.699999999999989</v>
      </c>
      <c r="B236" s="4">
        <v>29</v>
      </c>
    </row>
    <row r="237" spans="1:2" x14ac:dyDescent="0.25">
      <c r="A237" s="4">
        <v>74.599999999999994</v>
      </c>
      <c r="B237" s="4">
        <v>32</v>
      </c>
    </row>
    <row r="238" spans="1:2" x14ac:dyDescent="0.25">
      <c r="A238" s="4">
        <v>71</v>
      </c>
      <c r="B238" s="4">
        <v>30</v>
      </c>
    </row>
    <row r="239" spans="1:2" x14ac:dyDescent="0.25">
      <c r="A239" s="4">
        <v>70</v>
      </c>
      <c r="B239" s="4">
        <v>30</v>
      </c>
    </row>
    <row r="240" spans="1:2" x14ac:dyDescent="0.25">
      <c r="A240" s="4">
        <v>65.699999999999989</v>
      </c>
      <c r="B240" s="4">
        <v>29</v>
      </c>
    </row>
    <row r="241" spans="1:2" x14ac:dyDescent="0.25">
      <c r="A241" s="4">
        <v>77.599999999999994</v>
      </c>
      <c r="B241" s="4">
        <v>32</v>
      </c>
    </row>
    <row r="242" spans="1:2" x14ac:dyDescent="0.25">
      <c r="A242" s="4">
        <v>75</v>
      </c>
      <c r="B242" s="4">
        <v>30</v>
      </c>
    </row>
    <row r="243" spans="1:2" x14ac:dyDescent="0.25">
      <c r="A243" s="4">
        <v>72</v>
      </c>
      <c r="B243" s="4">
        <v>30</v>
      </c>
    </row>
    <row r="244" spans="1:2" x14ac:dyDescent="0.25">
      <c r="A244" s="4">
        <v>67.699999999999989</v>
      </c>
      <c r="B244" s="4">
        <v>29</v>
      </c>
    </row>
    <row r="245" spans="1:2" x14ac:dyDescent="0.25">
      <c r="A245" s="4">
        <v>71.699999999999989</v>
      </c>
      <c r="B245" s="4">
        <v>29</v>
      </c>
    </row>
    <row r="246" spans="1:2" x14ac:dyDescent="0.25">
      <c r="A246" s="4">
        <v>67.399999999999991</v>
      </c>
      <c r="B246" s="4">
        <v>28</v>
      </c>
    </row>
    <row r="247" spans="1:2" x14ac:dyDescent="0.25">
      <c r="A247" s="4">
        <v>61.099999999999994</v>
      </c>
      <c r="B247" s="4">
        <v>27</v>
      </c>
    </row>
    <row r="248" spans="1:2" x14ac:dyDescent="0.25">
      <c r="A248" s="4">
        <v>59.8</v>
      </c>
      <c r="B248" s="4">
        <v>26</v>
      </c>
    </row>
    <row r="249" spans="1:2" x14ac:dyDescent="0.25">
      <c r="A249" s="4">
        <v>61.8</v>
      </c>
      <c r="B249" s="4">
        <v>26</v>
      </c>
    </row>
    <row r="250" spans="1:2" x14ac:dyDescent="0.25">
      <c r="A250" s="4">
        <v>71.699999999999989</v>
      </c>
      <c r="B250" s="4">
        <v>29</v>
      </c>
    </row>
    <row r="251" spans="1:2" x14ac:dyDescent="0.25">
      <c r="A251" s="4">
        <v>68.399999999999991</v>
      </c>
      <c r="B251" s="4">
        <v>28</v>
      </c>
    </row>
    <row r="252" spans="1:2" x14ac:dyDescent="0.25">
      <c r="A252" s="4">
        <v>65.099999999999994</v>
      </c>
      <c r="B252" s="4">
        <v>27</v>
      </c>
    </row>
    <row r="253" spans="1:2" x14ac:dyDescent="0.25">
      <c r="A253" s="4">
        <v>64.8</v>
      </c>
      <c r="B253" s="4">
        <v>26</v>
      </c>
    </row>
    <row r="254" spans="1:2" x14ac:dyDescent="0.25">
      <c r="A254" s="4">
        <v>61.8</v>
      </c>
      <c r="B254" s="4">
        <v>26</v>
      </c>
    </row>
    <row r="255" spans="1:2" x14ac:dyDescent="0.25">
      <c r="A255" s="4">
        <v>68.399999999999991</v>
      </c>
      <c r="B255" s="4">
        <v>28</v>
      </c>
    </row>
    <row r="256" spans="1:2" x14ac:dyDescent="0.25">
      <c r="A256" s="4">
        <v>61.099999999999994</v>
      </c>
      <c r="B256" s="4">
        <v>27</v>
      </c>
    </row>
    <row r="257" spans="1:2" x14ac:dyDescent="0.25">
      <c r="A257" s="4">
        <v>64.8</v>
      </c>
      <c r="B257" s="4">
        <v>26</v>
      </c>
    </row>
    <row r="258" spans="1:2" x14ac:dyDescent="0.25">
      <c r="A258" s="4">
        <v>63.8</v>
      </c>
      <c r="B258" s="4">
        <v>26</v>
      </c>
    </row>
    <row r="259" spans="1:2" x14ac:dyDescent="0.25">
      <c r="A259" s="4">
        <v>63.399999999999991</v>
      </c>
      <c r="B259" s="4">
        <v>28</v>
      </c>
    </row>
    <row r="260" spans="1:2" x14ac:dyDescent="0.25">
      <c r="A260" s="4">
        <v>68.099999999999994</v>
      </c>
      <c r="B260" s="4">
        <v>27</v>
      </c>
    </row>
    <row r="261" spans="1:2" x14ac:dyDescent="0.25">
      <c r="A261" s="4">
        <v>59.8</v>
      </c>
      <c r="B261" s="4">
        <v>26</v>
      </c>
    </row>
    <row r="262" spans="1:2" x14ac:dyDescent="0.25">
      <c r="A262" s="4">
        <v>64.8</v>
      </c>
      <c r="B262" s="4">
        <v>26</v>
      </c>
    </row>
    <row r="263" spans="1:2" x14ac:dyDescent="0.25">
      <c r="A263" s="4">
        <v>67.399999999999991</v>
      </c>
      <c r="B263" s="4">
        <v>28</v>
      </c>
    </row>
    <row r="264" spans="1:2" x14ac:dyDescent="0.25">
      <c r="A264" s="4">
        <v>67.099999999999994</v>
      </c>
      <c r="B264" s="4">
        <v>27</v>
      </c>
    </row>
    <row r="265" spans="1:2" x14ac:dyDescent="0.25">
      <c r="A265" s="4">
        <v>59.8</v>
      </c>
      <c r="B265" s="4">
        <v>26</v>
      </c>
    </row>
    <row r="266" spans="1:2" x14ac:dyDescent="0.25">
      <c r="A266" s="4">
        <v>64.8</v>
      </c>
      <c r="B266" s="4">
        <v>26</v>
      </c>
    </row>
    <row r="267" spans="1:2" x14ac:dyDescent="0.25">
      <c r="A267" s="4">
        <v>63.399999999999991</v>
      </c>
      <c r="B267" s="4">
        <v>28</v>
      </c>
    </row>
    <row r="268" spans="1:2" x14ac:dyDescent="0.25">
      <c r="A268" s="4">
        <v>63.399999999999991</v>
      </c>
      <c r="B268" s="4">
        <v>28</v>
      </c>
    </row>
    <row r="269" spans="1:2" x14ac:dyDescent="0.25">
      <c r="A269" s="4">
        <v>61.099999999999994</v>
      </c>
      <c r="B269" s="4">
        <v>27</v>
      </c>
    </row>
    <row r="270" spans="1:2" x14ac:dyDescent="0.25">
      <c r="A270" s="4">
        <v>61.8</v>
      </c>
      <c r="B270" s="4">
        <v>26</v>
      </c>
    </row>
    <row r="271" spans="1:2" x14ac:dyDescent="0.25">
      <c r="A271" s="4">
        <v>70.699999999999989</v>
      </c>
      <c r="B271" s="4">
        <v>29</v>
      </c>
    </row>
    <row r="272" spans="1:2" x14ac:dyDescent="0.25">
      <c r="A272" s="4">
        <v>67.399999999999991</v>
      </c>
      <c r="B272" s="4">
        <v>28</v>
      </c>
    </row>
    <row r="273" spans="1:2" x14ac:dyDescent="0.25">
      <c r="A273" s="4">
        <v>66.099999999999994</v>
      </c>
      <c r="B273" s="4">
        <v>27</v>
      </c>
    </row>
    <row r="274" spans="1:2" x14ac:dyDescent="0.25">
      <c r="A274" s="4">
        <v>64.8</v>
      </c>
      <c r="B274" s="4">
        <v>26</v>
      </c>
    </row>
    <row r="275" spans="1:2" x14ac:dyDescent="0.25">
      <c r="A275" s="4">
        <v>56.499999999999993</v>
      </c>
      <c r="B275" s="4">
        <v>25</v>
      </c>
    </row>
    <row r="276" spans="1:2" x14ac:dyDescent="0.25">
      <c r="A276" s="4">
        <v>58.499999999999993</v>
      </c>
      <c r="B276" s="4">
        <v>25</v>
      </c>
    </row>
    <row r="277" spans="1:2" x14ac:dyDescent="0.25">
      <c r="A277" s="4">
        <v>59.199999999999996</v>
      </c>
      <c r="B277" s="4">
        <v>24</v>
      </c>
    </row>
    <row r="278" spans="1:2" x14ac:dyDescent="0.25">
      <c r="A278" s="4">
        <v>61.199999999999996</v>
      </c>
      <c r="B278" s="4">
        <v>24</v>
      </c>
    </row>
    <row r="279" spans="1:2" x14ac:dyDescent="0.25">
      <c r="A279" s="4">
        <v>60.499999999999993</v>
      </c>
      <c r="B279" s="4">
        <v>25</v>
      </c>
    </row>
    <row r="280" spans="1:2" x14ac:dyDescent="0.25">
      <c r="A280" s="4">
        <v>62.499999999999993</v>
      </c>
      <c r="B280" s="4">
        <v>25</v>
      </c>
    </row>
    <row r="281" spans="1:2" x14ac:dyDescent="0.25">
      <c r="A281" s="4">
        <v>63.499999999999993</v>
      </c>
      <c r="B281" s="4">
        <v>25</v>
      </c>
    </row>
    <row r="282" spans="1:2" x14ac:dyDescent="0.25">
      <c r="A282" s="4">
        <v>60.199999999999996</v>
      </c>
      <c r="B282" s="4">
        <v>24</v>
      </c>
    </row>
    <row r="283" spans="1:2" x14ac:dyDescent="0.25">
      <c r="A283" s="4">
        <v>63.499999999999993</v>
      </c>
      <c r="B283" s="4">
        <v>25</v>
      </c>
    </row>
    <row r="284" spans="1:2" x14ac:dyDescent="0.25">
      <c r="A284" s="4">
        <v>58.499999999999993</v>
      </c>
      <c r="B284" s="4">
        <v>25</v>
      </c>
    </row>
    <row r="285" spans="1:2" x14ac:dyDescent="0.25">
      <c r="A285" s="4">
        <v>61.499999999999993</v>
      </c>
      <c r="B285" s="4">
        <v>25</v>
      </c>
    </row>
    <row r="286" spans="1:2" x14ac:dyDescent="0.25">
      <c r="A286" s="4">
        <v>58.199999999999996</v>
      </c>
      <c r="B286" s="4">
        <v>24</v>
      </c>
    </row>
    <row r="287" spans="1:2" x14ac:dyDescent="0.25">
      <c r="A287" s="4">
        <v>61.499999999999993</v>
      </c>
      <c r="B287" s="4">
        <v>25</v>
      </c>
    </row>
    <row r="288" spans="1:2" x14ac:dyDescent="0.25">
      <c r="A288" s="4">
        <v>59.499999999999993</v>
      </c>
      <c r="B288" s="4">
        <v>25</v>
      </c>
    </row>
    <row r="289" spans="1:2" x14ac:dyDescent="0.25">
      <c r="A289" s="4">
        <v>61.499999999999993</v>
      </c>
      <c r="B289" s="4">
        <v>25</v>
      </c>
    </row>
    <row r="290" spans="1:2" x14ac:dyDescent="0.25">
      <c r="A290" s="4">
        <v>58.199999999999996</v>
      </c>
      <c r="B290" s="4">
        <v>24</v>
      </c>
    </row>
    <row r="291" spans="1:2" x14ac:dyDescent="0.25">
      <c r="A291" s="4">
        <v>58.499999999999993</v>
      </c>
      <c r="B291" s="4">
        <v>25</v>
      </c>
    </row>
    <row r="292" spans="1:2" x14ac:dyDescent="0.25">
      <c r="A292" s="4">
        <v>62.499999999999993</v>
      </c>
      <c r="B292" s="4">
        <v>25</v>
      </c>
    </row>
    <row r="293" spans="1:2" x14ac:dyDescent="0.25">
      <c r="A293" s="4">
        <v>60.499999999999993</v>
      </c>
      <c r="B293" s="4">
        <v>25</v>
      </c>
    </row>
    <row r="294" spans="1:2" x14ac:dyDescent="0.25">
      <c r="A294" s="4">
        <v>60.199999999999996</v>
      </c>
      <c r="B294" s="4">
        <v>24</v>
      </c>
    </row>
    <row r="295" spans="1:2" x14ac:dyDescent="0.25">
      <c r="A295" s="4">
        <v>56.199999999999996</v>
      </c>
      <c r="B295" s="4">
        <v>24</v>
      </c>
    </row>
    <row r="296" spans="1:2" x14ac:dyDescent="0.25">
      <c r="A296" s="4">
        <v>57.499999999999993</v>
      </c>
      <c r="B296" s="4">
        <v>25</v>
      </c>
    </row>
    <row r="297" spans="1:2" x14ac:dyDescent="0.25">
      <c r="A297" s="4">
        <v>58.499999999999993</v>
      </c>
      <c r="B297" s="4">
        <v>25</v>
      </c>
    </row>
    <row r="298" spans="1:2" x14ac:dyDescent="0.25">
      <c r="A298" s="4">
        <v>61.499999999999993</v>
      </c>
      <c r="B298" s="4">
        <v>25</v>
      </c>
    </row>
    <row r="299" spans="1:2" x14ac:dyDescent="0.25">
      <c r="A299" s="4">
        <v>61.199999999999996</v>
      </c>
      <c r="B299" s="4">
        <v>24</v>
      </c>
    </row>
    <row r="300" spans="1:2" x14ac:dyDescent="0.25">
      <c r="A300" s="4">
        <v>54.199999999999996</v>
      </c>
      <c r="B300" s="4">
        <v>24</v>
      </c>
    </row>
    <row r="301" spans="1:2" x14ac:dyDescent="0.25">
      <c r="A301" s="4">
        <v>62.8</v>
      </c>
      <c r="B301" s="4">
        <v>26</v>
      </c>
    </row>
    <row r="302" spans="1:2" x14ac:dyDescent="0.25">
      <c r="A302" s="4">
        <v>57.499999999999993</v>
      </c>
      <c r="B302" s="4">
        <v>25</v>
      </c>
    </row>
    <row r="303" spans="1:2" x14ac:dyDescent="0.25">
      <c r="A303" s="4">
        <v>61.499999999999993</v>
      </c>
      <c r="B303" s="4">
        <v>25</v>
      </c>
    </row>
    <row r="304" spans="1:2" x14ac:dyDescent="0.25">
      <c r="A304" s="4">
        <v>58.199999999999996</v>
      </c>
      <c r="B304" s="4">
        <v>24</v>
      </c>
    </row>
    <row r="305" spans="1:2" x14ac:dyDescent="0.25">
      <c r="A305" s="4">
        <v>54.199999999999996</v>
      </c>
      <c r="B305" s="4">
        <v>24</v>
      </c>
    </row>
    <row r="306" spans="1:2" x14ac:dyDescent="0.25">
      <c r="A306" s="4">
        <v>51.9</v>
      </c>
      <c r="B306" s="4">
        <v>23</v>
      </c>
    </row>
    <row r="307" spans="1:2" x14ac:dyDescent="0.25">
      <c r="A307" s="4">
        <v>53.599999999999994</v>
      </c>
      <c r="B307" s="4">
        <v>22</v>
      </c>
    </row>
    <row r="308" spans="1:2" x14ac:dyDescent="0.25">
      <c r="A308" s="4">
        <v>51.3</v>
      </c>
      <c r="B308" s="4">
        <v>21</v>
      </c>
    </row>
    <row r="309" spans="1:2" x14ac:dyDescent="0.25">
      <c r="A309" s="4">
        <v>48.699999999999996</v>
      </c>
      <c r="B309" s="4">
        <v>19</v>
      </c>
    </row>
    <row r="310" spans="1:2" x14ac:dyDescent="0.25">
      <c r="A310" s="4">
        <v>55.9</v>
      </c>
      <c r="B310" s="4">
        <v>23</v>
      </c>
    </row>
    <row r="311" spans="1:2" x14ac:dyDescent="0.25">
      <c r="A311" s="4">
        <v>51.599999999999994</v>
      </c>
      <c r="B311" s="4">
        <v>22</v>
      </c>
    </row>
    <row r="312" spans="1:2" x14ac:dyDescent="0.25">
      <c r="A312" s="4">
        <v>52.3</v>
      </c>
      <c r="B312" s="4">
        <v>21</v>
      </c>
    </row>
    <row r="313" spans="1:2" x14ac:dyDescent="0.25">
      <c r="A313" s="4">
        <v>44.699999999999996</v>
      </c>
      <c r="B313" s="4">
        <v>19</v>
      </c>
    </row>
    <row r="314" spans="1:2" x14ac:dyDescent="0.25">
      <c r="A314" s="4">
        <v>53.9</v>
      </c>
      <c r="B314" s="4">
        <v>23</v>
      </c>
    </row>
    <row r="315" spans="1:2" x14ac:dyDescent="0.25">
      <c r="A315" s="4">
        <v>54.599999999999994</v>
      </c>
      <c r="B315" s="4">
        <v>22</v>
      </c>
    </row>
    <row r="316" spans="1:2" x14ac:dyDescent="0.25">
      <c r="A316" s="4">
        <v>47.3</v>
      </c>
      <c r="B316" s="4">
        <v>21</v>
      </c>
    </row>
    <row r="317" spans="1:2" x14ac:dyDescent="0.25">
      <c r="A317" s="4">
        <v>49.699999999999996</v>
      </c>
      <c r="B317" s="4">
        <v>19</v>
      </c>
    </row>
    <row r="318" spans="1:2" x14ac:dyDescent="0.25">
      <c r="A318" s="4">
        <v>44.699999999999996</v>
      </c>
      <c r="B318" s="4">
        <v>19</v>
      </c>
    </row>
    <row r="319" spans="1:2" x14ac:dyDescent="0.25">
      <c r="A319" s="4">
        <v>55.9</v>
      </c>
      <c r="B319" s="4">
        <v>23</v>
      </c>
    </row>
    <row r="320" spans="1:2" x14ac:dyDescent="0.25">
      <c r="A320" s="4">
        <v>55.9</v>
      </c>
      <c r="B320" s="4">
        <v>23</v>
      </c>
    </row>
    <row r="321" spans="1:2" x14ac:dyDescent="0.25">
      <c r="A321" s="4">
        <v>47.3</v>
      </c>
      <c r="B321" s="4">
        <v>21</v>
      </c>
    </row>
    <row r="322" spans="1:2" x14ac:dyDescent="0.25">
      <c r="A322" s="4">
        <v>46</v>
      </c>
      <c r="B322" s="4">
        <v>20</v>
      </c>
    </row>
    <row r="323" spans="1:2" x14ac:dyDescent="0.25">
      <c r="A323" s="4">
        <v>48.699999999999996</v>
      </c>
      <c r="B323" s="4">
        <v>19</v>
      </c>
    </row>
    <row r="324" spans="1:2" x14ac:dyDescent="0.25">
      <c r="A324" s="4">
        <v>55.9</v>
      </c>
      <c r="B324" s="4">
        <v>23</v>
      </c>
    </row>
    <row r="325" spans="1:2" x14ac:dyDescent="0.25">
      <c r="A325" s="4">
        <v>55.599999999999994</v>
      </c>
      <c r="B325" s="4">
        <v>22</v>
      </c>
    </row>
    <row r="326" spans="1:2" x14ac:dyDescent="0.25">
      <c r="A326" s="4">
        <v>47</v>
      </c>
      <c r="B326" s="4">
        <v>20</v>
      </c>
    </row>
    <row r="327" spans="1:2" x14ac:dyDescent="0.25">
      <c r="A327" s="4">
        <v>48.699999999999996</v>
      </c>
      <c r="B327" s="4">
        <v>19</v>
      </c>
    </row>
    <row r="328" spans="1:2" x14ac:dyDescent="0.25">
      <c r="A328" s="4">
        <v>51.9</v>
      </c>
      <c r="B328" s="4">
        <v>23</v>
      </c>
    </row>
    <row r="329" spans="1:2" x14ac:dyDescent="0.25">
      <c r="A329" s="4">
        <v>53.599999999999994</v>
      </c>
      <c r="B329" s="4">
        <v>22</v>
      </c>
    </row>
    <row r="330" spans="1:2" x14ac:dyDescent="0.25">
      <c r="A330" s="4">
        <v>49</v>
      </c>
      <c r="B330" s="4">
        <v>20</v>
      </c>
    </row>
    <row r="331" spans="1:2" x14ac:dyDescent="0.25">
      <c r="A331" s="4">
        <v>49.699999999999996</v>
      </c>
      <c r="B331" s="4">
        <v>19</v>
      </c>
    </row>
    <row r="332" spans="1:2" x14ac:dyDescent="0.25">
      <c r="A332" s="4">
        <v>53.9</v>
      </c>
      <c r="B332" s="4">
        <v>23</v>
      </c>
    </row>
    <row r="333" spans="1:2" x14ac:dyDescent="0.25">
      <c r="A333" s="4">
        <v>54.599999999999994</v>
      </c>
      <c r="B333" s="4">
        <v>22</v>
      </c>
    </row>
    <row r="334" spans="1:2" x14ac:dyDescent="0.25">
      <c r="A334" s="4">
        <v>50</v>
      </c>
      <c r="B334" s="4">
        <v>20</v>
      </c>
    </row>
    <row r="335" spans="1:2" x14ac:dyDescent="0.25">
      <c r="A335" s="4">
        <v>44.699999999999996</v>
      </c>
      <c r="B335" s="4">
        <v>19</v>
      </c>
    </row>
    <row r="336" spans="1:2" x14ac:dyDescent="0.25">
      <c r="A336" s="4">
        <v>48.699999999999996</v>
      </c>
      <c r="B336" s="4">
        <v>19</v>
      </c>
    </row>
    <row r="337" spans="1:2" x14ac:dyDescent="0.25">
      <c r="A337" s="4">
        <v>44.099999999999994</v>
      </c>
      <c r="B337" s="4">
        <v>17</v>
      </c>
    </row>
    <row r="338" spans="1:2" x14ac:dyDescent="0.25">
      <c r="A338" s="4">
        <v>33.5</v>
      </c>
      <c r="B338" s="4">
        <v>15</v>
      </c>
    </row>
    <row r="339" spans="1:2" x14ac:dyDescent="0.25">
      <c r="A339" s="4">
        <v>34.9</v>
      </c>
      <c r="B339" s="4">
        <v>13</v>
      </c>
    </row>
    <row r="340" spans="1:2" x14ac:dyDescent="0.25">
      <c r="A340" s="4">
        <v>22</v>
      </c>
      <c r="B340" s="4">
        <v>10</v>
      </c>
    </row>
    <row r="341" spans="1:2" x14ac:dyDescent="0.25">
      <c r="A341" s="4">
        <v>44.699999999999996</v>
      </c>
      <c r="B341" s="4">
        <v>19</v>
      </c>
    </row>
    <row r="342" spans="1:2" x14ac:dyDescent="0.25">
      <c r="A342" s="4">
        <v>42.099999999999994</v>
      </c>
      <c r="B342" s="4">
        <v>17</v>
      </c>
    </row>
    <row r="343" spans="1:2" x14ac:dyDescent="0.25">
      <c r="A343" s="4">
        <v>40.5</v>
      </c>
      <c r="B343" s="4">
        <v>15</v>
      </c>
    </row>
    <row r="344" spans="1:2" x14ac:dyDescent="0.25">
      <c r="A344" s="4">
        <v>31.199999999999996</v>
      </c>
      <c r="B344" s="4">
        <v>14</v>
      </c>
    </row>
    <row r="345" spans="1:2" x14ac:dyDescent="0.25">
      <c r="A345" s="4">
        <v>31.299999999999997</v>
      </c>
      <c r="B345" s="4">
        <v>11</v>
      </c>
    </row>
    <row r="346" spans="1:2" x14ac:dyDescent="0.25">
      <c r="A346" s="4">
        <v>45.099999999999994</v>
      </c>
      <c r="B346" s="4">
        <v>17</v>
      </c>
    </row>
    <row r="347" spans="1:2" x14ac:dyDescent="0.25">
      <c r="A347" s="4">
        <v>33.5</v>
      </c>
      <c r="B347" s="4">
        <v>15</v>
      </c>
    </row>
    <row r="348" spans="1:2" x14ac:dyDescent="0.25">
      <c r="A348" s="4">
        <v>32.199999999999996</v>
      </c>
      <c r="B348" s="4">
        <v>14</v>
      </c>
    </row>
    <row r="349" spans="1:2" x14ac:dyDescent="0.25">
      <c r="A349" s="4">
        <v>31.9</v>
      </c>
      <c r="B349" s="4">
        <v>13</v>
      </c>
    </row>
    <row r="350" spans="1:2" x14ac:dyDescent="0.25">
      <c r="A350" s="4">
        <v>42.099999999999994</v>
      </c>
      <c r="B350" s="4">
        <v>17</v>
      </c>
    </row>
    <row r="351" spans="1:2" x14ac:dyDescent="0.25">
      <c r="A351" s="4">
        <v>35.5</v>
      </c>
      <c r="B351" s="4">
        <v>15</v>
      </c>
    </row>
    <row r="352" spans="1:2" x14ac:dyDescent="0.25">
      <c r="A352" s="4">
        <v>32.199999999999996</v>
      </c>
      <c r="B352" s="4">
        <v>14</v>
      </c>
    </row>
    <row r="353" spans="1:2" x14ac:dyDescent="0.25">
      <c r="A353" s="4">
        <v>30.9</v>
      </c>
      <c r="B353" s="4">
        <v>13</v>
      </c>
    </row>
    <row r="354" spans="1:2" x14ac:dyDescent="0.25">
      <c r="A354" s="4">
        <v>41.4</v>
      </c>
      <c r="B354" s="4">
        <v>18</v>
      </c>
    </row>
    <row r="355" spans="1:2" x14ac:dyDescent="0.25">
      <c r="A355" s="4">
        <v>36.799999999999997</v>
      </c>
      <c r="B355" s="4">
        <v>16</v>
      </c>
    </row>
    <row r="356" spans="1:2" x14ac:dyDescent="0.25">
      <c r="A356" s="4">
        <v>40.5</v>
      </c>
      <c r="B356" s="4">
        <v>15</v>
      </c>
    </row>
    <row r="357" spans="1:2" x14ac:dyDescent="0.25">
      <c r="A357" s="4">
        <v>30.9</v>
      </c>
      <c r="B357" s="4">
        <v>13</v>
      </c>
    </row>
    <row r="358" spans="1:2" x14ac:dyDescent="0.25">
      <c r="A358" s="4">
        <v>42.4</v>
      </c>
      <c r="B358" s="4">
        <v>18</v>
      </c>
    </row>
    <row r="359" spans="1:2" x14ac:dyDescent="0.25">
      <c r="A359" s="4">
        <v>35.799999999999997</v>
      </c>
      <c r="B359" s="4">
        <v>16</v>
      </c>
    </row>
    <row r="360" spans="1:2" x14ac:dyDescent="0.25">
      <c r="A360" s="4">
        <v>35.5</v>
      </c>
      <c r="B360" s="4">
        <v>15</v>
      </c>
    </row>
    <row r="361" spans="1:2" x14ac:dyDescent="0.25">
      <c r="A361" s="4">
        <v>28.9</v>
      </c>
      <c r="B361" s="4">
        <v>13</v>
      </c>
    </row>
    <row r="362" spans="1:2" x14ac:dyDescent="0.25">
      <c r="A362" s="4">
        <v>42.699999999999996</v>
      </c>
      <c r="B362" s="4">
        <v>19</v>
      </c>
    </row>
    <row r="363" spans="1:2" x14ac:dyDescent="0.25">
      <c r="A363" s="4">
        <v>37.799999999999997</v>
      </c>
      <c r="B363" s="4">
        <v>16</v>
      </c>
    </row>
    <row r="364" spans="1:2" x14ac:dyDescent="0.25">
      <c r="A364" s="4">
        <v>39.5</v>
      </c>
      <c r="B364" s="4">
        <v>15</v>
      </c>
    </row>
    <row r="365" spans="1:2" x14ac:dyDescent="0.25">
      <c r="A365" s="4">
        <v>30.9</v>
      </c>
      <c r="B365" s="4">
        <v>13</v>
      </c>
    </row>
    <row r="366" spans="1:2" x14ac:dyDescent="0.25">
      <c r="A366" s="4">
        <v>15.099999999999998</v>
      </c>
      <c r="B366" s="4">
        <v>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A2E4-DE92-4749-BEBB-8ED70AFA7958}">
  <dimension ref="A1:P377"/>
  <sheetViews>
    <sheetView zoomScaleNormal="100" workbookViewId="0">
      <selection activeCell="G4" sqref="G4"/>
    </sheetView>
  </sheetViews>
  <sheetFormatPr defaultRowHeight="15" x14ac:dyDescent="0.25"/>
  <cols>
    <col min="1" max="1" width="26" customWidth="1"/>
    <col min="7" max="7" width="35" customWidth="1"/>
    <col min="8" max="8" width="27.140625" customWidth="1"/>
    <col min="9" max="9" width="34.28515625" customWidth="1"/>
    <col min="10" max="10" width="29.42578125" customWidth="1"/>
    <col min="11" max="11" width="30.7109375" customWidth="1"/>
    <col min="12" max="12" width="34.28515625" customWidth="1"/>
    <col min="13" max="13" width="58.28515625" customWidth="1"/>
    <col min="14" max="14" width="45.42578125" customWidth="1"/>
  </cols>
  <sheetData>
    <row r="1" spans="1:16" x14ac:dyDescent="0.25">
      <c r="H1" s="10"/>
      <c r="I1" s="10"/>
      <c r="J1" s="18"/>
    </row>
    <row r="2" spans="1:16" x14ac:dyDescent="0.25">
      <c r="G2" s="10" t="s">
        <v>707</v>
      </c>
      <c r="H2">
        <f>AVERAGE(H12:H376)</f>
        <v>25.323287671232876</v>
      </c>
    </row>
    <row r="3" spans="1:16" x14ac:dyDescent="0.25">
      <c r="G3" s="10" t="s">
        <v>708</v>
      </c>
      <c r="H3">
        <f>_xlfn.STDEV.P(H12:H376)</f>
        <v>6.8841394155397326</v>
      </c>
    </row>
    <row r="4" spans="1:16" ht="30" x14ac:dyDescent="0.25">
      <c r="G4" s="17" t="s">
        <v>699</v>
      </c>
      <c r="H4">
        <f>AVERAGE(K12:K183)</f>
        <v>29.994186046511629</v>
      </c>
    </row>
    <row r="5" spans="1:16" ht="150" x14ac:dyDescent="0.25">
      <c r="G5" s="10" t="s">
        <v>705</v>
      </c>
      <c r="H5" s="14">
        <f>_xlfn.Z.TEST(K12:K183, H2, H3)</f>
        <v>2.8312753066760779E-19</v>
      </c>
      <c r="I5" s="19" t="s">
        <v>700</v>
      </c>
      <c r="J5" s="21" t="s">
        <v>701</v>
      </c>
      <c r="K5" s="21" t="s">
        <v>702</v>
      </c>
      <c r="L5" s="21" t="s">
        <v>703</v>
      </c>
      <c r="M5" s="21" t="s">
        <v>704</v>
      </c>
      <c r="P5" s="22"/>
    </row>
    <row r="11" spans="1:16" ht="30" x14ac:dyDescent="0.25">
      <c r="A11" s="1" t="s">
        <v>0</v>
      </c>
      <c r="B11" s="1" t="s">
        <v>14</v>
      </c>
      <c r="C11" t="s">
        <v>1</v>
      </c>
      <c r="D11" t="s">
        <v>2</v>
      </c>
      <c r="E11" s="2" t="s">
        <v>3</v>
      </c>
      <c r="F11" t="s">
        <v>4</v>
      </c>
      <c r="G11" t="s">
        <v>6</v>
      </c>
      <c r="H11" t="s">
        <v>5</v>
      </c>
      <c r="I11" s="3" t="s">
        <v>15</v>
      </c>
      <c r="K11" s="17" t="s">
        <v>698</v>
      </c>
    </row>
    <row r="12" spans="1:16" x14ac:dyDescent="0.25">
      <c r="A12" s="1">
        <v>42736</v>
      </c>
      <c r="B12" s="1" t="str">
        <f t="shared" ref="B12:B75" si="0">TEXT(A12, "mmmm")</f>
        <v>January</v>
      </c>
      <c r="C12" t="s">
        <v>7</v>
      </c>
      <c r="D12">
        <v>27</v>
      </c>
      <c r="E12" s="2">
        <v>2</v>
      </c>
      <c r="F12">
        <v>15</v>
      </c>
      <c r="G12">
        <v>0.3</v>
      </c>
      <c r="H12">
        <v>10</v>
      </c>
      <c r="I12" s="3">
        <f t="shared" ref="I12:I75" si="1">G12*H12</f>
        <v>3</v>
      </c>
      <c r="K12">
        <v>22</v>
      </c>
    </row>
    <row r="13" spans="1:16" x14ac:dyDescent="0.25">
      <c r="A13" s="1">
        <v>42737</v>
      </c>
      <c r="B13" s="1" t="str">
        <f t="shared" si="0"/>
        <v>January</v>
      </c>
      <c r="C13" t="s">
        <v>8</v>
      </c>
      <c r="D13">
        <v>28.9</v>
      </c>
      <c r="E13" s="2">
        <v>1.33</v>
      </c>
      <c r="F13">
        <v>15</v>
      </c>
      <c r="G13">
        <v>0.3</v>
      </c>
      <c r="H13">
        <v>13</v>
      </c>
      <c r="I13" s="3">
        <f t="shared" si="1"/>
        <v>3.9</v>
      </c>
      <c r="K13">
        <v>22</v>
      </c>
    </row>
    <row r="14" spans="1:16" x14ac:dyDescent="0.25">
      <c r="A14" s="1">
        <v>42738</v>
      </c>
      <c r="B14" s="1" t="str">
        <f t="shared" si="0"/>
        <v>January</v>
      </c>
      <c r="C14" t="s">
        <v>9</v>
      </c>
      <c r="D14">
        <v>34.5</v>
      </c>
      <c r="E14" s="2">
        <v>1.33</v>
      </c>
      <c r="F14">
        <v>27</v>
      </c>
      <c r="G14">
        <v>0.3</v>
      </c>
      <c r="H14">
        <v>15</v>
      </c>
      <c r="I14" s="3">
        <f t="shared" si="1"/>
        <v>4.5</v>
      </c>
      <c r="K14">
        <v>22</v>
      </c>
    </row>
    <row r="15" spans="1:16" x14ac:dyDescent="0.25">
      <c r="A15" s="1">
        <v>42739</v>
      </c>
      <c r="B15" s="1" t="str">
        <f t="shared" si="0"/>
        <v>January</v>
      </c>
      <c r="C15" t="s">
        <v>10</v>
      </c>
      <c r="D15">
        <v>44.099999999999994</v>
      </c>
      <c r="E15" s="2">
        <v>1.05</v>
      </c>
      <c r="F15">
        <v>28</v>
      </c>
      <c r="G15">
        <v>0.3</v>
      </c>
      <c r="H15">
        <v>17</v>
      </c>
      <c r="I15" s="3">
        <f t="shared" si="1"/>
        <v>5.0999999999999996</v>
      </c>
      <c r="K15">
        <v>23</v>
      </c>
    </row>
    <row r="16" spans="1:16" x14ac:dyDescent="0.25">
      <c r="A16" s="1">
        <v>42740</v>
      </c>
      <c r="B16" s="1" t="str">
        <f t="shared" si="0"/>
        <v>January</v>
      </c>
      <c r="C16" t="s">
        <v>11</v>
      </c>
      <c r="D16">
        <v>42.4</v>
      </c>
      <c r="E16" s="2">
        <v>1</v>
      </c>
      <c r="F16">
        <v>33</v>
      </c>
      <c r="G16">
        <v>0.3</v>
      </c>
      <c r="H16">
        <v>18</v>
      </c>
      <c r="I16" s="3">
        <f t="shared" si="1"/>
        <v>5.3999999999999995</v>
      </c>
      <c r="K16">
        <v>25</v>
      </c>
    </row>
    <row r="17" spans="1:11" x14ac:dyDescent="0.25">
      <c r="A17" s="1">
        <v>42741</v>
      </c>
      <c r="B17" s="1" t="str">
        <f t="shared" si="0"/>
        <v>January</v>
      </c>
      <c r="C17" t="s">
        <v>12</v>
      </c>
      <c r="D17">
        <v>25.299999999999997</v>
      </c>
      <c r="E17" s="2">
        <v>1.54</v>
      </c>
      <c r="F17">
        <v>23</v>
      </c>
      <c r="G17">
        <v>0.3</v>
      </c>
      <c r="H17">
        <v>11</v>
      </c>
      <c r="I17" s="3">
        <f t="shared" si="1"/>
        <v>3.3</v>
      </c>
      <c r="K17">
        <v>25</v>
      </c>
    </row>
    <row r="18" spans="1:11" x14ac:dyDescent="0.25">
      <c r="A18" s="1">
        <v>42742</v>
      </c>
      <c r="B18" s="1" t="str">
        <f t="shared" si="0"/>
        <v>January</v>
      </c>
      <c r="C18" t="s">
        <v>13</v>
      </c>
      <c r="D18">
        <v>32.9</v>
      </c>
      <c r="E18" s="2">
        <v>1.54</v>
      </c>
      <c r="F18">
        <v>19</v>
      </c>
      <c r="G18">
        <v>0.3</v>
      </c>
      <c r="H18">
        <v>13</v>
      </c>
      <c r="I18" s="3">
        <f t="shared" si="1"/>
        <v>3.9</v>
      </c>
      <c r="K18">
        <v>23</v>
      </c>
    </row>
    <row r="19" spans="1:11" x14ac:dyDescent="0.25">
      <c r="A19" s="1">
        <v>42743</v>
      </c>
      <c r="B19" s="1" t="str">
        <f t="shared" si="0"/>
        <v>January</v>
      </c>
      <c r="C19" t="s">
        <v>7</v>
      </c>
      <c r="D19">
        <v>37.5</v>
      </c>
      <c r="E19" s="2">
        <v>1.18</v>
      </c>
      <c r="F19">
        <v>28</v>
      </c>
      <c r="G19">
        <v>0.3</v>
      </c>
      <c r="H19">
        <v>15</v>
      </c>
      <c r="I19" s="3">
        <f t="shared" si="1"/>
        <v>4.5</v>
      </c>
      <c r="K19">
        <v>25</v>
      </c>
    </row>
    <row r="20" spans="1:11" x14ac:dyDescent="0.25">
      <c r="A20" s="1">
        <v>42744</v>
      </c>
      <c r="B20" s="1" t="str">
        <f t="shared" si="0"/>
        <v>January</v>
      </c>
      <c r="C20" t="s">
        <v>8</v>
      </c>
      <c r="D20">
        <v>38.099999999999994</v>
      </c>
      <c r="E20" s="2">
        <v>1.18</v>
      </c>
      <c r="F20">
        <v>20</v>
      </c>
      <c r="G20">
        <v>0.3</v>
      </c>
      <c r="H20">
        <v>17</v>
      </c>
      <c r="I20" s="3">
        <f t="shared" si="1"/>
        <v>5.0999999999999996</v>
      </c>
      <c r="K20">
        <v>23</v>
      </c>
    </row>
    <row r="21" spans="1:11" x14ac:dyDescent="0.25">
      <c r="A21" s="1">
        <v>42745</v>
      </c>
      <c r="B21" s="1" t="str">
        <f t="shared" si="0"/>
        <v>January</v>
      </c>
      <c r="C21" t="s">
        <v>9</v>
      </c>
      <c r="D21">
        <v>43.4</v>
      </c>
      <c r="E21" s="2">
        <v>1.05</v>
      </c>
      <c r="F21">
        <v>33</v>
      </c>
      <c r="G21">
        <v>0.3</v>
      </c>
      <c r="H21">
        <v>18</v>
      </c>
      <c r="I21" s="3">
        <f t="shared" si="1"/>
        <v>5.3999999999999995</v>
      </c>
      <c r="K21">
        <v>24</v>
      </c>
    </row>
    <row r="22" spans="1:11" x14ac:dyDescent="0.25">
      <c r="A22" s="1">
        <v>42746</v>
      </c>
      <c r="B22" s="1" t="str">
        <f t="shared" si="0"/>
        <v>January</v>
      </c>
      <c r="C22" t="s">
        <v>10</v>
      </c>
      <c r="D22">
        <v>32.599999999999994</v>
      </c>
      <c r="E22" s="2">
        <v>1.54</v>
      </c>
      <c r="F22">
        <v>23</v>
      </c>
      <c r="G22">
        <v>0.3</v>
      </c>
      <c r="H22">
        <v>12</v>
      </c>
      <c r="I22" s="3">
        <f t="shared" si="1"/>
        <v>3.5999999999999996</v>
      </c>
      <c r="K22">
        <v>23</v>
      </c>
    </row>
    <row r="23" spans="1:11" x14ac:dyDescent="0.25">
      <c r="A23" s="1">
        <v>42747</v>
      </c>
      <c r="B23" s="1" t="str">
        <f t="shared" si="0"/>
        <v>January</v>
      </c>
      <c r="C23" t="s">
        <v>11</v>
      </c>
      <c r="D23">
        <v>38.199999999999996</v>
      </c>
      <c r="E23" s="2">
        <v>1.33</v>
      </c>
      <c r="F23">
        <v>16</v>
      </c>
      <c r="G23">
        <v>0.3</v>
      </c>
      <c r="H23">
        <v>14</v>
      </c>
      <c r="I23" s="3">
        <f t="shared" si="1"/>
        <v>4.2</v>
      </c>
      <c r="K23">
        <v>24</v>
      </c>
    </row>
    <row r="24" spans="1:11" x14ac:dyDescent="0.25">
      <c r="A24" s="1">
        <v>42748</v>
      </c>
      <c r="B24" s="1" t="str">
        <f t="shared" si="0"/>
        <v>January</v>
      </c>
      <c r="C24" t="s">
        <v>12</v>
      </c>
      <c r="D24">
        <v>37.5</v>
      </c>
      <c r="E24" s="2">
        <v>1.33</v>
      </c>
      <c r="F24">
        <v>19</v>
      </c>
      <c r="G24">
        <v>0.3</v>
      </c>
      <c r="H24">
        <v>15</v>
      </c>
      <c r="I24" s="3">
        <f t="shared" si="1"/>
        <v>4.5</v>
      </c>
      <c r="K24">
        <v>25</v>
      </c>
    </row>
    <row r="25" spans="1:11" x14ac:dyDescent="0.25">
      <c r="A25" s="1">
        <v>42749</v>
      </c>
      <c r="B25" s="1" t="str">
        <f t="shared" si="0"/>
        <v>January</v>
      </c>
      <c r="C25" t="s">
        <v>13</v>
      </c>
      <c r="D25">
        <v>44.099999999999994</v>
      </c>
      <c r="E25" s="2">
        <v>1.05</v>
      </c>
      <c r="F25">
        <v>23</v>
      </c>
      <c r="G25">
        <v>0.3</v>
      </c>
      <c r="H25">
        <v>17</v>
      </c>
      <c r="I25" s="3">
        <f t="shared" si="1"/>
        <v>5.0999999999999996</v>
      </c>
      <c r="K25">
        <v>26</v>
      </c>
    </row>
    <row r="26" spans="1:11" x14ac:dyDescent="0.25">
      <c r="A26" s="1">
        <v>42750</v>
      </c>
      <c r="B26" s="1" t="str">
        <f t="shared" si="0"/>
        <v>January</v>
      </c>
      <c r="C26" t="s">
        <v>7</v>
      </c>
      <c r="D26">
        <v>43.4</v>
      </c>
      <c r="E26" s="2">
        <v>1.1100000000000001</v>
      </c>
      <c r="F26">
        <v>33</v>
      </c>
      <c r="G26">
        <v>0.3</v>
      </c>
      <c r="H26">
        <v>18</v>
      </c>
      <c r="I26" s="3">
        <f t="shared" si="1"/>
        <v>5.3999999999999995</v>
      </c>
      <c r="K26">
        <v>26</v>
      </c>
    </row>
    <row r="27" spans="1:11" x14ac:dyDescent="0.25">
      <c r="A27" s="1">
        <v>42751</v>
      </c>
      <c r="B27" s="1" t="str">
        <f t="shared" si="0"/>
        <v>January</v>
      </c>
      <c r="C27" t="s">
        <v>8</v>
      </c>
      <c r="D27">
        <v>30.599999999999998</v>
      </c>
      <c r="E27" s="2">
        <v>1.67</v>
      </c>
      <c r="F27">
        <v>24</v>
      </c>
      <c r="G27">
        <v>0.3</v>
      </c>
      <c r="H27">
        <v>12</v>
      </c>
      <c r="I27" s="3">
        <f t="shared" si="1"/>
        <v>3.5999999999999996</v>
      </c>
      <c r="K27">
        <v>26</v>
      </c>
    </row>
    <row r="28" spans="1:11" x14ac:dyDescent="0.25">
      <c r="A28" s="1">
        <v>42752</v>
      </c>
      <c r="B28" s="1" t="str">
        <f t="shared" si="0"/>
        <v>January</v>
      </c>
      <c r="C28" t="s">
        <v>9</v>
      </c>
      <c r="D28">
        <v>32.199999999999996</v>
      </c>
      <c r="E28" s="2">
        <v>1.43</v>
      </c>
      <c r="F28">
        <v>26</v>
      </c>
      <c r="G28">
        <v>0.3</v>
      </c>
      <c r="H28">
        <v>14</v>
      </c>
      <c r="I28" s="3">
        <f t="shared" si="1"/>
        <v>4.2</v>
      </c>
      <c r="K28">
        <v>27</v>
      </c>
    </row>
    <row r="29" spans="1:11" x14ac:dyDescent="0.25">
      <c r="A29" s="1">
        <v>42753</v>
      </c>
      <c r="B29" s="1" t="str">
        <f t="shared" si="0"/>
        <v>January</v>
      </c>
      <c r="C29" t="s">
        <v>10</v>
      </c>
      <c r="D29">
        <v>42.8</v>
      </c>
      <c r="E29" s="2">
        <v>1.18</v>
      </c>
      <c r="F29">
        <v>33</v>
      </c>
      <c r="G29">
        <v>0.3</v>
      </c>
      <c r="H29">
        <v>16</v>
      </c>
      <c r="I29" s="3">
        <f t="shared" si="1"/>
        <v>4.8</v>
      </c>
      <c r="K29">
        <v>25</v>
      </c>
    </row>
    <row r="30" spans="1:11" x14ac:dyDescent="0.25">
      <c r="A30" s="1">
        <v>42754</v>
      </c>
      <c r="B30" s="1" t="str">
        <f t="shared" si="0"/>
        <v>January</v>
      </c>
      <c r="C30" t="s">
        <v>11</v>
      </c>
      <c r="D30">
        <v>43.099999999999994</v>
      </c>
      <c r="E30" s="2">
        <v>1.18</v>
      </c>
      <c r="F30">
        <v>30</v>
      </c>
      <c r="G30">
        <v>0.3</v>
      </c>
      <c r="H30">
        <v>17</v>
      </c>
      <c r="I30" s="3">
        <f t="shared" si="1"/>
        <v>5.0999999999999996</v>
      </c>
      <c r="K30">
        <v>27</v>
      </c>
    </row>
    <row r="31" spans="1:11" x14ac:dyDescent="0.25">
      <c r="A31" s="1">
        <v>42755</v>
      </c>
      <c r="B31" s="1" t="str">
        <f t="shared" si="0"/>
        <v>January</v>
      </c>
      <c r="C31" t="s">
        <v>12</v>
      </c>
      <c r="D31">
        <v>31.599999999999998</v>
      </c>
      <c r="E31" s="2">
        <v>1.43</v>
      </c>
      <c r="F31">
        <v>20</v>
      </c>
      <c r="G31">
        <v>0.3</v>
      </c>
      <c r="H31">
        <v>12</v>
      </c>
      <c r="I31" s="3">
        <f t="shared" si="1"/>
        <v>3.5999999999999996</v>
      </c>
      <c r="K31">
        <v>25</v>
      </c>
    </row>
    <row r="32" spans="1:11" x14ac:dyDescent="0.25">
      <c r="A32" s="1">
        <v>42756</v>
      </c>
      <c r="B32" s="1" t="str">
        <f t="shared" si="0"/>
        <v>January</v>
      </c>
      <c r="C32" t="s">
        <v>13</v>
      </c>
      <c r="D32">
        <v>36.199999999999996</v>
      </c>
      <c r="E32" s="2">
        <v>1.25</v>
      </c>
      <c r="F32">
        <v>16</v>
      </c>
      <c r="G32">
        <v>0.3</v>
      </c>
      <c r="H32">
        <v>14</v>
      </c>
      <c r="I32" s="3">
        <f t="shared" si="1"/>
        <v>4.2</v>
      </c>
      <c r="K32">
        <v>26</v>
      </c>
    </row>
    <row r="33" spans="1:11" x14ac:dyDescent="0.25">
      <c r="A33" s="1">
        <v>42757</v>
      </c>
      <c r="B33" s="1" t="str">
        <f t="shared" si="0"/>
        <v>January</v>
      </c>
      <c r="C33" t="s">
        <v>7</v>
      </c>
      <c r="D33">
        <v>40.799999999999997</v>
      </c>
      <c r="E33" s="2">
        <v>1.1100000000000001</v>
      </c>
      <c r="F33">
        <v>19</v>
      </c>
      <c r="G33">
        <v>0.3</v>
      </c>
      <c r="H33">
        <v>16</v>
      </c>
      <c r="I33" s="3">
        <f t="shared" si="1"/>
        <v>4.8</v>
      </c>
      <c r="K33">
        <v>27</v>
      </c>
    </row>
    <row r="34" spans="1:11" x14ac:dyDescent="0.25">
      <c r="A34" s="1">
        <v>42758</v>
      </c>
      <c r="B34" s="1" t="str">
        <f t="shared" si="0"/>
        <v>January</v>
      </c>
      <c r="C34" t="s">
        <v>8</v>
      </c>
      <c r="D34">
        <v>38.099999999999994</v>
      </c>
      <c r="E34" s="2">
        <v>1.05</v>
      </c>
      <c r="F34">
        <v>21</v>
      </c>
      <c r="G34">
        <v>0.3</v>
      </c>
      <c r="H34">
        <v>17</v>
      </c>
      <c r="I34" s="3">
        <f t="shared" si="1"/>
        <v>5.0999999999999996</v>
      </c>
      <c r="K34">
        <v>27</v>
      </c>
    </row>
    <row r="35" spans="1:11" x14ac:dyDescent="0.25">
      <c r="A35" s="1">
        <v>42759</v>
      </c>
      <c r="B35" s="1" t="str">
        <f t="shared" si="0"/>
        <v>January</v>
      </c>
      <c r="C35" t="s">
        <v>9</v>
      </c>
      <c r="D35">
        <v>28.599999999999998</v>
      </c>
      <c r="E35" s="2">
        <v>1.54</v>
      </c>
      <c r="F35">
        <v>20</v>
      </c>
      <c r="G35">
        <v>0.3</v>
      </c>
      <c r="H35">
        <v>12</v>
      </c>
      <c r="I35" s="3">
        <f t="shared" si="1"/>
        <v>3.5999999999999996</v>
      </c>
      <c r="K35">
        <v>26</v>
      </c>
    </row>
    <row r="36" spans="1:11" x14ac:dyDescent="0.25">
      <c r="A36" s="1">
        <v>42760</v>
      </c>
      <c r="B36" s="1" t="str">
        <f t="shared" si="0"/>
        <v>January</v>
      </c>
      <c r="C36" t="s">
        <v>10</v>
      </c>
      <c r="D36">
        <v>32.199999999999996</v>
      </c>
      <c r="E36" s="2">
        <v>1.25</v>
      </c>
      <c r="F36">
        <v>24</v>
      </c>
      <c r="G36">
        <v>0.3</v>
      </c>
      <c r="H36">
        <v>14</v>
      </c>
      <c r="I36" s="3">
        <f t="shared" si="1"/>
        <v>4.2</v>
      </c>
      <c r="K36">
        <v>27</v>
      </c>
    </row>
    <row r="37" spans="1:11" x14ac:dyDescent="0.25">
      <c r="A37" s="1">
        <v>42761</v>
      </c>
      <c r="B37" s="1" t="str">
        <f t="shared" si="0"/>
        <v>January</v>
      </c>
      <c r="C37" t="s">
        <v>11</v>
      </c>
      <c r="D37">
        <v>35.799999999999997</v>
      </c>
      <c r="E37" s="2">
        <v>1.25</v>
      </c>
      <c r="F37">
        <v>18</v>
      </c>
      <c r="G37">
        <v>0.3</v>
      </c>
      <c r="H37">
        <v>16</v>
      </c>
      <c r="I37" s="3">
        <f t="shared" si="1"/>
        <v>4.8</v>
      </c>
      <c r="K37">
        <v>27</v>
      </c>
    </row>
    <row r="38" spans="1:11" x14ac:dyDescent="0.25">
      <c r="A38" s="1">
        <v>42762</v>
      </c>
      <c r="B38" s="1" t="str">
        <f t="shared" si="0"/>
        <v>January</v>
      </c>
      <c r="C38" t="s">
        <v>12</v>
      </c>
      <c r="D38">
        <v>42.099999999999994</v>
      </c>
      <c r="E38" s="2">
        <v>1.05</v>
      </c>
      <c r="F38">
        <v>22</v>
      </c>
      <c r="G38">
        <v>0.3</v>
      </c>
      <c r="H38">
        <v>17</v>
      </c>
      <c r="I38" s="3">
        <f t="shared" si="1"/>
        <v>5.0999999999999996</v>
      </c>
      <c r="K38">
        <v>25</v>
      </c>
    </row>
    <row r="39" spans="1:11" x14ac:dyDescent="0.25">
      <c r="A39" s="1">
        <v>42763</v>
      </c>
      <c r="B39" s="1" t="str">
        <f t="shared" si="0"/>
        <v>January</v>
      </c>
      <c r="C39" t="s">
        <v>13</v>
      </c>
      <c r="D39">
        <v>34.9</v>
      </c>
      <c r="E39" s="2">
        <v>1.33</v>
      </c>
      <c r="F39">
        <v>15</v>
      </c>
      <c r="G39">
        <v>0.3</v>
      </c>
      <c r="H39">
        <v>13</v>
      </c>
      <c r="I39" s="3">
        <f t="shared" si="1"/>
        <v>3.9</v>
      </c>
      <c r="K39">
        <v>26</v>
      </c>
    </row>
    <row r="40" spans="1:11" x14ac:dyDescent="0.25">
      <c r="A40" s="1">
        <v>42764</v>
      </c>
      <c r="B40" s="1" t="str">
        <f t="shared" si="0"/>
        <v>January</v>
      </c>
      <c r="C40" t="s">
        <v>7</v>
      </c>
      <c r="D40">
        <v>35.199999999999996</v>
      </c>
      <c r="E40" s="2">
        <v>1.33</v>
      </c>
      <c r="F40">
        <v>27</v>
      </c>
      <c r="G40">
        <v>0.3</v>
      </c>
      <c r="H40">
        <v>14</v>
      </c>
      <c r="I40" s="3">
        <f t="shared" si="1"/>
        <v>4.2</v>
      </c>
      <c r="K40">
        <v>27</v>
      </c>
    </row>
    <row r="41" spans="1:11" x14ac:dyDescent="0.25">
      <c r="A41" s="1">
        <v>42765</v>
      </c>
      <c r="B41" s="1" t="str">
        <f t="shared" si="0"/>
        <v>January</v>
      </c>
      <c r="C41" t="s">
        <v>8</v>
      </c>
      <c r="D41">
        <v>41.099999999999994</v>
      </c>
      <c r="E41" s="2">
        <v>1.05</v>
      </c>
      <c r="F41">
        <v>20</v>
      </c>
      <c r="G41">
        <v>0.3</v>
      </c>
      <c r="H41">
        <v>17</v>
      </c>
      <c r="I41" s="3">
        <f t="shared" si="1"/>
        <v>5.0999999999999996</v>
      </c>
      <c r="K41">
        <v>25</v>
      </c>
    </row>
    <row r="42" spans="1:11" x14ac:dyDescent="0.25">
      <c r="A42" s="1">
        <v>42766</v>
      </c>
      <c r="B42" s="1" t="str">
        <f t="shared" si="0"/>
        <v>January</v>
      </c>
      <c r="C42" t="s">
        <v>9</v>
      </c>
      <c r="D42">
        <v>40.4</v>
      </c>
      <c r="E42" s="2">
        <v>1.05</v>
      </c>
      <c r="F42">
        <v>37</v>
      </c>
      <c r="G42">
        <v>0.3</v>
      </c>
      <c r="H42">
        <v>18</v>
      </c>
      <c r="I42" s="3">
        <f t="shared" si="1"/>
        <v>5.3999999999999995</v>
      </c>
      <c r="K42">
        <v>25</v>
      </c>
    </row>
    <row r="43" spans="1:11" x14ac:dyDescent="0.25">
      <c r="A43" s="1">
        <v>42767</v>
      </c>
      <c r="B43" s="1" t="str">
        <f t="shared" si="0"/>
        <v>February</v>
      </c>
      <c r="C43" t="s">
        <v>10</v>
      </c>
      <c r="D43">
        <v>42.4</v>
      </c>
      <c r="E43" s="2">
        <v>1</v>
      </c>
      <c r="F43">
        <v>35</v>
      </c>
      <c r="G43">
        <v>0.3</v>
      </c>
      <c r="H43">
        <v>18</v>
      </c>
      <c r="I43" s="3">
        <f t="shared" si="1"/>
        <v>5.3999999999999995</v>
      </c>
      <c r="K43">
        <v>29</v>
      </c>
    </row>
    <row r="44" spans="1:11" x14ac:dyDescent="0.25">
      <c r="A44" s="1">
        <v>42768</v>
      </c>
      <c r="B44" s="1" t="str">
        <f t="shared" si="0"/>
        <v>February</v>
      </c>
      <c r="C44" t="s">
        <v>11</v>
      </c>
      <c r="D44">
        <v>52</v>
      </c>
      <c r="E44" s="2">
        <v>1</v>
      </c>
      <c r="F44">
        <v>22</v>
      </c>
      <c r="G44">
        <v>0.3</v>
      </c>
      <c r="H44">
        <v>20</v>
      </c>
      <c r="I44" s="3">
        <f t="shared" si="1"/>
        <v>6</v>
      </c>
      <c r="K44">
        <v>30</v>
      </c>
    </row>
    <row r="45" spans="1:11" x14ac:dyDescent="0.25">
      <c r="A45" s="1">
        <v>42769</v>
      </c>
      <c r="B45" s="1" t="str">
        <f t="shared" si="0"/>
        <v>February</v>
      </c>
      <c r="C45" t="s">
        <v>12</v>
      </c>
      <c r="D45">
        <v>50.3</v>
      </c>
      <c r="E45" s="2">
        <v>0.87</v>
      </c>
      <c r="F45">
        <v>25</v>
      </c>
      <c r="G45">
        <v>0.3</v>
      </c>
      <c r="H45">
        <v>21</v>
      </c>
      <c r="I45" s="3">
        <f t="shared" si="1"/>
        <v>6.3</v>
      </c>
      <c r="K45">
        <v>31</v>
      </c>
    </row>
    <row r="46" spans="1:11" x14ac:dyDescent="0.25">
      <c r="A46" s="1">
        <v>42770</v>
      </c>
      <c r="B46" s="1" t="str">
        <f t="shared" si="0"/>
        <v>February</v>
      </c>
      <c r="C46" t="s">
        <v>13</v>
      </c>
      <c r="D46">
        <v>56.599999999999994</v>
      </c>
      <c r="E46" s="2">
        <v>0.83</v>
      </c>
      <c r="F46">
        <v>46</v>
      </c>
      <c r="G46">
        <v>0.3</v>
      </c>
      <c r="H46">
        <v>22</v>
      </c>
      <c r="I46" s="3">
        <f t="shared" si="1"/>
        <v>6.6</v>
      </c>
      <c r="K46">
        <v>29</v>
      </c>
    </row>
    <row r="47" spans="1:11" x14ac:dyDescent="0.25">
      <c r="A47" s="1">
        <v>42771</v>
      </c>
      <c r="B47" s="1" t="str">
        <f t="shared" si="0"/>
        <v>February</v>
      </c>
      <c r="C47" t="s">
        <v>7</v>
      </c>
      <c r="D47">
        <v>45.4</v>
      </c>
      <c r="E47" s="2">
        <v>1.1100000000000001</v>
      </c>
      <c r="F47">
        <v>32</v>
      </c>
      <c r="G47">
        <v>0.3</v>
      </c>
      <c r="H47">
        <v>18</v>
      </c>
      <c r="I47" s="3">
        <f t="shared" si="1"/>
        <v>5.3999999999999995</v>
      </c>
      <c r="K47">
        <v>29</v>
      </c>
    </row>
    <row r="48" spans="1:11" x14ac:dyDescent="0.25">
      <c r="A48" s="1">
        <v>42772</v>
      </c>
      <c r="B48" s="1" t="str">
        <f t="shared" si="0"/>
        <v>February</v>
      </c>
      <c r="C48" t="s">
        <v>8</v>
      </c>
      <c r="D48">
        <v>45</v>
      </c>
      <c r="E48" s="2">
        <v>0.95</v>
      </c>
      <c r="F48">
        <v>28</v>
      </c>
      <c r="G48">
        <v>0.3</v>
      </c>
      <c r="H48">
        <v>20</v>
      </c>
      <c r="I48" s="3">
        <f t="shared" si="1"/>
        <v>6</v>
      </c>
      <c r="K48">
        <v>30</v>
      </c>
    </row>
    <row r="49" spans="1:11" x14ac:dyDescent="0.25">
      <c r="A49" s="1">
        <v>42773</v>
      </c>
      <c r="B49" s="1" t="str">
        <f t="shared" si="0"/>
        <v>February</v>
      </c>
      <c r="C49" t="s">
        <v>9</v>
      </c>
      <c r="D49">
        <v>52.3</v>
      </c>
      <c r="E49" s="2">
        <v>0.87</v>
      </c>
      <c r="F49">
        <v>39</v>
      </c>
      <c r="G49">
        <v>0.3</v>
      </c>
      <c r="H49">
        <v>21</v>
      </c>
      <c r="I49" s="3">
        <f t="shared" si="1"/>
        <v>6.3</v>
      </c>
      <c r="K49">
        <v>31</v>
      </c>
    </row>
    <row r="50" spans="1:11" x14ac:dyDescent="0.25">
      <c r="A50" s="1">
        <v>42774</v>
      </c>
      <c r="B50" s="1" t="str">
        <f t="shared" si="0"/>
        <v>February</v>
      </c>
      <c r="C50" t="s">
        <v>10</v>
      </c>
      <c r="D50">
        <v>52.599999999999994</v>
      </c>
      <c r="E50" s="2">
        <v>0.87</v>
      </c>
      <c r="F50">
        <v>31</v>
      </c>
      <c r="G50">
        <v>0.3</v>
      </c>
      <c r="H50">
        <v>22</v>
      </c>
      <c r="I50" s="3">
        <f t="shared" si="1"/>
        <v>6.6</v>
      </c>
      <c r="K50">
        <v>29</v>
      </c>
    </row>
    <row r="51" spans="1:11" x14ac:dyDescent="0.25">
      <c r="A51" s="1">
        <v>42775</v>
      </c>
      <c r="B51" s="1" t="str">
        <f t="shared" si="0"/>
        <v>February</v>
      </c>
      <c r="C51" t="s">
        <v>11</v>
      </c>
      <c r="D51">
        <v>42.699999999999996</v>
      </c>
      <c r="E51" s="2">
        <v>1</v>
      </c>
      <c r="F51">
        <v>39</v>
      </c>
      <c r="G51">
        <v>0.3</v>
      </c>
      <c r="H51">
        <v>19</v>
      </c>
      <c r="I51" s="3">
        <f t="shared" si="1"/>
        <v>5.7</v>
      </c>
      <c r="K51">
        <v>31</v>
      </c>
    </row>
    <row r="52" spans="1:11" x14ac:dyDescent="0.25">
      <c r="A52" s="1">
        <v>42776</v>
      </c>
      <c r="B52" s="1" t="str">
        <f t="shared" si="0"/>
        <v>February</v>
      </c>
      <c r="C52" t="s">
        <v>12</v>
      </c>
      <c r="D52">
        <v>50</v>
      </c>
      <c r="E52" s="2">
        <v>0.91</v>
      </c>
      <c r="F52">
        <v>40</v>
      </c>
      <c r="G52">
        <v>0.3</v>
      </c>
      <c r="H52">
        <v>20</v>
      </c>
      <c r="I52" s="3">
        <f t="shared" si="1"/>
        <v>6</v>
      </c>
      <c r="K52">
        <v>29</v>
      </c>
    </row>
    <row r="53" spans="1:11" x14ac:dyDescent="0.25">
      <c r="A53" s="1">
        <v>42777</v>
      </c>
      <c r="B53" s="1" t="str">
        <f t="shared" si="0"/>
        <v>February</v>
      </c>
      <c r="C53" t="s">
        <v>13</v>
      </c>
      <c r="D53">
        <v>51.3</v>
      </c>
      <c r="E53" s="2">
        <v>0.91</v>
      </c>
      <c r="F53">
        <v>35</v>
      </c>
      <c r="G53">
        <v>0.3</v>
      </c>
      <c r="H53">
        <v>21</v>
      </c>
      <c r="I53" s="3">
        <f t="shared" si="1"/>
        <v>6.3</v>
      </c>
      <c r="K53">
        <v>29</v>
      </c>
    </row>
    <row r="54" spans="1:11" x14ac:dyDescent="0.25">
      <c r="A54" s="1">
        <v>42778</v>
      </c>
      <c r="B54" s="1" t="str">
        <f t="shared" si="0"/>
        <v>February</v>
      </c>
      <c r="C54" t="s">
        <v>7</v>
      </c>
      <c r="D54">
        <v>55.599999999999994</v>
      </c>
      <c r="E54" s="2">
        <v>0.83</v>
      </c>
      <c r="F54">
        <v>41</v>
      </c>
      <c r="G54">
        <v>0.3</v>
      </c>
      <c r="H54">
        <v>22</v>
      </c>
      <c r="I54" s="3">
        <f t="shared" si="1"/>
        <v>6.6</v>
      </c>
      <c r="K54">
        <v>30</v>
      </c>
    </row>
    <row r="55" spans="1:11" x14ac:dyDescent="0.25">
      <c r="A55" s="1">
        <v>42779</v>
      </c>
      <c r="B55" s="1" t="str">
        <f t="shared" si="0"/>
        <v>February</v>
      </c>
      <c r="C55" t="s">
        <v>8</v>
      </c>
      <c r="D55">
        <v>46.4</v>
      </c>
      <c r="E55" s="2">
        <v>1.1100000000000001</v>
      </c>
      <c r="F55">
        <v>34</v>
      </c>
      <c r="G55">
        <v>0.3</v>
      </c>
      <c r="H55">
        <v>18</v>
      </c>
      <c r="I55" s="3">
        <f t="shared" si="1"/>
        <v>5.3999999999999995</v>
      </c>
      <c r="K55">
        <v>31</v>
      </c>
    </row>
    <row r="56" spans="1:11" x14ac:dyDescent="0.25">
      <c r="A56" s="1">
        <v>42780</v>
      </c>
      <c r="B56" s="1" t="str">
        <f t="shared" si="0"/>
        <v>February</v>
      </c>
      <c r="C56" t="s">
        <v>9</v>
      </c>
      <c r="D56">
        <v>47.699999999999996</v>
      </c>
      <c r="E56" s="2">
        <v>0.95</v>
      </c>
      <c r="F56">
        <v>35</v>
      </c>
      <c r="G56">
        <v>0.3</v>
      </c>
      <c r="H56">
        <v>19</v>
      </c>
      <c r="I56" s="3">
        <f t="shared" si="1"/>
        <v>5.7</v>
      </c>
      <c r="K56">
        <v>28</v>
      </c>
    </row>
    <row r="57" spans="1:11" x14ac:dyDescent="0.25">
      <c r="A57" s="1">
        <v>42781</v>
      </c>
      <c r="B57" s="1" t="str">
        <f t="shared" si="0"/>
        <v>February</v>
      </c>
      <c r="C57" t="s">
        <v>10</v>
      </c>
      <c r="D57">
        <v>52</v>
      </c>
      <c r="E57" s="2">
        <v>0.91</v>
      </c>
      <c r="F57">
        <v>33</v>
      </c>
      <c r="G57">
        <v>0.3</v>
      </c>
      <c r="H57">
        <v>20</v>
      </c>
      <c r="I57" s="3">
        <f t="shared" si="1"/>
        <v>6</v>
      </c>
      <c r="K57">
        <v>29</v>
      </c>
    </row>
    <row r="58" spans="1:11" x14ac:dyDescent="0.25">
      <c r="A58" s="1">
        <v>42782</v>
      </c>
      <c r="B58" s="1" t="str">
        <f t="shared" si="0"/>
        <v>February</v>
      </c>
      <c r="C58" t="s">
        <v>11</v>
      </c>
      <c r="D58">
        <v>47.3</v>
      </c>
      <c r="E58" s="2">
        <v>0.87</v>
      </c>
      <c r="F58">
        <v>31</v>
      </c>
      <c r="G58">
        <v>0.3</v>
      </c>
      <c r="H58">
        <v>21</v>
      </c>
      <c r="I58" s="3">
        <f t="shared" si="1"/>
        <v>6.3</v>
      </c>
      <c r="K58">
        <v>31</v>
      </c>
    </row>
    <row r="59" spans="1:11" x14ac:dyDescent="0.25">
      <c r="A59" s="1">
        <v>42783</v>
      </c>
      <c r="B59" s="1" t="str">
        <f t="shared" si="0"/>
        <v>February</v>
      </c>
      <c r="C59" t="s">
        <v>12</v>
      </c>
      <c r="D59">
        <v>40.4</v>
      </c>
      <c r="E59" s="2">
        <v>1</v>
      </c>
      <c r="F59">
        <v>29</v>
      </c>
      <c r="G59">
        <v>0.3</v>
      </c>
      <c r="H59">
        <v>18</v>
      </c>
      <c r="I59" s="3">
        <f t="shared" si="1"/>
        <v>5.3999999999999995</v>
      </c>
      <c r="K59">
        <v>29</v>
      </c>
    </row>
    <row r="60" spans="1:11" x14ac:dyDescent="0.25">
      <c r="A60" s="1">
        <v>42784</v>
      </c>
      <c r="B60" s="1" t="str">
        <f t="shared" si="0"/>
        <v>February</v>
      </c>
      <c r="C60" t="s">
        <v>13</v>
      </c>
      <c r="D60">
        <v>43.699999999999996</v>
      </c>
      <c r="E60" s="2">
        <v>0.95</v>
      </c>
      <c r="F60">
        <v>25</v>
      </c>
      <c r="G60">
        <v>0.3</v>
      </c>
      <c r="H60">
        <v>19</v>
      </c>
      <c r="I60" s="3">
        <f t="shared" si="1"/>
        <v>5.7</v>
      </c>
      <c r="K60">
        <v>30</v>
      </c>
    </row>
    <row r="61" spans="1:11" x14ac:dyDescent="0.25">
      <c r="A61" s="1">
        <v>42785</v>
      </c>
      <c r="B61" s="1" t="str">
        <f t="shared" si="0"/>
        <v>February</v>
      </c>
      <c r="C61" t="s">
        <v>7</v>
      </c>
      <c r="D61">
        <v>50</v>
      </c>
      <c r="E61" s="2">
        <v>0.95</v>
      </c>
      <c r="F61">
        <v>28</v>
      </c>
      <c r="G61">
        <v>0.3</v>
      </c>
      <c r="H61">
        <v>20</v>
      </c>
      <c r="I61" s="3">
        <f t="shared" si="1"/>
        <v>6</v>
      </c>
      <c r="K61">
        <v>31</v>
      </c>
    </row>
    <row r="62" spans="1:11" x14ac:dyDescent="0.25">
      <c r="A62" s="1">
        <v>42786</v>
      </c>
      <c r="B62" s="1" t="str">
        <f t="shared" si="0"/>
        <v>February</v>
      </c>
      <c r="C62" t="s">
        <v>8</v>
      </c>
      <c r="D62">
        <v>50.3</v>
      </c>
      <c r="E62" s="2">
        <v>0.95</v>
      </c>
      <c r="F62">
        <v>25</v>
      </c>
      <c r="G62">
        <v>0.3</v>
      </c>
      <c r="H62">
        <v>21</v>
      </c>
      <c r="I62" s="3">
        <f t="shared" si="1"/>
        <v>6.3</v>
      </c>
      <c r="K62">
        <v>29</v>
      </c>
    </row>
    <row r="63" spans="1:11" x14ac:dyDescent="0.25">
      <c r="A63" s="1">
        <v>42787</v>
      </c>
      <c r="B63" s="1" t="str">
        <f t="shared" si="0"/>
        <v>February</v>
      </c>
      <c r="C63" t="s">
        <v>9</v>
      </c>
      <c r="D63">
        <v>42.4</v>
      </c>
      <c r="E63" s="2">
        <v>1</v>
      </c>
      <c r="F63">
        <v>28</v>
      </c>
      <c r="G63">
        <v>0.3</v>
      </c>
      <c r="H63">
        <v>18</v>
      </c>
      <c r="I63" s="3">
        <f t="shared" si="1"/>
        <v>5.3999999999999995</v>
      </c>
      <c r="K63">
        <v>30</v>
      </c>
    </row>
    <row r="64" spans="1:11" x14ac:dyDescent="0.25">
      <c r="A64" s="1">
        <v>42788</v>
      </c>
      <c r="B64" s="1" t="str">
        <f t="shared" si="0"/>
        <v>February</v>
      </c>
      <c r="C64" t="s">
        <v>10</v>
      </c>
      <c r="D64">
        <v>47.699999999999996</v>
      </c>
      <c r="E64" s="2">
        <v>0.95</v>
      </c>
      <c r="F64">
        <v>36</v>
      </c>
      <c r="G64">
        <v>0.3</v>
      </c>
      <c r="H64">
        <v>19</v>
      </c>
      <c r="I64" s="3">
        <f t="shared" si="1"/>
        <v>5.7</v>
      </c>
      <c r="K64">
        <v>31</v>
      </c>
    </row>
    <row r="65" spans="1:11" x14ac:dyDescent="0.25">
      <c r="A65" s="1">
        <v>42789</v>
      </c>
      <c r="B65" s="1" t="str">
        <f t="shared" si="0"/>
        <v>February</v>
      </c>
      <c r="C65" t="s">
        <v>11</v>
      </c>
      <c r="D65">
        <v>45</v>
      </c>
      <c r="E65" s="2">
        <v>1</v>
      </c>
      <c r="F65">
        <v>23</v>
      </c>
      <c r="G65">
        <v>0.3</v>
      </c>
      <c r="H65">
        <v>20</v>
      </c>
      <c r="I65" s="3">
        <f t="shared" si="1"/>
        <v>6</v>
      </c>
      <c r="K65">
        <v>31</v>
      </c>
    </row>
    <row r="66" spans="1:11" x14ac:dyDescent="0.25">
      <c r="A66" s="1">
        <v>42790</v>
      </c>
      <c r="B66" s="1" t="str">
        <f t="shared" si="0"/>
        <v>February</v>
      </c>
      <c r="C66" t="s">
        <v>12</v>
      </c>
      <c r="D66">
        <v>47.3</v>
      </c>
      <c r="E66" s="2">
        <v>0.87</v>
      </c>
      <c r="F66">
        <v>36</v>
      </c>
      <c r="G66">
        <v>0.3</v>
      </c>
      <c r="H66">
        <v>21</v>
      </c>
      <c r="I66" s="3">
        <f t="shared" si="1"/>
        <v>6.3</v>
      </c>
      <c r="K66">
        <v>33</v>
      </c>
    </row>
    <row r="67" spans="1:11" x14ac:dyDescent="0.25">
      <c r="A67" s="1">
        <v>42791</v>
      </c>
      <c r="B67" s="1" t="str">
        <f t="shared" si="0"/>
        <v>February</v>
      </c>
      <c r="C67" t="s">
        <v>13</v>
      </c>
      <c r="D67">
        <v>42.4</v>
      </c>
      <c r="E67" s="2">
        <v>1</v>
      </c>
      <c r="F67">
        <v>21</v>
      </c>
      <c r="G67">
        <v>0.3</v>
      </c>
      <c r="H67">
        <v>18</v>
      </c>
      <c r="I67" s="3">
        <f t="shared" si="1"/>
        <v>5.3999999999999995</v>
      </c>
      <c r="K67">
        <v>35</v>
      </c>
    </row>
    <row r="68" spans="1:11" x14ac:dyDescent="0.25">
      <c r="A68" s="1">
        <v>42792</v>
      </c>
      <c r="B68" s="1" t="str">
        <f t="shared" si="0"/>
        <v>February</v>
      </c>
      <c r="C68" t="s">
        <v>7</v>
      </c>
      <c r="D68">
        <v>48.699999999999996</v>
      </c>
      <c r="E68" s="2">
        <v>1.05</v>
      </c>
      <c r="F68">
        <v>32</v>
      </c>
      <c r="G68">
        <v>0.3</v>
      </c>
      <c r="H68">
        <v>19</v>
      </c>
      <c r="I68" s="3">
        <f t="shared" si="1"/>
        <v>5.7</v>
      </c>
      <c r="K68">
        <v>38</v>
      </c>
    </row>
    <row r="69" spans="1:11" x14ac:dyDescent="0.25">
      <c r="A69" s="1">
        <v>42793</v>
      </c>
      <c r="B69" s="1" t="str">
        <f t="shared" si="0"/>
        <v>February</v>
      </c>
      <c r="C69" t="s">
        <v>8</v>
      </c>
      <c r="D69">
        <v>45</v>
      </c>
      <c r="E69" s="2">
        <v>1</v>
      </c>
      <c r="F69">
        <v>34</v>
      </c>
      <c r="G69">
        <v>0.3</v>
      </c>
      <c r="H69">
        <v>20</v>
      </c>
      <c r="I69" s="3">
        <f t="shared" si="1"/>
        <v>6</v>
      </c>
      <c r="K69">
        <v>34</v>
      </c>
    </row>
    <row r="70" spans="1:11" x14ac:dyDescent="0.25">
      <c r="A70" s="1">
        <v>42794</v>
      </c>
      <c r="B70" s="1" t="str">
        <f t="shared" si="0"/>
        <v>February</v>
      </c>
      <c r="C70" t="s">
        <v>9</v>
      </c>
      <c r="D70">
        <v>49.599999999999994</v>
      </c>
      <c r="E70" s="2">
        <v>0.91</v>
      </c>
      <c r="F70">
        <v>45</v>
      </c>
      <c r="G70">
        <v>0.3</v>
      </c>
      <c r="H70">
        <v>22</v>
      </c>
      <c r="I70" s="3">
        <f t="shared" si="1"/>
        <v>6.6</v>
      </c>
      <c r="K70">
        <v>36</v>
      </c>
    </row>
    <row r="71" spans="1:11" x14ac:dyDescent="0.25">
      <c r="A71" s="1">
        <v>42795</v>
      </c>
      <c r="B71" s="1" t="str">
        <f t="shared" si="0"/>
        <v>March</v>
      </c>
      <c r="C71" t="s">
        <v>10</v>
      </c>
      <c r="D71">
        <v>57.9</v>
      </c>
      <c r="E71" s="2">
        <v>0.87</v>
      </c>
      <c r="F71">
        <v>46</v>
      </c>
      <c r="G71">
        <v>0.3</v>
      </c>
      <c r="H71">
        <v>23</v>
      </c>
      <c r="I71" s="3">
        <f t="shared" si="1"/>
        <v>6.8999999999999995</v>
      </c>
      <c r="K71">
        <v>39</v>
      </c>
    </row>
    <row r="72" spans="1:11" x14ac:dyDescent="0.25">
      <c r="A72" s="1">
        <v>42796</v>
      </c>
      <c r="B72" s="1" t="str">
        <f t="shared" si="0"/>
        <v>March</v>
      </c>
      <c r="C72" t="s">
        <v>11</v>
      </c>
      <c r="D72">
        <v>57.199999999999996</v>
      </c>
      <c r="E72" s="2">
        <v>0.8</v>
      </c>
      <c r="F72">
        <v>31</v>
      </c>
      <c r="G72">
        <v>0.3</v>
      </c>
      <c r="H72">
        <v>24</v>
      </c>
      <c r="I72" s="3">
        <f t="shared" si="1"/>
        <v>7.1999999999999993</v>
      </c>
      <c r="K72">
        <v>32</v>
      </c>
    </row>
    <row r="73" spans="1:11" x14ac:dyDescent="0.25">
      <c r="A73" s="1">
        <v>42797</v>
      </c>
      <c r="B73" s="1" t="str">
        <f t="shared" si="0"/>
        <v>March</v>
      </c>
      <c r="C73" t="s">
        <v>12</v>
      </c>
      <c r="D73">
        <v>60.199999999999996</v>
      </c>
      <c r="E73" s="2">
        <v>0.77</v>
      </c>
      <c r="F73">
        <v>28</v>
      </c>
      <c r="G73">
        <v>0.3</v>
      </c>
      <c r="H73">
        <v>24</v>
      </c>
      <c r="I73" s="3">
        <f t="shared" si="1"/>
        <v>7.1999999999999993</v>
      </c>
      <c r="K73">
        <v>35</v>
      </c>
    </row>
    <row r="74" spans="1:11" x14ac:dyDescent="0.25">
      <c r="A74" s="1">
        <v>42798</v>
      </c>
      <c r="B74" s="1" t="str">
        <f t="shared" si="0"/>
        <v>March</v>
      </c>
      <c r="C74" t="s">
        <v>13</v>
      </c>
      <c r="D74">
        <v>59.499999999999993</v>
      </c>
      <c r="E74" s="2">
        <v>0.77</v>
      </c>
      <c r="F74">
        <v>29</v>
      </c>
      <c r="G74">
        <v>0.3</v>
      </c>
      <c r="H74">
        <v>25</v>
      </c>
      <c r="I74" s="3">
        <f t="shared" si="1"/>
        <v>7.5</v>
      </c>
      <c r="K74">
        <v>36</v>
      </c>
    </row>
    <row r="75" spans="1:11" x14ac:dyDescent="0.25">
      <c r="A75" s="1">
        <v>42799</v>
      </c>
      <c r="B75" s="1" t="str">
        <f t="shared" si="0"/>
        <v>March</v>
      </c>
      <c r="C75" t="s">
        <v>7</v>
      </c>
      <c r="D75">
        <v>55.9</v>
      </c>
      <c r="E75" s="2">
        <v>0.87</v>
      </c>
      <c r="F75">
        <v>32</v>
      </c>
      <c r="G75">
        <v>0.3</v>
      </c>
      <c r="H75">
        <v>23</v>
      </c>
      <c r="I75" s="3">
        <f t="shared" si="1"/>
        <v>6.8999999999999995</v>
      </c>
      <c r="K75">
        <v>40</v>
      </c>
    </row>
    <row r="76" spans="1:11" x14ac:dyDescent="0.25">
      <c r="A76" s="1">
        <v>42800</v>
      </c>
      <c r="B76" s="1" t="str">
        <f t="shared" ref="B76:B139" si="2">TEXT(A76, "mmmm")</f>
        <v>March</v>
      </c>
      <c r="C76" t="s">
        <v>8</v>
      </c>
      <c r="D76">
        <v>61.199999999999996</v>
      </c>
      <c r="E76" s="2">
        <v>0.77</v>
      </c>
      <c r="F76">
        <v>28</v>
      </c>
      <c r="G76">
        <v>0.3</v>
      </c>
      <c r="H76">
        <v>24</v>
      </c>
      <c r="I76" s="3">
        <f t="shared" ref="I76:I139" si="3">G76*H76</f>
        <v>7.1999999999999993</v>
      </c>
      <c r="K76">
        <v>32</v>
      </c>
    </row>
    <row r="77" spans="1:11" x14ac:dyDescent="0.25">
      <c r="A77" s="1">
        <v>42801</v>
      </c>
      <c r="B77" s="1" t="str">
        <f t="shared" si="2"/>
        <v>March</v>
      </c>
      <c r="C77" t="s">
        <v>9</v>
      </c>
      <c r="D77">
        <v>60.199999999999996</v>
      </c>
      <c r="E77" s="2">
        <v>0.77</v>
      </c>
      <c r="F77">
        <v>32</v>
      </c>
      <c r="G77">
        <v>0.3</v>
      </c>
      <c r="H77">
        <v>24</v>
      </c>
      <c r="I77" s="3">
        <f t="shared" si="3"/>
        <v>7.1999999999999993</v>
      </c>
      <c r="K77">
        <v>35</v>
      </c>
    </row>
    <row r="78" spans="1:11" x14ac:dyDescent="0.25">
      <c r="A78" s="1">
        <v>42802</v>
      </c>
      <c r="B78" s="1" t="str">
        <f t="shared" si="2"/>
        <v>March</v>
      </c>
      <c r="C78" t="s">
        <v>10</v>
      </c>
      <c r="D78">
        <v>58.499999999999993</v>
      </c>
      <c r="E78" s="2">
        <v>0.77</v>
      </c>
      <c r="F78">
        <v>43</v>
      </c>
      <c r="G78">
        <v>0.3</v>
      </c>
      <c r="H78">
        <v>25</v>
      </c>
      <c r="I78" s="3">
        <f t="shared" si="3"/>
        <v>7.5</v>
      </c>
      <c r="K78">
        <v>36</v>
      </c>
    </row>
    <row r="79" spans="1:11" x14ac:dyDescent="0.25">
      <c r="A79" s="1">
        <v>42803</v>
      </c>
      <c r="B79" s="1" t="str">
        <f t="shared" si="2"/>
        <v>March</v>
      </c>
      <c r="C79" t="s">
        <v>11</v>
      </c>
      <c r="D79">
        <v>52.9</v>
      </c>
      <c r="E79" s="2">
        <v>0.8</v>
      </c>
      <c r="F79">
        <v>29</v>
      </c>
      <c r="G79">
        <v>0.3</v>
      </c>
      <c r="H79">
        <v>23</v>
      </c>
      <c r="I79" s="3">
        <f t="shared" si="3"/>
        <v>6.8999999999999995</v>
      </c>
      <c r="K79">
        <v>41</v>
      </c>
    </row>
    <row r="80" spans="1:11" x14ac:dyDescent="0.25">
      <c r="A80" s="1">
        <v>42804</v>
      </c>
      <c r="B80" s="1" t="str">
        <f t="shared" si="2"/>
        <v>March</v>
      </c>
      <c r="C80" t="s">
        <v>12</v>
      </c>
      <c r="D80">
        <v>59.199999999999996</v>
      </c>
      <c r="E80" s="2">
        <v>0.83</v>
      </c>
      <c r="F80">
        <v>31</v>
      </c>
      <c r="G80">
        <v>0.3</v>
      </c>
      <c r="H80">
        <v>24</v>
      </c>
      <c r="I80" s="3">
        <f t="shared" si="3"/>
        <v>7.1999999999999993</v>
      </c>
      <c r="K80">
        <v>31</v>
      </c>
    </row>
    <row r="81" spans="1:11" x14ac:dyDescent="0.25">
      <c r="A81" s="1">
        <v>42805</v>
      </c>
      <c r="B81" s="1" t="str">
        <f t="shared" si="2"/>
        <v>March</v>
      </c>
      <c r="C81" t="s">
        <v>13</v>
      </c>
      <c r="D81">
        <v>58.199999999999996</v>
      </c>
      <c r="E81" s="2">
        <v>0.83</v>
      </c>
      <c r="F81">
        <v>30</v>
      </c>
      <c r="G81">
        <v>0.3</v>
      </c>
      <c r="H81">
        <v>24</v>
      </c>
      <c r="I81" s="3">
        <f t="shared" si="3"/>
        <v>7.1999999999999993</v>
      </c>
      <c r="K81">
        <v>32</v>
      </c>
    </row>
    <row r="82" spans="1:11" x14ac:dyDescent="0.25">
      <c r="A82" s="1">
        <v>42806</v>
      </c>
      <c r="B82" s="1" t="str">
        <f t="shared" si="2"/>
        <v>March</v>
      </c>
      <c r="C82" t="s">
        <v>7</v>
      </c>
      <c r="D82">
        <v>61.499999999999993</v>
      </c>
      <c r="E82" s="2">
        <v>0.74</v>
      </c>
      <c r="F82">
        <v>47</v>
      </c>
      <c r="G82">
        <v>0.3</v>
      </c>
      <c r="H82">
        <v>25</v>
      </c>
      <c r="I82" s="3">
        <f t="shared" si="3"/>
        <v>7.5</v>
      </c>
      <c r="K82">
        <v>35</v>
      </c>
    </row>
    <row r="83" spans="1:11" x14ac:dyDescent="0.25">
      <c r="A83" s="1">
        <v>42807</v>
      </c>
      <c r="B83" s="1" t="str">
        <f t="shared" si="2"/>
        <v>March</v>
      </c>
      <c r="C83" t="s">
        <v>8</v>
      </c>
      <c r="D83">
        <v>55.9</v>
      </c>
      <c r="E83" s="2">
        <v>0.87</v>
      </c>
      <c r="F83">
        <v>48</v>
      </c>
      <c r="G83">
        <v>0.3</v>
      </c>
      <c r="H83">
        <v>23</v>
      </c>
      <c r="I83" s="3">
        <f t="shared" si="3"/>
        <v>6.8999999999999995</v>
      </c>
      <c r="K83">
        <v>37</v>
      </c>
    </row>
    <row r="84" spans="1:11" x14ac:dyDescent="0.25">
      <c r="A84" s="1">
        <v>42808</v>
      </c>
      <c r="B84" s="1" t="str">
        <f t="shared" si="2"/>
        <v>March</v>
      </c>
      <c r="C84" t="s">
        <v>9</v>
      </c>
      <c r="D84">
        <v>58.9</v>
      </c>
      <c r="E84" s="2">
        <v>0.87</v>
      </c>
      <c r="F84">
        <v>35</v>
      </c>
      <c r="G84">
        <v>0.3</v>
      </c>
      <c r="H84">
        <v>23</v>
      </c>
      <c r="I84" s="3">
        <f t="shared" si="3"/>
        <v>6.8999999999999995</v>
      </c>
      <c r="K84">
        <v>41</v>
      </c>
    </row>
    <row r="85" spans="1:11" x14ac:dyDescent="0.25">
      <c r="A85" s="1">
        <v>42809</v>
      </c>
      <c r="B85" s="1" t="str">
        <f t="shared" si="2"/>
        <v>March</v>
      </c>
      <c r="C85" t="s">
        <v>10</v>
      </c>
      <c r="D85">
        <v>56.199999999999996</v>
      </c>
      <c r="E85" s="2">
        <v>0.83</v>
      </c>
      <c r="F85">
        <v>30</v>
      </c>
      <c r="G85">
        <v>0.3</v>
      </c>
      <c r="H85">
        <v>24</v>
      </c>
      <c r="I85" s="3">
        <f t="shared" si="3"/>
        <v>7.1999999999999993</v>
      </c>
      <c r="K85">
        <v>35</v>
      </c>
    </row>
    <row r="86" spans="1:11" x14ac:dyDescent="0.25">
      <c r="A86" s="1">
        <v>42810</v>
      </c>
      <c r="B86" s="1" t="str">
        <f t="shared" si="2"/>
        <v>March</v>
      </c>
      <c r="C86" t="s">
        <v>11</v>
      </c>
      <c r="D86">
        <v>60.199999999999996</v>
      </c>
      <c r="E86" s="2">
        <v>0.83</v>
      </c>
      <c r="F86">
        <v>39</v>
      </c>
      <c r="G86">
        <v>0.3</v>
      </c>
      <c r="H86">
        <v>24</v>
      </c>
      <c r="I86" s="3">
        <f t="shared" si="3"/>
        <v>7.1999999999999993</v>
      </c>
      <c r="K86">
        <v>37</v>
      </c>
    </row>
    <row r="87" spans="1:11" x14ac:dyDescent="0.25">
      <c r="A87" s="1">
        <v>42811</v>
      </c>
      <c r="B87" s="1" t="str">
        <f t="shared" si="2"/>
        <v>March</v>
      </c>
      <c r="C87" t="s">
        <v>12</v>
      </c>
      <c r="D87">
        <v>56.499999999999993</v>
      </c>
      <c r="E87" s="2">
        <v>0.77</v>
      </c>
      <c r="F87">
        <v>50</v>
      </c>
      <c r="G87">
        <v>0.3</v>
      </c>
      <c r="H87">
        <v>25</v>
      </c>
      <c r="I87" s="3">
        <f t="shared" si="3"/>
        <v>7.5</v>
      </c>
      <c r="K87">
        <v>42</v>
      </c>
    </row>
    <row r="88" spans="1:11" x14ac:dyDescent="0.25">
      <c r="A88" s="1">
        <v>42812</v>
      </c>
      <c r="B88" s="1" t="str">
        <f t="shared" si="2"/>
        <v>March</v>
      </c>
      <c r="C88" t="s">
        <v>13</v>
      </c>
      <c r="D88">
        <v>53.9</v>
      </c>
      <c r="E88" s="2">
        <v>0.83</v>
      </c>
      <c r="F88">
        <v>32</v>
      </c>
      <c r="G88">
        <v>0.3</v>
      </c>
      <c r="H88">
        <v>23</v>
      </c>
      <c r="I88" s="3">
        <f t="shared" si="3"/>
        <v>6.8999999999999995</v>
      </c>
      <c r="K88">
        <v>31</v>
      </c>
    </row>
    <row r="89" spans="1:11" x14ac:dyDescent="0.25">
      <c r="A89" s="1">
        <v>42813</v>
      </c>
      <c r="B89" s="1" t="str">
        <f t="shared" si="2"/>
        <v>March</v>
      </c>
      <c r="C89" t="s">
        <v>7</v>
      </c>
      <c r="D89">
        <v>56.9</v>
      </c>
      <c r="E89" s="2">
        <v>0.83</v>
      </c>
      <c r="F89">
        <v>38</v>
      </c>
      <c r="G89">
        <v>0.3</v>
      </c>
      <c r="H89">
        <v>23</v>
      </c>
      <c r="I89" s="3">
        <f t="shared" si="3"/>
        <v>6.8999999999999995</v>
      </c>
      <c r="K89">
        <v>33</v>
      </c>
    </row>
    <row r="90" spans="1:11" x14ac:dyDescent="0.25">
      <c r="A90" s="1">
        <v>42814</v>
      </c>
      <c r="B90" s="1" t="str">
        <f t="shared" si="2"/>
        <v>March</v>
      </c>
      <c r="C90" t="s">
        <v>8</v>
      </c>
      <c r="D90">
        <v>58.199999999999996</v>
      </c>
      <c r="E90" s="2">
        <v>0.77</v>
      </c>
      <c r="F90">
        <v>33</v>
      </c>
      <c r="G90">
        <v>0.3</v>
      </c>
      <c r="H90">
        <v>24</v>
      </c>
      <c r="I90" s="3">
        <f t="shared" si="3"/>
        <v>7.1999999999999993</v>
      </c>
      <c r="K90">
        <v>35</v>
      </c>
    </row>
    <row r="91" spans="1:11" x14ac:dyDescent="0.25">
      <c r="A91" s="1">
        <v>42815</v>
      </c>
      <c r="B91" s="1" t="str">
        <f t="shared" si="2"/>
        <v>March</v>
      </c>
      <c r="C91" t="s">
        <v>9</v>
      </c>
      <c r="D91">
        <v>57.199999999999996</v>
      </c>
      <c r="E91" s="2">
        <v>0.83</v>
      </c>
      <c r="F91">
        <v>36</v>
      </c>
      <c r="G91">
        <v>0.3</v>
      </c>
      <c r="H91">
        <v>24</v>
      </c>
      <c r="I91" s="3">
        <f t="shared" si="3"/>
        <v>7.1999999999999993</v>
      </c>
      <c r="K91">
        <v>38</v>
      </c>
    </row>
    <row r="92" spans="1:11" x14ac:dyDescent="0.25">
      <c r="A92" s="1">
        <v>42816</v>
      </c>
      <c r="B92" s="1" t="str">
        <f t="shared" si="2"/>
        <v>March</v>
      </c>
      <c r="C92" t="s">
        <v>10</v>
      </c>
      <c r="D92">
        <v>56.499999999999993</v>
      </c>
      <c r="E92" s="2">
        <v>0.74</v>
      </c>
      <c r="F92">
        <v>38</v>
      </c>
      <c r="G92">
        <v>0.3</v>
      </c>
      <c r="H92">
        <v>25</v>
      </c>
      <c r="I92" s="3">
        <f t="shared" si="3"/>
        <v>7.5</v>
      </c>
      <c r="K92">
        <v>43</v>
      </c>
    </row>
    <row r="93" spans="1:11" x14ac:dyDescent="0.25">
      <c r="A93" s="1">
        <v>42817</v>
      </c>
      <c r="B93" s="1" t="str">
        <f t="shared" si="2"/>
        <v>March</v>
      </c>
      <c r="C93" t="s">
        <v>11</v>
      </c>
      <c r="D93">
        <v>55.9</v>
      </c>
      <c r="E93" s="2">
        <v>0.87</v>
      </c>
      <c r="F93">
        <v>35</v>
      </c>
      <c r="G93">
        <v>0.3</v>
      </c>
      <c r="H93">
        <v>23</v>
      </c>
      <c r="I93" s="3">
        <f t="shared" si="3"/>
        <v>6.8999999999999995</v>
      </c>
      <c r="K93">
        <v>38</v>
      </c>
    </row>
    <row r="94" spans="1:11" x14ac:dyDescent="0.25">
      <c r="A94" s="1">
        <v>42818</v>
      </c>
      <c r="B94" s="1" t="str">
        <f t="shared" si="2"/>
        <v>March</v>
      </c>
      <c r="C94" t="s">
        <v>12</v>
      </c>
      <c r="D94">
        <v>56.9</v>
      </c>
      <c r="E94" s="2">
        <v>0.83</v>
      </c>
      <c r="F94">
        <v>41</v>
      </c>
      <c r="G94">
        <v>0.3</v>
      </c>
      <c r="H94">
        <v>23</v>
      </c>
      <c r="I94" s="3">
        <f t="shared" si="3"/>
        <v>6.8999999999999995</v>
      </c>
      <c r="K94">
        <v>35</v>
      </c>
    </row>
    <row r="95" spans="1:11" x14ac:dyDescent="0.25">
      <c r="A95" s="1">
        <v>42819</v>
      </c>
      <c r="B95" s="1" t="str">
        <f t="shared" si="2"/>
        <v>March</v>
      </c>
      <c r="C95" t="s">
        <v>13</v>
      </c>
      <c r="D95">
        <v>58.199999999999996</v>
      </c>
      <c r="E95" s="2">
        <v>0.8</v>
      </c>
      <c r="F95">
        <v>50</v>
      </c>
      <c r="G95">
        <v>0.3</v>
      </c>
      <c r="H95">
        <v>24</v>
      </c>
      <c r="I95" s="3">
        <f t="shared" si="3"/>
        <v>7.1999999999999993</v>
      </c>
      <c r="K95">
        <v>34</v>
      </c>
    </row>
    <row r="96" spans="1:11" x14ac:dyDescent="0.25">
      <c r="A96" s="1">
        <v>42820</v>
      </c>
      <c r="B96" s="1" t="str">
        <f t="shared" si="2"/>
        <v>March</v>
      </c>
      <c r="C96" t="s">
        <v>7</v>
      </c>
      <c r="D96">
        <v>59.499999999999993</v>
      </c>
      <c r="E96" s="2">
        <v>0.77</v>
      </c>
      <c r="F96">
        <v>39</v>
      </c>
      <c r="G96">
        <v>0.3</v>
      </c>
      <c r="H96">
        <v>25</v>
      </c>
      <c r="I96" s="3">
        <f t="shared" si="3"/>
        <v>7.5</v>
      </c>
      <c r="K96">
        <v>32</v>
      </c>
    </row>
    <row r="97" spans="1:11" x14ac:dyDescent="0.25">
      <c r="A97" s="1">
        <v>42821</v>
      </c>
      <c r="B97" s="1" t="str">
        <f t="shared" si="2"/>
        <v>March</v>
      </c>
      <c r="C97" t="s">
        <v>8</v>
      </c>
      <c r="D97">
        <v>60.499999999999993</v>
      </c>
      <c r="E97" s="2">
        <v>0.74</v>
      </c>
      <c r="F97">
        <v>30</v>
      </c>
      <c r="G97">
        <v>0.3</v>
      </c>
      <c r="H97">
        <v>25</v>
      </c>
      <c r="I97" s="3">
        <f t="shared" si="3"/>
        <v>7.5</v>
      </c>
      <c r="K97">
        <v>39</v>
      </c>
    </row>
    <row r="98" spans="1:11" x14ac:dyDescent="0.25">
      <c r="A98" s="1">
        <v>42822</v>
      </c>
      <c r="B98" s="1" t="str">
        <f t="shared" si="2"/>
        <v>March</v>
      </c>
      <c r="C98" t="s">
        <v>9</v>
      </c>
      <c r="D98">
        <v>55.9</v>
      </c>
      <c r="E98" s="2">
        <v>0.83</v>
      </c>
      <c r="F98">
        <v>48</v>
      </c>
      <c r="G98">
        <v>0.3</v>
      </c>
      <c r="H98">
        <v>23</v>
      </c>
      <c r="I98" s="3">
        <f t="shared" si="3"/>
        <v>6.8999999999999995</v>
      </c>
      <c r="K98">
        <v>35</v>
      </c>
    </row>
    <row r="99" spans="1:11" x14ac:dyDescent="0.25">
      <c r="A99" s="1">
        <v>42823</v>
      </c>
      <c r="B99" s="1" t="str">
        <f t="shared" si="2"/>
        <v>March</v>
      </c>
      <c r="C99" t="s">
        <v>10</v>
      </c>
      <c r="D99">
        <v>57.199999999999996</v>
      </c>
      <c r="E99" s="2">
        <v>0.83</v>
      </c>
      <c r="F99">
        <v>39</v>
      </c>
      <c r="G99">
        <v>0.3</v>
      </c>
      <c r="H99">
        <v>24</v>
      </c>
      <c r="I99" s="3">
        <f t="shared" si="3"/>
        <v>7.1999999999999993</v>
      </c>
      <c r="K99">
        <v>34</v>
      </c>
    </row>
    <row r="100" spans="1:11" x14ac:dyDescent="0.25">
      <c r="A100" s="1">
        <v>42824</v>
      </c>
      <c r="B100" s="1" t="str">
        <f t="shared" si="2"/>
        <v>March</v>
      </c>
      <c r="C100" t="s">
        <v>11</v>
      </c>
      <c r="D100">
        <v>55.199999999999996</v>
      </c>
      <c r="E100" s="2">
        <v>0.8</v>
      </c>
      <c r="F100">
        <v>47</v>
      </c>
      <c r="G100">
        <v>0.3</v>
      </c>
      <c r="H100">
        <v>24</v>
      </c>
      <c r="I100" s="3">
        <f t="shared" si="3"/>
        <v>7.1999999999999993</v>
      </c>
      <c r="K100">
        <v>33</v>
      </c>
    </row>
    <row r="101" spans="1:11" x14ac:dyDescent="0.25">
      <c r="A101" s="1">
        <v>42825</v>
      </c>
      <c r="B101" s="1" t="str">
        <f t="shared" si="2"/>
        <v>March</v>
      </c>
      <c r="C101" t="s">
        <v>12</v>
      </c>
      <c r="D101">
        <v>58.499999999999993</v>
      </c>
      <c r="E101" s="2">
        <v>0.77</v>
      </c>
      <c r="F101">
        <v>48</v>
      </c>
      <c r="G101">
        <v>0.3</v>
      </c>
      <c r="H101">
        <v>25</v>
      </c>
      <c r="I101" s="3">
        <f t="shared" si="3"/>
        <v>7.5</v>
      </c>
      <c r="K101">
        <v>40</v>
      </c>
    </row>
    <row r="102" spans="1:11" x14ac:dyDescent="0.25">
      <c r="A102" s="1">
        <v>42826</v>
      </c>
      <c r="B102" s="1" t="str">
        <f t="shared" si="2"/>
        <v>April</v>
      </c>
      <c r="C102" t="s">
        <v>13</v>
      </c>
      <c r="D102">
        <v>57.499999999999993</v>
      </c>
      <c r="E102" s="2">
        <v>0.8</v>
      </c>
      <c r="F102">
        <v>33</v>
      </c>
      <c r="G102">
        <v>0.3</v>
      </c>
      <c r="H102">
        <v>25</v>
      </c>
      <c r="I102" s="3">
        <f t="shared" si="3"/>
        <v>7.5</v>
      </c>
      <c r="K102">
        <v>33</v>
      </c>
    </row>
    <row r="103" spans="1:11" x14ac:dyDescent="0.25">
      <c r="A103" s="1">
        <v>42827</v>
      </c>
      <c r="B103" s="1" t="str">
        <f t="shared" si="2"/>
        <v>April</v>
      </c>
      <c r="C103" t="s">
        <v>7</v>
      </c>
      <c r="D103">
        <v>65.8</v>
      </c>
      <c r="E103" s="2">
        <v>0.74</v>
      </c>
      <c r="F103">
        <v>47</v>
      </c>
      <c r="G103">
        <v>0.3</v>
      </c>
      <c r="H103">
        <v>26</v>
      </c>
      <c r="I103" s="3">
        <f t="shared" si="3"/>
        <v>7.8</v>
      </c>
      <c r="K103">
        <v>40</v>
      </c>
    </row>
    <row r="104" spans="1:11" x14ac:dyDescent="0.25">
      <c r="A104" s="1">
        <v>42828</v>
      </c>
      <c r="B104" s="1" t="str">
        <f t="shared" si="2"/>
        <v>April</v>
      </c>
      <c r="C104" t="s">
        <v>8</v>
      </c>
      <c r="D104">
        <v>60.8</v>
      </c>
      <c r="E104" s="2">
        <v>0.74</v>
      </c>
      <c r="F104">
        <v>51</v>
      </c>
      <c r="G104">
        <v>0.3</v>
      </c>
      <c r="H104">
        <v>26</v>
      </c>
      <c r="I104" s="3">
        <f t="shared" si="3"/>
        <v>7.8</v>
      </c>
      <c r="K104">
        <v>35</v>
      </c>
    </row>
    <row r="105" spans="1:11" x14ac:dyDescent="0.25">
      <c r="A105" s="1">
        <v>42829</v>
      </c>
      <c r="B105" s="1" t="str">
        <f t="shared" si="2"/>
        <v>April</v>
      </c>
      <c r="C105" t="s">
        <v>9</v>
      </c>
      <c r="D105">
        <v>62.099999999999994</v>
      </c>
      <c r="E105" s="2">
        <v>0.71</v>
      </c>
      <c r="F105">
        <v>31</v>
      </c>
      <c r="G105">
        <v>0.3</v>
      </c>
      <c r="H105">
        <v>27</v>
      </c>
      <c r="I105" s="3">
        <f t="shared" si="3"/>
        <v>8.1</v>
      </c>
      <c r="K105">
        <v>34</v>
      </c>
    </row>
    <row r="106" spans="1:11" x14ac:dyDescent="0.25">
      <c r="A106" s="1">
        <v>42830</v>
      </c>
      <c r="B106" s="1" t="str">
        <f t="shared" si="2"/>
        <v>April</v>
      </c>
      <c r="C106" t="s">
        <v>10</v>
      </c>
      <c r="D106">
        <v>64.399999999999991</v>
      </c>
      <c r="E106" s="2">
        <v>0.71</v>
      </c>
      <c r="F106">
        <v>33</v>
      </c>
      <c r="G106">
        <v>0.3</v>
      </c>
      <c r="H106">
        <v>28</v>
      </c>
      <c r="I106" s="3">
        <f t="shared" si="3"/>
        <v>8.4</v>
      </c>
      <c r="K106">
        <v>33</v>
      </c>
    </row>
    <row r="107" spans="1:11" x14ac:dyDescent="0.25">
      <c r="A107" s="1">
        <v>42831</v>
      </c>
      <c r="B107" s="1" t="str">
        <f t="shared" si="2"/>
        <v>April</v>
      </c>
      <c r="C107" t="s">
        <v>11</v>
      </c>
      <c r="D107">
        <v>57.499999999999993</v>
      </c>
      <c r="E107" s="2">
        <v>0.8</v>
      </c>
      <c r="F107">
        <v>31</v>
      </c>
      <c r="G107">
        <v>0.3</v>
      </c>
      <c r="H107">
        <v>25</v>
      </c>
      <c r="I107" s="3">
        <f t="shared" si="3"/>
        <v>7.5</v>
      </c>
      <c r="K107">
        <v>41</v>
      </c>
    </row>
    <row r="108" spans="1:11" x14ac:dyDescent="0.25">
      <c r="A108" s="1">
        <v>42832</v>
      </c>
      <c r="B108" s="1" t="str">
        <f t="shared" si="2"/>
        <v>April</v>
      </c>
      <c r="C108" t="s">
        <v>12</v>
      </c>
      <c r="D108">
        <v>59.8</v>
      </c>
      <c r="E108" s="2">
        <v>0.74</v>
      </c>
      <c r="F108">
        <v>44</v>
      </c>
      <c r="G108">
        <v>0.3</v>
      </c>
      <c r="H108">
        <v>26</v>
      </c>
      <c r="I108" s="3">
        <f t="shared" si="3"/>
        <v>7.8</v>
      </c>
      <c r="K108">
        <v>36</v>
      </c>
    </row>
    <row r="109" spans="1:11" x14ac:dyDescent="0.25">
      <c r="A109" s="1">
        <v>42833</v>
      </c>
      <c r="B109" s="1" t="str">
        <f t="shared" si="2"/>
        <v>April</v>
      </c>
      <c r="C109" t="s">
        <v>13</v>
      </c>
      <c r="D109">
        <v>63.8</v>
      </c>
      <c r="E109" s="2">
        <v>0.74</v>
      </c>
      <c r="F109">
        <v>37</v>
      </c>
      <c r="G109">
        <v>0.3</v>
      </c>
      <c r="H109">
        <v>26</v>
      </c>
      <c r="I109" s="3">
        <f t="shared" si="3"/>
        <v>7.8</v>
      </c>
      <c r="K109">
        <v>35</v>
      </c>
    </row>
    <row r="110" spans="1:11" x14ac:dyDescent="0.25">
      <c r="A110" s="1">
        <v>42834</v>
      </c>
      <c r="B110" s="1" t="str">
        <f t="shared" si="2"/>
        <v>April</v>
      </c>
      <c r="C110" t="s">
        <v>7</v>
      </c>
      <c r="D110">
        <v>63.099999999999994</v>
      </c>
      <c r="E110" s="2">
        <v>0.69</v>
      </c>
      <c r="F110">
        <v>52</v>
      </c>
      <c r="G110">
        <v>0.3</v>
      </c>
      <c r="H110">
        <v>27</v>
      </c>
      <c r="I110" s="3">
        <f t="shared" si="3"/>
        <v>8.1</v>
      </c>
      <c r="K110">
        <v>33</v>
      </c>
    </row>
    <row r="111" spans="1:11" x14ac:dyDescent="0.25">
      <c r="A111" s="1">
        <v>42835</v>
      </c>
      <c r="B111" s="1" t="str">
        <f t="shared" si="2"/>
        <v>April</v>
      </c>
      <c r="C111" t="s">
        <v>8</v>
      </c>
      <c r="D111">
        <v>58.499999999999993</v>
      </c>
      <c r="E111" s="2">
        <v>0.74</v>
      </c>
      <c r="F111">
        <v>48</v>
      </c>
      <c r="G111">
        <v>0.3</v>
      </c>
      <c r="H111">
        <v>25</v>
      </c>
      <c r="I111" s="3">
        <f t="shared" si="3"/>
        <v>7.5</v>
      </c>
      <c r="K111">
        <v>42</v>
      </c>
    </row>
    <row r="112" spans="1:11" x14ac:dyDescent="0.25">
      <c r="A112" s="1">
        <v>42836</v>
      </c>
      <c r="B112" s="1" t="str">
        <f t="shared" si="2"/>
        <v>April</v>
      </c>
      <c r="C112" t="s">
        <v>9</v>
      </c>
      <c r="D112">
        <v>60.8</v>
      </c>
      <c r="E112" s="2">
        <v>0.74</v>
      </c>
      <c r="F112">
        <v>34</v>
      </c>
      <c r="G112">
        <v>0.3</v>
      </c>
      <c r="H112">
        <v>26</v>
      </c>
      <c r="I112" s="3">
        <f t="shared" si="3"/>
        <v>7.8</v>
      </c>
      <c r="K112">
        <v>37</v>
      </c>
    </row>
    <row r="113" spans="1:11" x14ac:dyDescent="0.25">
      <c r="A113" s="1">
        <v>42837</v>
      </c>
      <c r="B113" s="1" t="str">
        <f t="shared" si="2"/>
        <v>April</v>
      </c>
      <c r="C113" t="s">
        <v>10</v>
      </c>
      <c r="D113">
        <v>66.099999999999994</v>
      </c>
      <c r="E113" s="2">
        <v>0.74</v>
      </c>
      <c r="F113">
        <v>30</v>
      </c>
      <c r="G113">
        <v>0.3</v>
      </c>
      <c r="H113">
        <v>27</v>
      </c>
      <c r="I113" s="3">
        <f t="shared" si="3"/>
        <v>8.1</v>
      </c>
      <c r="K113">
        <v>35</v>
      </c>
    </row>
    <row r="114" spans="1:11" x14ac:dyDescent="0.25">
      <c r="A114" s="1">
        <v>42838</v>
      </c>
      <c r="B114" s="1" t="str">
        <f t="shared" si="2"/>
        <v>April</v>
      </c>
      <c r="C114" t="s">
        <v>11</v>
      </c>
      <c r="D114">
        <v>61.099999999999994</v>
      </c>
      <c r="E114" s="2">
        <v>0.69</v>
      </c>
      <c r="F114">
        <v>46</v>
      </c>
      <c r="G114">
        <v>0.3</v>
      </c>
      <c r="H114">
        <v>27</v>
      </c>
      <c r="I114" s="3">
        <f t="shared" si="3"/>
        <v>8.1</v>
      </c>
      <c r="K114">
        <v>33</v>
      </c>
    </row>
    <row r="115" spans="1:11" x14ac:dyDescent="0.25">
      <c r="A115" s="1">
        <v>42839</v>
      </c>
      <c r="B115" s="1" t="str">
        <f t="shared" si="2"/>
        <v>April</v>
      </c>
      <c r="C115" t="s">
        <v>12</v>
      </c>
      <c r="D115">
        <v>61.499999999999993</v>
      </c>
      <c r="E115" s="2">
        <v>0.77</v>
      </c>
      <c r="F115">
        <v>49</v>
      </c>
      <c r="G115">
        <v>0.3</v>
      </c>
      <c r="H115">
        <v>25</v>
      </c>
      <c r="I115" s="3">
        <f t="shared" si="3"/>
        <v>7.5</v>
      </c>
      <c r="K115">
        <v>43</v>
      </c>
    </row>
    <row r="116" spans="1:11" x14ac:dyDescent="0.25">
      <c r="A116" s="1">
        <v>42840</v>
      </c>
      <c r="B116" s="1" t="str">
        <f t="shared" si="2"/>
        <v>April</v>
      </c>
      <c r="C116" t="s">
        <v>13</v>
      </c>
      <c r="D116">
        <v>65.8</v>
      </c>
      <c r="E116" s="2">
        <v>0.74</v>
      </c>
      <c r="F116">
        <v>41</v>
      </c>
      <c r="G116">
        <v>0.3</v>
      </c>
      <c r="H116">
        <v>26</v>
      </c>
      <c r="I116" s="3">
        <f t="shared" si="3"/>
        <v>7.8</v>
      </c>
      <c r="K116">
        <v>38</v>
      </c>
    </row>
    <row r="117" spans="1:11" x14ac:dyDescent="0.25">
      <c r="A117" s="1">
        <v>42841</v>
      </c>
      <c r="B117" s="1" t="str">
        <f t="shared" si="2"/>
        <v>April</v>
      </c>
      <c r="C117" t="s">
        <v>7</v>
      </c>
      <c r="D117">
        <v>65.099999999999994</v>
      </c>
      <c r="E117" s="2">
        <v>0.69</v>
      </c>
      <c r="F117">
        <v>43</v>
      </c>
      <c r="G117">
        <v>0.3</v>
      </c>
      <c r="H117">
        <v>27</v>
      </c>
      <c r="I117" s="3">
        <f t="shared" si="3"/>
        <v>8.1</v>
      </c>
      <c r="K117">
        <v>35</v>
      </c>
    </row>
    <row r="118" spans="1:11" x14ac:dyDescent="0.25">
      <c r="A118" s="1">
        <v>42842</v>
      </c>
      <c r="B118" s="1" t="str">
        <f t="shared" si="2"/>
        <v>April</v>
      </c>
      <c r="C118" t="s">
        <v>8</v>
      </c>
      <c r="D118">
        <v>64.099999999999994</v>
      </c>
      <c r="E118" s="2">
        <v>0.71</v>
      </c>
      <c r="F118">
        <v>56</v>
      </c>
      <c r="G118">
        <v>0.3</v>
      </c>
      <c r="H118">
        <v>27</v>
      </c>
      <c r="I118" s="3">
        <f t="shared" si="3"/>
        <v>8.1</v>
      </c>
      <c r="K118">
        <v>34</v>
      </c>
    </row>
    <row r="119" spans="1:11" x14ac:dyDescent="0.25">
      <c r="A119" s="1">
        <v>42843</v>
      </c>
      <c r="B119" s="1" t="str">
        <f t="shared" si="2"/>
        <v>April</v>
      </c>
      <c r="C119" t="s">
        <v>9</v>
      </c>
      <c r="D119">
        <v>62.499999999999993</v>
      </c>
      <c r="E119" s="2">
        <v>0.74</v>
      </c>
      <c r="F119">
        <v>31</v>
      </c>
      <c r="G119">
        <v>0.3</v>
      </c>
      <c r="H119">
        <v>25</v>
      </c>
      <c r="I119" s="3">
        <f t="shared" si="3"/>
        <v>7.5</v>
      </c>
      <c r="K119">
        <v>32</v>
      </c>
    </row>
    <row r="120" spans="1:11" x14ac:dyDescent="0.25">
      <c r="A120" s="1">
        <v>42844</v>
      </c>
      <c r="B120" s="1" t="str">
        <f t="shared" si="2"/>
        <v>April</v>
      </c>
      <c r="C120" t="s">
        <v>10</v>
      </c>
      <c r="D120">
        <v>59.8</v>
      </c>
      <c r="E120" s="2">
        <v>0.77</v>
      </c>
      <c r="F120">
        <v>53</v>
      </c>
      <c r="G120">
        <v>0.3</v>
      </c>
      <c r="H120">
        <v>26</v>
      </c>
      <c r="I120" s="3">
        <f t="shared" si="3"/>
        <v>7.8</v>
      </c>
      <c r="K120">
        <v>31</v>
      </c>
    </row>
    <row r="121" spans="1:11" x14ac:dyDescent="0.25">
      <c r="A121" s="1">
        <v>42845</v>
      </c>
      <c r="B121" s="1" t="str">
        <f t="shared" si="2"/>
        <v>April</v>
      </c>
      <c r="C121" t="s">
        <v>11</v>
      </c>
      <c r="D121">
        <v>68.099999999999994</v>
      </c>
      <c r="E121" s="2">
        <v>0.69</v>
      </c>
      <c r="F121">
        <v>42</v>
      </c>
      <c r="G121">
        <v>0.3</v>
      </c>
      <c r="H121">
        <v>27</v>
      </c>
      <c r="I121" s="3">
        <f t="shared" si="3"/>
        <v>8.1</v>
      </c>
      <c r="K121">
        <v>30</v>
      </c>
    </row>
    <row r="122" spans="1:11" x14ac:dyDescent="0.25">
      <c r="A122" s="1">
        <v>42846</v>
      </c>
      <c r="B122" s="1" t="str">
        <f t="shared" si="2"/>
        <v>April</v>
      </c>
      <c r="C122" t="s">
        <v>12</v>
      </c>
      <c r="D122">
        <v>67.099999999999994</v>
      </c>
      <c r="E122" s="2">
        <v>0.74</v>
      </c>
      <c r="F122">
        <v>48</v>
      </c>
      <c r="G122">
        <v>0.3</v>
      </c>
      <c r="H122">
        <v>27</v>
      </c>
      <c r="I122" s="3">
        <f t="shared" si="3"/>
        <v>8.1</v>
      </c>
      <c r="K122">
        <v>32</v>
      </c>
    </row>
    <row r="123" spans="1:11" x14ac:dyDescent="0.25">
      <c r="A123" s="1">
        <v>42847</v>
      </c>
      <c r="B123" s="1" t="str">
        <f t="shared" si="2"/>
        <v>April</v>
      </c>
      <c r="C123" t="s">
        <v>13</v>
      </c>
      <c r="D123">
        <v>57.499999999999993</v>
      </c>
      <c r="E123" s="2">
        <v>0.77</v>
      </c>
      <c r="F123">
        <v>47</v>
      </c>
      <c r="G123">
        <v>0.3</v>
      </c>
      <c r="H123">
        <v>25</v>
      </c>
      <c r="I123" s="3">
        <f t="shared" si="3"/>
        <v>7.5</v>
      </c>
      <c r="K123">
        <v>29</v>
      </c>
    </row>
    <row r="124" spans="1:11" x14ac:dyDescent="0.25">
      <c r="A124" s="1">
        <v>42848</v>
      </c>
      <c r="B124" s="1" t="str">
        <f t="shared" si="2"/>
        <v>April</v>
      </c>
      <c r="C124" t="s">
        <v>7</v>
      </c>
      <c r="D124">
        <v>60.8</v>
      </c>
      <c r="E124" s="2">
        <v>0.77</v>
      </c>
      <c r="F124">
        <v>50</v>
      </c>
      <c r="G124">
        <v>0.3</v>
      </c>
      <c r="H124">
        <v>26</v>
      </c>
      <c r="I124" s="3">
        <f t="shared" si="3"/>
        <v>7.8</v>
      </c>
      <c r="K124">
        <v>32</v>
      </c>
    </row>
    <row r="125" spans="1:11" x14ac:dyDescent="0.25">
      <c r="A125" s="1">
        <v>42849</v>
      </c>
      <c r="B125" s="1" t="str">
        <f t="shared" si="2"/>
        <v>April</v>
      </c>
      <c r="C125" t="s">
        <v>8</v>
      </c>
      <c r="D125">
        <v>65.099999999999994</v>
      </c>
      <c r="E125" s="2">
        <v>0.69</v>
      </c>
      <c r="F125">
        <v>48</v>
      </c>
      <c r="G125">
        <v>0.3</v>
      </c>
      <c r="H125">
        <v>27</v>
      </c>
      <c r="I125" s="3">
        <f t="shared" si="3"/>
        <v>8.1</v>
      </c>
      <c r="K125">
        <v>31</v>
      </c>
    </row>
    <row r="126" spans="1:11" x14ac:dyDescent="0.25">
      <c r="A126" s="1">
        <v>42850</v>
      </c>
      <c r="B126" s="1" t="str">
        <f t="shared" si="2"/>
        <v>April</v>
      </c>
      <c r="C126" t="s">
        <v>9</v>
      </c>
      <c r="D126">
        <v>65.099999999999994</v>
      </c>
      <c r="E126" s="2">
        <v>0.71</v>
      </c>
      <c r="F126">
        <v>37</v>
      </c>
      <c r="G126">
        <v>0.3</v>
      </c>
      <c r="H126">
        <v>27</v>
      </c>
      <c r="I126" s="3">
        <f t="shared" si="3"/>
        <v>8.1</v>
      </c>
      <c r="K126">
        <v>30</v>
      </c>
    </row>
    <row r="127" spans="1:11" x14ac:dyDescent="0.25">
      <c r="A127" s="1">
        <v>42851</v>
      </c>
      <c r="B127" s="1" t="str">
        <f t="shared" si="2"/>
        <v>April</v>
      </c>
      <c r="C127" t="s">
        <v>10</v>
      </c>
      <c r="D127">
        <v>62.499999999999993</v>
      </c>
      <c r="E127" s="2">
        <v>0.8</v>
      </c>
      <c r="F127">
        <v>48</v>
      </c>
      <c r="G127">
        <v>0.3</v>
      </c>
      <c r="H127">
        <v>25</v>
      </c>
      <c r="I127" s="3">
        <f t="shared" si="3"/>
        <v>7.5</v>
      </c>
      <c r="K127">
        <v>29</v>
      </c>
    </row>
    <row r="128" spans="1:11" x14ac:dyDescent="0.25">
      <c r="A128" s="1">
        <v>42852</v>
      </c>
      <c r="B128" s="1" t="str">
        <f t="shared" si="2"/>
        <v>April</v>
      </c>
      <c r="C128" t="s">
        <v>11</v>
      </c>
      <c r="D128">
        <v>63.499999999999993</v>
      </c>
      <c r="E128" s="2">
        <v>0.77</v>
      </c>
      <c r="F128">
        <v>50</v>
      </c>
      <c r="G128">
        <v>0.3</v>
      </c>
      <c r="H128">
        <v>25</v>
      </c>
      <c r="I128" s="3">
        <f t="shared" si="3"/>
        <v>7.5</v>
      </c>
      <c r="K128">
        <v>29</v>
      </c>
    </row>
    <row r="129" spans="1:11" x14ac:dyDescent="0.25">
      <c r="A129" s="1">
        <v>42853</v>
      </c>
      <c r="B129" s="1" t="str">
        <f t="shared" si="2"/>
        <v>April</v>
      </c>
      <c r="C129" t="s">
        <v>12</v>
      </c>
      <c r="D129">
        <v>58.8</v>
      </c>
      <c r="E129" s="2">
        <v>0.74</v>
      </c>
      <c r="F129">
        <v>32</v>
      </c>
      <c r="G129">
        <v>0.3</v>
      </c>
      <c r="H129">
        <v>26</v>
      </c>
      <c r="I129" s="3">
        <f t="shared" si="3"/>
        <v>7.8</v>
      </c>
      <c r="K129">
        <v>32</v>
      </c>
    </row>
    <row r="130" spans="1:11" x14ac:dyDescent="0.25">
      <c r="A130" s="1">
        <v>42854</v>
      </c>
      <c r="B130" s="1" t="str">
        <f t="shared" si="2"/>
        <v>April</v>
      </c>
      <c r="C130" t="s">
        <v>13</v>
      </c>
      <c r="D130">
        <v>65.099999999999994</v>
      </c>
      <c r="E130" s="2">
        <v>0.71</v>
      </c>
      <c r="F130">
        <v>32</v>
      </c>
      <c r="G130">
        <v>0.3</v>
      </c>
      <c r="H130">
        <v>27</v>
      </c>
      <c r="I130" s="3">
        <f t="shared" si="3"/>
        <v>8.1</v>
      </c>
      <c r="K130">
        <v>31</v>
      </c>
    </row>
    <row r="131" spans="1:11" x14ac:dyDescent="0.25">
      <c r="A131" s="1">
        <v>42855</v>
      </c>
      <c r="B131" s="1" t="str">
        <f t="shared" si="2"/>
        <v>April</v>
      </c>
      <c r="C131" t="s">
        <v>7</v>
      </c>
      <c r="D131">
        <v>67.099999999999994</v>
      </c>
      <c r="E131" s="2">
        <v>0.74</v>
      </c>
      <c r="F131">
        <v>35</v>
      </c>
      <c r="G131">
        <v>0.3</v>
      </c>
      <c r="H131">
        <v>27</v>
      </c>
      <c r="I131" s="3">
        <f t="shared" si="3"/>
        <v>8.1</v>
      </c>
      <c r="K131">
        <v>30</v>
      </c>
    </row>
    <row r="132" spans="1:11" x14ac:dyDescent="0.25">
      <c r="A132" s="1">
        <v>42856</v>
      </c>
      <c r="B132" s="1" t="str">
        <f t="shared" si="2"/>
        <v>May</v>
      </c>
      <c r="C132" t="s">
        <v>8</v>
      </c>
      <c r="D132">
        <v>66.699999999999989</v>
      </c>
      <c r="E132" s="2">
        <v>0.65</v>
      </c>
      <c r="F132">
        <v>56</v>
      </c>
      <c r="G132">
        <v>0.3</v>
      </c>
      <c r="H132">
        <v>29</v>
      </c>
      <c r="I132" s="3">
        <f t="shared" si="3"/>
        <v>8.6999999999999993</v>
      </c>
      <c r="K132">
        <v>30</v>
      </c>
    </row>
    <row r="133" spans="1:11" x14ac:dyDescent="0.25">
      <c r="A133" s="1">
        <v>42857</v>
      </c>
      <c r="B133" s="1" t="str">
        <f t="shared" si="2"/>
        <v>May</v>
      </c>
      <c r="C133" t="s">
        <v>9</v>
      </c>
      <c r="D133">
        <v>65.699999999999989</v>
      </c>
      <c r="E133" s="2">
        <v>0.69</v>
      </c>
      <c r="F133">
        <v>40</v>
      </c>
      <c r="G133">
        <v>0.3</v>
      </c>
      <c r="H133">
        <v>29</v>
      </c>
      <c r="I133" s="3">
        <f t="shared" si="3"/>
        <v>8.6999999999999993</v>
      </c>
      <c r="K133">
        <v>29</v>
      </c>
    </row>
    <row r="134" spans="1:11" x14ac:dyDescent="0.25">
      <c r="A134" s="1">
        <v>42858</v>
      </c>
      <c r="B134" s="1" t="str">
        <f t="shared" si="2"/>
        <v>May</v>
      </c>
      <c r="C134" t="s">
        <v>10</v>
      </c>
      <c r="D134">
        <v>71</v>
      </c>
      <c r="E134" s="2">
        <v>0.63</v>
      </c>
      <c r="F134">
        <v>55</v>
      </c>
      <c r="G134">
        <v>0.3</v>
      </c>
      <c r="H134">
        <v>30</v>
      </c>
      <c r="I134" s="3">
        <f t="shared" si="3"/>
        <v>9</v>
      </c>
      <c r="K134">
        <v>32</v>
      </c>
    </row>
    <row r="135" spans="1:11" x14ac:dyDescent="0.25">
      <c r="A135" s="1">
        <v>42859</v>
      </c>
      <c r="B135" s="1" t="str">
        <f t="shared" si="2"/>
        <v>May</v>
      </c>
      <c r="C135" t="s">
        <v>11</v>
      </c>
      <c r="D135">
        <v>71.3</v>
      </c>
      <c r="E135" s="2">
        <v>0.63</v>
      </c>
      <c r="F135">
        <v>64</v>
      </c>
      <c r="G135">
        <v>0.3</v>
      </c>
      <c r="H135">
        <v>31</v>
      </c>
      <c r="I135" s="3">
        <f t="shared" si="3"/>
        <v>9.2999999999999989</v>
      </c>
      <c r="K135">
        <v>31</v>
      </c>
    </row>
    <row r="136" spans="1:11" x14ac:dyDescent="0.25">
      <c r="A136" s="1">
        <v>42860</v>
      </c>
      <c r="B136" s="1" t="str">
        <f t="shared" si="2"/>
        <v>May</v>
      </c>
      <c r="C136" t="s">
        <v>12</v>
      </c>
      <c r="D136">
        <v>69.399999999999991</v>
      </c>
      <c r="E136" s="2">
        <v>0.71</v>
      </c>
      <c r="F136">
        <v>31</v>
      </c>
      <c r="G136">
        <v>0.3</v>
      </c>
      <c r="H136">
        <v>28</v>
      </c>
      <c r="I136" s="3">
        <f t="shared" si="3"/>
        <v>8.4</v>
      </c>
      <c r="K136">
        <v>30</v>
      </c>
    </row>
    <row r="137" spans="1:11" x14ac:dyDescent="0.25">
      <c r="A137" s="1">
        <v>42861</v>
      </c>
      <c r="B137" s="1" t="str">
        <f t="shared" si="2"/>
        <v>May</v>
      </c>
      <c r="C137" t="s">
        <v>13</v>
      </c>
      <c r="D137">
        <v>66.699999999999989</v>
      </c>
      <c r="E137" s="2">
        <v>0.67</v>
      </c>
      <c r="F137">
        <v>51</v>
      </c>
      <c r="G137">
        <v>0.3</v>
      </c>
      <c r="H137">
        <v>29</v>
      </c>
      <c r="I137" s="3">
        <f t="shared" si="3"/>
        <v>8.6999999999999993</v>
      </c>
      <c r="K137">
        <v>30</v>
      </c>
    </row>
    <row r="138" spans="1:11" x14ac:dyDescent="0.25">
      <c r="A138" s="1">
        <v>42862</v>
      </c>
      <c r="B138" s="1" t="str">
        <f t="shared" si="2"/>
        <v>May</v>
      </c>
      <c r="C138" t="s">
        <v>7</v>
      </c>
      <c r="D138">
        <v>69.699999999999989</v>
      </c>
      <c r="E138" s="2">
        <v>0.65</v>
      </c>
      <c r="F138">
        <v>49</v>
      </c>
      <c r="G138">
        <v>0.3</v>
      </c>
      <c r="H138">
        <v>29</v>
      </c>
      <c r="I138" s="3">
        <f t="shared" si="3"/>
        <v>8.6999999999999993</v>
      </c>
      <c r="K138">
        <v>32</v>
      </c>
    </row>
    <row r="139" spans="1:11" x14ac:dyDescent="0.25">
      <c r="A139" s="1">
        <v>42863</v>
      </c>
      <c r="B139" s="1" t="str">
        <f t="shared" si="2"/>
        <v>May</v>
      </c>
      <c r="C139" t="s">
        <v>8</v>
      </c>
      <c r="D139">
        <v>75</v>
      </c>
      <c r="E139" s="2">
        <v>0.67</v>
      </c>
      <c r="F139">
        <v>56</v>
      </c>
      <c r="G139">
        <v>0.3</v>
      </c>
      <c r="H139">
        <v>30</v>
      </c>
      <c r="I139" s="3">
        <f t="shared" si="3"/>
        <v>9</v>
      </c>
      <c r="K139">
        <v>30</v>
      </c>
    </row>
    <row r="140" spans="1:11" x14ac:dyDescent="0.25">
      <c r="A140" s="1">
        <v>42864</v>
      </c>
      <c r="B140" s="1" t="str">
        <f t="shared" ref="B140:B203" si="4">TEXT(A140, "mmmm")</f>
        <v>May</v>
      </c>
      <c r="C140" t="s">
        <v>9</v>
      </c>
      <c r="D140">
        <v>71.3</v>
      </c>
      <c r="E140" s="2">
        <v>0.63</v>
      </c>
      <c r="F140">
        <v>56</v>
      </c>
      <c r="G140">
        <v>0.3</v>
      </c>
      <c r="H140">
        <v>31</v>
      </c>
      <c r="I140" s="3">
        <f t="shared" ref="I140:I203" si="5">G140*H140</f>
        <v>9.2999999999999989</v>
      </c>
      <c r="K140">
        <v>30</v>
      </c>
    </row>
    <row r="141" spans="1:11" x14ac:dyDescent="0.25">
      <c r="A141" s="1">
        <v>42865</v>
      </c>
      <c r="B141" s="1" t="str">
        <f t="shared" si="4"/>
        <v>May</v>
      </c>
      <c r="C141" t="s">
        <v>10</v>
      </c>
      <c r="D141">
        <v>69.399999999999991</v>
      </c>
      <c r="E141" s="2">
        <v>0.69</v>
      </c>
      <c r="F141">
        <v>40</v>
      </c>
      <c r="G141">
        <v>0.3</v>
      </c>
      <c r="H141">
        <v>28</v>
      </c>
      <c r="I141" s="3">
        <f t="shared" si="5"/>
        <v>8.4</v>
      </c>
      <c r="K141">
        <v>29</v>
      </c>
    </row>
    <row r="142" spans="1:11" x14ac:dyDescent="0.25">
      <c r="A142" s="1">
        <v>42866</v>
      </c>
      <c r="B142" s="1" t="str">
        <f t="shared" si="4"/>
        <v>May</v>
      </c>
      <c r="C142" t="s">
        <v>11</v>
      </c>
      <c r="D142">
        <v>72.699999999999989</v>
      </c>
      <c r="E142" s="2">
        <v>0.67</v>
      </c>
      <c r="F142">
        <v>57</v>
      </c>
      <c r="G142">
        <v>0.3</v>
      </c>
      <c r="H142">
        <v>29</v>
      </c>
      <c r="I142" s="3">
        <f t="shared" si="5"/>
        <v>8.6999999999999993</v>
      </c>
      <c r="K142">
        <v>32</v>
      </c>
    </row>
    <row r="143" spans="1:11" x14ac:dyDescent="0.25">
      <c r="A143" s="1">
        <v>42867</v>
      </c>
      <c r="B143" s="1" t="str">
        <f t="shared" si="4"/>
        <v>May</v>
      </c>
      <c r="C143" t="s">
        <v>12</v>
      </c>
      <c r="D143">
        <v>66.699999999999989</v>
      </c>
      <c r="E143" s="2">
        <v>0.67</v>
      </c>
      <c r="F143">
        <v>40</v>
      </c>
      <c r="G143">
        <v>0.3</v>
      </c>
      <c r="H143">
        <v>29</v>
      </c>
      <c r="I143" s="3">
        <f t="shared" si="5"/>
        <v>8.6999999999999993</v>
      </c>
      <c r="K143">
        <v>30</v>
      </c>
    </row>
    <row r="144" spans="1:11" x14ac:dyDescent="0.25">
      <c r="A144" s="1">
        <v>42868</v>
      </c>
      <c r="B144" s="1" t="str">
        <f t="shared" si="4"/>
        <v>May</v>
      </c>
      <c r="C144" t="s">
        <v>13</v>
      </c>
      <c r="D144">
        <v>70</v>
      </c>
      <c r="E144" s="2">
        <v>0.65</v>
      </c>
      <c r="F144">
        <v>34</v>
      </c>
      <c r="G144">
        <v>0.3</v>
      </c>
      <c r="H144">
        <v>30</v>
      </c>
      <c r="I144" s="3">
        <f t="shared" si="5"/>
        <v>9</v>
      </c>
      <c r="K144">
        <v>29</v>
      </c>
    </row>
    <row r="145" spans="1:11" x14ac:dyDescent="0.25">
      <c r="A145" s="1">
        <v>42869</v>
      </c>
      <c r="B145" s="1" t="str">
        <f t="shared" si="4"/>
        <v>May</v>
      </c>
      <c r="C145" t="s">
        <v>7</v>
      </c>
      <c r="D145">
        <v>77.3</v>
      </c>
      <c r="E145" s="2">
        <v>0.63</v>
      </c>
      <c r="F145">
        <v>58</v>
      </c>
      <c r="G145">
        <v>0.3</v>
      </c>
      <c r="H145">
        <v>31</v>
      </c>
      <c r="I145" s="3">
        <f t="shared" si="5"/>
        <v>9.2999999999999989</v>
      </c>
      <c r="K145">
        <v>29</v>
      </c>
    </row>
    <row r="146" spans="1:11" x14ac:dyDescent="0.25">
      <c r="A146" s="1">
        <v>42870</v>
      </c>
      <c r="B146" s="1" t="str">
        <f t="shared" si="4"/>
        <v>May</v>
      </c>
      <c r="C146" t="s">
        <v>8</v>
      </c>
      <c r="D146">
        <v>63.399999999999991</v>
      </c>
      <c r="E146" s="2">
        <v>0.69</v>
      </c>
      <c r="F146">
        <v>32</v>
      </c>
      <c r="G146">
        <v>0.3</v>
      </c>
      <c r="H146">
        <v>28</v>
      </c>
      <c r="I146" s="3">
        <f t="shared" si="5"/>
        <v>8.4</v>
      </c>
      <c r="K146">
        <v>28</v>
      </c>
    </row>
    <row r="147" spans="1:11" x14ac:dyDescent="0.25">
      <c r="A147" s="1">
        <v>42871</v>
      </c>
      <c r="B147" s="1" t="str">
        <f t="shared" si="4"/>
        <v>May</v>
      </c>
      <c r="C147" t="s">
        <v>9</v>
      </c>
      <c r="D147">
        <v>65.699999999999989</v>
      </c>
      <c r="E147" s="2">
        <v>0.67</v>
      </c>
      <c r="F147">
        <v>55</v>
      </c>
      <c r="G147">
        <v>0.3</v>
      </c>
      <c r="H147">
        <v>29</v>
      </c>
      <c r="I147" s="3">
        <f t="shared" si="5"/>
        <v>8.6999999999999993</v>
      </c>
      <c r="K147">
        <v>27</v>
      </c>
    </row>
    <row r="148" spans="1:11" x14ac:dyDescent="0.25">
      <c r="A148" s="1">
        <v>42872</v>
      </c>
      <c r="B148" s="1" t="str">
        <f t="shared" si="4"/>
        <v>May</v>
      </c>
      <c r="C148" t="s">
        <v>10</v>
      </c>
      <c r="D148">
        <v>70.699999999999989</v>
      </c>
      <c r="E148" s="2">
        <v>0.67</v>
      </c>
      <c r="F148">
        <v>43</v>
      </c>
      <c r="G148">
        <v>0.3</v>
      </c>
      <c r="H148">
        <v>29</v>
      </c>
      <c r="I148" s="3">
        <f t="shared" si="5"/>
        <v>8.6999999999999993</v>
      </c>
      <c r="K148">
        <v>26</v>
      </c>
    </row>
    <row r="149" spans="1:11" x14ac:dyDescent="0.25">
      <c r="A149" s="1">
        <v>42873</v>
      </c>
      <c r="B149" s="1" t="str">
        <f t="shared" si="4"/>
        <v>May</v>
      </c>
      <c r="C149" t="s">
        <v>11</v>
      </c>
      <c r="D149">
        <v>72</v>
      </c>
      <c r="E149" s="2">
        <v>0.67</v>
      </c>
      <c r="F149">
        <v>53</v>
      </c>
      <c r="G149">
        <v>0.3</v>
      </c>
      <c r="H149">
        <v>30</v>
      </c>
      <c r="I149" s="3">
        <f t="shared" si="5"/>
        <v>9</v>
      </c>
      <c r="K149">
        <v>29</v>
      </c>
    </row>
    <row r="150" spans="1:11" x14ac:dyDescent="0.25">
      <c r="A150" s="1">
        <v>42874</v>
      </c>
      <c r="B150" s="1" t="str">
        <f t="shared" si="4"/>
        <v>May</v>
      </c>
      <c r="C150" t="s">
        <v>12</v>
      </c>
      <c r="D150">
        <v>75.3</v>
      </c>
      <c r="E150" s="2">
        <v>0.61</v>
      </c>
      <c r="F150">
        <v>58</v>
      </c>
      <c r="G150">
        <v>0.3</v>
      </c>
      <c r="H150">
        <v>31</v>
      </c>
      <c r="I150" s="3">
        <f t="shared" si="5"/>
        <v>9.2999999999999989</v>
      </c>
      <c r="K150">
        <v>28</v>
      </c>
    </row>
    <row r="151" spans="1:11" x14ac:dyDescent="0.25">
      <c r="A151" s="1">
        <v>42875</v>
      </c>
      <c r="B151" s="1" t="str">
        <f t="shared" si="4"/>
        <v>May</v>
      </c>
      <c r="C151" t="s">
        <v>13</v>
      </c>
      <c r="D151">
        <v>64.399999999999991</v>
      </c>
      <c r="E151" s="2">
        <v>0.67</v>
      </c>
      <c r="F151">
        <v>59</v>
      </c>
      <c r="G151">
        <v>0.3</v>
      </c>
      <c r="H151">
        <v>28</v>
      </c>
      <c r="I151" s="3">
        <f t="shared" si="5"/>
        <v>8.4</v>
      </c>
      <c r="K151">
        <v>26</v>
      </c>
    </row>
    <row r="152" spans="1:11" x14ac:dyDescent="0.25">
      <c r="A152" s="1">
        <v>42876</v>
      </c>
      <c r="B152" s="1" t="str">
        <f t="shared" si="4"/>
        <v>May</v>
      </c>
      <c r="C152" t="s">
        <v>7</v>
      </c>
      <c r="D152">
        <v>71.699999999999989</v>
      </c>
      <c r="E152" s="2">
        <v>0.69</v>
      </c>
      <c r="F152">
        <v>47</v>
      </c>
      <c r="G152">
        <v>0.3</v>
      </c>
      <c r="H152">
        <v>29</v>
      </c>
      <c r="I152" s="3">
        <f t="shared" si="5"/>
        <v>8.6999999999999993</v>
      </c>
      <c r="K152">
        <v>26</v>
      </c>
    </row>
    <row r="153" spans="1:11" x14ac:dyDescent="0.25">
      <c r="A153" s="1">
        <v>42877</v>
      </c>
      <c r="B153" s="1" t="str">
        <f t="shared" si="4"/>
        <v>May</v>
      </c>
      <c r="C153" t="s">
        <v>8</v>
      </c>
      <c r="D153">
        <v>71</v>
      </c>
      <c r="E153" s="2">
        <v>0.67</v>
      </c>
      <c r="F153">
        <v>34</v>
      </c>
      <c r="G153">
        <v>0.3</v>
      </c>
      <c r="H153">
        <v>30</v>
      </c>
      <c r="I153" s="3">
        <f t="shared" si="5"/>
        <v>9</v>
      </c>
      <c r="K153">
        <v>26</v>
      </c>
    </row>
    <row r="154" spans="1:11" x14ac:dyDescent="0.25">
      <c r="A154" s="1">
        <v>42878</v>
      </c>
      <c r="B154" s="1" t="str">
        <f t="shared" si="4"/>
        <v>May</v>
      </c>
      <c r="C154" t="s">
        <v>9</v>
      </c>
      <c r="D154">
        <v>76.3</v>
      </c>
      <c r="E154" s="2">
        <v>0.63</v>
      </c>
      <c r="F154">
        <v>45</v>
      </c>
      <c r="G154">
        <v>0.3</v>
      </c>
      <c r="H154">
        <v>31</v>
      </c>
      <c r="I154" s="3">
        <f t="shared" si="5"/>
        <v>9.2999999999999989</v>
      </c>
      <c r="K154">
        <v>28</v>
      </c>
    </row>
    <row r="155" spans="1:11" x14ac:dyDescent="0.25">
      <c r="A155" s="1">
        <v>42879</v>
      </c>
      <c r="B155" s="1" t="str">
        <f t="shared" si="4"/>
        <v>May</v>
      </c>
      <c r="C155" t="s">
        <v>10</v>
      </c>
      <c r="D155">
        <v>69.399999999999991</v>
      </c>
      <c r="E155" s="2">
        <v>0.69</v>
      </c>
      <c r="F155">
        <v>34</v>
      </c>
      <c r="G155">
        <v>0.3</v>
      </c>
      <c r="H155">
        <v>28</v>
      </c>
      <c r="I155" s="3">
        <f t="shared" si="5"/>
        <v>8.4</v>
      </c>
      <c r="K155">
        <v>26</v>
      </c>
    </row>
    <row r="156" spans="1:11" x14ac:dyDescent="0.25">
      <c r="A156" s="1">
        <v>42880</v>
      </c>
      <c r="B156" s="1" t="str">
        <f t="shared" si="4"/>
        <v>May</v>
      </c>
      <c r="C156" t="s">
        <v>11</v>
      </c>
      <c r="D156">
        <v>71.699999999999989</v>
      </c>
      <c r="E156" s="2">
        <v>0.69</v>
      </c>
      <c r="F156">
        <v>53</v>
      </c>
      <c r="G156">
        <v>0.3</v>
      </c>
      <c r="H156">
        <v>29</v>
      </c>
      <c r="I156" s="3">
        <f t="shared" si="5"/>
        <v>8.6999999999999993</v>
      </c>
      <c r="K156">
        <v>28</v>
      </c>
    </row>
    <row r="157" spans="1:11" x14ac:dyDescent="0.25">
      <c r="A157" s="1">
        <v>42881</v>
      </c>
      <c r="B157" s="1" t="str">
        <f t="shared" si="4"/>
        <v>May</v>
      </c>
      <c r="C157" t="s">
        <v>12</v>
      </c>
      <c r="D157">
        <v>72</v>
      </c>
      <c r="E157" s="2">
        <v>0.67</v>
      </c>
      <c r="F157">
        <v>63</v>
      </c>
      <c r="G157">
        <v>0.3</v>
      </c>
      <c r="H157">
        <v>30</v>
      </c>
      <c r="I157" s="3">
        <f t="shared" si="5"/>
        <v>9</v>
      </c>
      <c r="K157">
        <v>27</v>
      </c>
    </row>
    <row r="158" spans="1:11" x14ac:dyDescent="0.25">
      <c r="A158" s="1">
        <v>42882</v>
      </c>
      <c r="B158" s="1" t="str">
        <f t="shared" si="4"/>
        <v>May</v>
      </c>
      <c r="C158" t="s">
        <v>13</v>
      </c>
      <c r="D158">
        <v>77.3</v>
      </c>
      <c r="E158" s="2">
        <v>0.63</v>
      </c>
      <c r="F158">
        <v>56</v>
      </c>
      <c r="G158">
        <v>0.3</v>
      </c>
      <c r="H158">
        <v>31</v>
      </c>
      <c r="I158" s="3">
        <f t="shared" si="5"/>
        <v>9.2999999999999989</v>
      </c>
      <c r="K158">
        <v>26</v>
      </c>
    </row>
    <row r="159" spans="1:11" x14ac:dyDescent="0.25">
      <c r="A159" s="1">
        <v>42883</v>
      </c>
      <c r="B159" s="1" t="str">
        <f t="shared" si="4"/>
        <v>May</v>
      </c>
      <c r="C159" t="s">
        <v>7</v>
      </c>
      <c r="D159">
        <v>71.699999999999989</v>
      </c>
      <c r="E159" s="2">
        <v>0.65</v>
      </c>
      <c r="F159">
        <v>45</v>
      </c>
      <c r="G159">
        <v>0.3</v>
      </c>
      <c r="H159">
        <v>29</v>
      </c>
      <c r="I159" s="3">
        <f t="shared" si="5"/>
        <v>8.6999999999999993</v>
      </c>
      <c r="K159">
        <v>28</v>
      </c>
    </row>
    <row r="160" spans="1:11" x14ac:dyDescent="0.25">
      <c r="A160" s="1">
        <v>42884</v>
      </c>
      <c r="B160" s="1" t="str">
        <f t="shared" si="4"/>
        <v>May</v>
      </c>
      <c r="C160" t="s">
        <v>8</v>
      </c>
      <c r="D160">
        <v>66.699999999999989</v>
      </c>
      <c r="E160" s="2">
        <v>0.65</v>
      </c>
      <c r="F160">
        <v>32</v>
      </c>
      <c r="G160">
        <v>0.3</v>
      </c>
      <c r="H160">
        <v>29</v>
      </c>
      <c r="I160" s="3">
        <f t="shared" si="5"/>
        <v>8.6999999999999993</v>
      </c>
      <c r="K160">
        <v>26</v>
      </c>
    </row>
    <row r="161" spans="1:11" x14ac:dyDescent="0.25">
      <c r="A161" s="1">
        <v>42885</v>
      </c>
      <c r="B161" s="1" t="str">
        <f t="shared" si="4"/>
        <v>May</v>
      </c>
      <c r="C161" t="s">
        <v>9</v>
      </c>
      <c r="D161">
        <v>75</v>
      </c>
      <c r="E161" s="2">
        <v>0.67</v>
      </c>
      <c r="F161">
        <v>43</v>
      </c>
      <c r="G161">
        <v>0.3</v>
      </c>
      <c r="H161">
        <v>30</v>
      </c>
      <c r="I161" s="3">
        <f t="shared" si="5"/>
        <v>9</v>
      </c>
      <c r="K161">
        <v>29</v>
      </c>
    </row>
    <row r="162" spans="1:11" x14ac:dyDescent="0.25">
      <c r="A162" s="1">
        <v>42886</v>
      </c>
      <c r="B162" s="1" t="str">
        <f t="shared" si="4"/>
        <v>May</v>
      </c>
      <c r="C162" t="s">
        <v>10</v>
      </c>
      <c r="D162">
        <v>77.3</v>
      </c>
      <c r="E162" s="2">
        <v>0.65</v>
      </c>
      <c r="F162">
        <v>56</v>
      </c>
      <c r="G162">
        <v>0.3</v>
      </c>
      <c r="H162">
        <v>31</v>
      </c>
      <c r="I162" s="3">
        <f t="shared" si="5"/>
        <v>9.2999999999999989</v>
      </c>
      <c r="K162">
        <v>27</v>
      </c>
    </row>
    <row r="163" spans="1:11" x14ac:dyDescent="0.25">
      <c r="A163" s="1">
        <v>42887</v>
      </c>
      <c r="B163" s="1" t="str">
        <f t="shared" si="4"/>
        <v>June</v>
      </c>
      <c r="C163" t="s">
        <v>11</v>
      </c>
      <c r="D163">
        <v>71.3</v>
      </c>
      <c r="E163" s="2">
        <v>0.65</v>
      </c>
      <c r="F163">
        <v>42</v>
      </c>
      <c r="G163">
        <v>0.3</v>
      </c>
      <c r="H163">
        <v>31</v>
      </c>
      <c r="I163" s="3">
        <f t="shared" si="5"/>
        <v>9.2999999999999989</v>
      </c>
      <c r="K163">
        <v>25</v>
      </c>
    </row>
    <row r="164" spans="1:11" x14ac:dyDescent="0.25">
      <c r="A164" s="1">
        <v>42888</v>
      </c>
      <c r="B164" s="1" t="str">
        <f t="shared" si="4"/>
        <v>June</v>
      </c>
      <c r="C164" t="s">
        <v>12</v>
      </c>
      <c r="D164">
        <v>79.899999999999991</v>
      </c>
      <c r="E164" s="2">
        <v>0.59</v>
      </c>
      <c r="F164">
        <v>48</v>
      </c>
      <c r="G164">
        <v>0.3</v>
      </c>
      <c r="H164">
        <v>33</v>
      </c>
      <c r="I164" s="3">
        <f t="shared" si="5"/>
        <v>9.9</v>
      </c>
      <c r="K164">
        <v>25</v>
      </c>
    </row>
    <row r="165" spans="1:11" x14ac:dyDescent="0.25">
      <c r="A165" s="1">
        <v>42889</v>
      </c>
      <c r="B165" s="1" t="str">
        <f t="shared" si="4"/>
        <v>June</v>
      </c>
      <c r="C165" t="s">
        <v>13</v>
      </c>
      <c r="D165">
        <v>81.5</v>
      </c>
      <c r="E165" s="2">
        <v>0.56000000000000005</v>
      </c>
      <c r="F165">
        <v>59</v>
      </c>
      <c r="G165">
        <v>0.3</v>
      </c>
      <c r="H165">
        <v>35</v>
      </c>
      <c r="I165" s="3">
        <f t="shared" si="5"/>
        <v>10.5</v>
      </c>
      <c r="K165">
        <v>24</v>
      </c>
    </row>
    <row r="166" spans="1:11" x14ac:dyDescent="0.25">
      <c r="A166" s="1">
        <v>42890</v>
      </c>
      <c r="B166" s="1" t="str">
        <f t="shared" si="4"/>
        <v>June</v>
      </c>
      <c r="C166" t="s">
        <v>7</v>
      </c>
      <c r="D166">
        <v>90.399999999999991</v>
      </c>
      <c r="E166" s="2">
        <v>0.51</v>
      </c>
      <c r="F166">
        <v>43</v>
      </c>
      <c r="G166">
        <v>0.3</v>
      </c>
      <c r="H166">
        <v>38</v>
      </c>
      <c r="I166" s="3">
        <f t="shared" si="5"/>
        <v>11.4</v>
      </c>
      <c r="K166">
        <v>25</v>
      </c>
    </row>
    <row r="167" spans="1:11" x14ac:dyDescent="0.25">
      <c r="A167" s="1">
        <v>42891</v>
      </c>
      <c r="B167" s="1" t="str">
        <f t="shared" si="4"/>
        <v>June</v>
      </c>
      <c r="C167" t="s">
        <v>8</v>
      </c>
      <c r="D167">
        <v>78.599999999999994</v>
      </c>
      <c r="E167" s="2">
        <v>0.59</v>
      </c>
      <c r="F167">
        <v>36</v>
      </c>
      <c r="G167">
        <v>0.3</v>
      </c>
      <c r="H167">
        <v>32</v>
      </c>
      <c r="I167" s="3">
        <f t="shared" si="5"/>
        <v>9.6</v>
      </c>
      <c r="K167">
        <v>25</v>
      </c>
    </row>
    <row r="168" spans="1:11" x14ac:dyDescent="0.25">
      <c r="A168" s="1">
        <v>42892</v>
      </c>
      <c r="B168" s="1" t="str">
        <f t="shared" si="4"/>
        <v>June</v>
      </c>
      <c r="C168" t="s">
        <v>9</v>
      </c>
      <c r="D168">
        <v>84.199999999999989</v>
      </c>
      <c r="E168" s="2">
        <v>0.56000000000000005</v>
      </c>
      <c r="F168">
        <v>44</v>
      </c>
      <c r="G168">
        <v>0.3</v>
      </c>
      <c r="H168">
        <v>34</v>
      </c>
      <c r="I168" s="3">
        <f t="shared" si="5"/>
        <v>10.199999999999999</v>
      </c>
      <c r="K168">
        <v>25</v>
      </c>
    </row>
    <row r="169" spans="1:11" x14ac:dyDescent="0.25">
      <c r="A169" s="1">
        <v>42893</v>
      </c>
      <c r="B169" s="1" t="str">
        <f t="shared" si="4"/>
        <v>June</v>
      </c>
      <c r="C169" t="s">
        <v>10</v>
      </c>
      <c r="D169">
        <v>86.8</v>
      </c>
      <c r="E169" s="2">
        <v>0.56000000000000005</v>
      </c>
      <c r="F169">
        <v>58</v>
      </c>
      <c r="G169">
        <v>0.3</v>
      </c>
      <c r="H169">
        <v>36</v>
      </c>
      <c r="I169" s="3">
        <f t="shared" si="5"/>
        <v>10.799999999999999</v>
      </c>
      <c r="K169">
        <v>25</v>
      </c>
    </row>
    <row r="170" spans="1:11" x14ac:dyDescent="0.25">
      <c r="A170" s="1">
        <v>42894</v>
      </c>
      <c r="B170" s="1" t="str">
        <f t="shared" si="4"/>
        <v>June</v>
      </c>
      <c r="C170" t="s">
        <v>11</v>
      </c>
      <c r="D170">
        <v>90.699999999999989</v>
      </c>
      <c r="E170" s="2">
        <v>0.5</v>
      </c>
      <c r="F170">
        <v>46</v>
      </c>
      <c r="G170">
        <v>0.3</v>
      </c>
      <c r="H170">
        <v>39</v>
      </c>
      <c r="I170" s="3">
        <f t="shared" si="5"/>
        <v>11.7</v>
      </c>
      <c r="K170">
        <v>25</v>
      </c>
    </row>
    <row r="171" spans="1:11" x14ac:dyDescent="0.25">
      <c r="A171" s="1">
        <v>42895</v>
      </c>
      <c r="B171" s="1" t="str">
        <f t="shared" si="4"/>
        <v>June</v>
      </c>
      <c r="C171" t="s">
        <v>12</v>
      </c>
      <c r="D171">
        <v>77.599999999999994</v>
      </c>
      <c r="E171" s="2">
        <v>0.61</v>
      </c>
      <c r="F171">
        <v>44</v>
      </c>
      <c r="G171">
        <v>0.3</v>
      </c>
      <c r="H171">
        <v>32</v>
      </c>
      <c r="I171" s="3">
        <f t="shared" si="5"/>
        <v>9.6</v>
      </c>
      <c r="K171">
        <v>24</v>
      </c>
    </row>
    <row r="172" spans="1:11" x14ac:dyDescent="0.25">
      <c r="A172" s="1">
        <v>42896</v>
      </c>
      <c r="B172" s="1" t="str">
        <f t="shared" si="4"/>
        <v>June</v>
      </c>
      <c r="C172" t="s">
        <v>13</v>
      </c>
      <c r="D172">
        <v>79.5</v>
      </c>
      <c r="E172" s="2">
        <v>0.54</v>
      </c>
      <c r="F172">
        <v>54</v>
      </c>
      <c r="G172">
        <v>0.3</v>
      </c>
      <c r="H172">
        <v>35</v>
      </c>
      <c r="I172" s="3">
        <f t="shared" si="5"/>
        <v>10.5</v>
      </c>
      <c r="K172">
        <v>25</v>
      </c>
    </row>
    <row r="173" spans="1:11" x14ac:dyDescent="0.25">
      <c r="A173" s="1">
        <v>42897</v>
      </c>
      <c r="B173" s="1" t="str">
        <f t="shared" si="4"/>
        <v>June</v>
      </c>
      <c r="C173" t="s">
        <v>7</v>
      </c>
      <c r="D173">
        <v>84.8</v>
      </c>
      <c r="E173" s="2">
        <v>0.53</v>
      </c>
      <c r="F173">
        <v>42</v>
      </c>
      <c r="G173">
        <v>0.3</v>
      </c>
      <c r="H173">
        <v>36</v>
      </c>
      <c r="I173" s="3">
        <f t="shared" si="5"/>
        <v>10.799999999999999</v>
      </c>
      <c r="K173">
        <v>25</v>
      </c>
    </row>
    <row r="174" spans="1:11" x14ac:dyDescent="0.25">
      <c r="A174" s="1">
        <v>42898</v>
      </c>
      <c r="B174" s="1" t="str">
        <f t="shared" si="4"/>
        <v>June</v>
      </c>
      <c r="C174" t="s">
        <v>8</v>
      </c>
      <c r="D174">
        <v>93</v>
      </c>
      <c r="E174" s="2">
        <v>0.5</v>
      </c>
      <c r="F174">
        <v>67</v>
      </c>
      <c r="G174">
        <v>0.3</v>
      </c>
      <c r="H174">
        <v>40</v>
      </c>
      <c r="I174" s="3">
        <f t="shared" si="5"/>
        <v>12</v>
      </c>
      <c r="K174">
        <v>24</v>
      </c>
    </row>
    <row r="175" spans="1:11" x14ac:dyDescent="0.25">
      <c r="A175" s="1">
        <v>42899</v>
      </c>
      <c r="B175" s="1" t="str">
        <f t="shared" si="4"/>
        <v>June</v>
      </c>
      <c r="C175" t="s">
        <v>9</v>
      </c>
      <c r="D175">
        <v>75.599999999999994</v>
      </c>
      <c r="E175" s="2">
        <v>0.59</v>
      </c>
      <c r="F175">
        <v>65</v>
      </c>
      <c r="G175">
        <v>0.3</v>
      </c>
      <c r="H175">
        <v>32</v>
      </c>
      <c r="I175" s="3">
        <f t="shared" si="5"/>
        <v>9.6</v>
      </c>
      <c r="K175">
        <v>24</v>
      </c>
    </row>
    <row r="176" spans="1:11" x14ac:dyDescent="0.25">
      <c r="A176" s="1">
        <v>42900</v>
      </c>
      <c r="B176" s="1" t="str">
        <f t="shared" si="4"/>
        <v>June</v>
      </c>
      <c r="C176" t="s">
        <v>10</v>
      </c>
      <c r="D176">
        <v>80.5</v>
      </c>
      <c r="E176" s="2">
        <v>0.56999999999999995</v>
      </c>
      <c r="F176">
        <v>48</v>
      </c>
      <c r="G176">
        <v>0.3</v>
      </c>
      <c r="H176">
        <v>35</v>
      </c>
      <c r="I176" s="3">
        <f t="shared" si="5"/>
        <v>10.5</v>
      </c>
      <c r="K176">
        <v>26</v>
      </c>
    </row>
    <row r="177" spans="1:11" x14ac:dyDescent="0.25">
      <c r="A177" s="1">
        <v>42901</v>
      </c>
      <c r="B177" s="1" t="str">
        <f t="shared" si="4"/>
        <v>June</v>
      </c>
      <c r="C177" t="s">
        <v>11</v>
      </c>
      <c r="D177">
        <v>84.8</v>
      </c>
      <c r="E177" s="2">
        <v>0.56000000000000005</v>
      </c>
      <c r="F177">
        <v>50</v>
      </c>
      <c r="G177">
        <v>0.3</v>
      </c>
      <c r="H177">
        <v>36</v>
      </c>
      <c r="I177" s="3">
        <f t="shared" si="5"/>
        <v>10.799999999999999</v>
      </c>
      <c r="K177">
        <v>23</v>
      </c>
    </row>
    <row r="178" spans="1:11" x14ac:dyDescent="0.25">
      <c r="A178" s="1">
        <v>42902</v>
      </c>
      <c r="B178" s="1" t="str">
        <f t="shared" si="4"/>
        <v>June</v>
      </c>
      <c r="C178" t="s">
        <v>12</v>
      </c>
      <c r="D178">
        <v>99.3</v>
      </c>
      <c r="E178" s="2">
        <v>0.47</v>
      </c>
      <c r="F178">
        <v>77</v>
      </c>
      <c r="G178">
        <v>0.3</v>
      </c>
      <c r="H178">
        <v>41</v>
      </c>
      <c r="I178" s="3">
        <f t="shared" si="5"/>
        <v>12.299999999999999</v>
      </c>
      <c r="K178">
        <v>22</v>
      </c>
    </row>
    <row r="179" spans="1:11" x14ac:dyDescent="0.25">
      <c r="A179" s="1">
        <v>42903</v>
      </c>
      <c r="B179" s="1" t="str">
        <f t="shared" si="4"/>
        <v>June</v>
      </c>
      <c r="C179" t="s">
        <v>13</v>
      </c>
      <c r="D179">
        <v>76.3</v>
      </c>
      <c r="E179" s="2">
        <v>0.65</v>
      </c>
      <c r="F179">
        <v>47</v>
      </c>
      <c r="G179">
        <v>0.3</v>
      </c>
      <c r="H179">
        <v>31</v>
      </c>
      <c r="I179" s="3">
        <f t="shared" si="5"/>
        <v>9.2999999999999989</v>
      </c>
      <c r="K179">
        <v>23</v>
      </c>
    </row>
    <row r="180" spans="1:11" x14ac:dyDescent="0.25">
      <c r="A180" s="1">
        <v>42904</v>
      </c>
      <c r="B180" s="1" t="str">
        <f t="shared" si="4"/>
        <v>June</v>
      </c>
      <c r="C180" t="s">
        <v>7</v>
      </c>
      <c r="D180">
        <v>72.599999999999994</v>
      </c>
      <c r="E180" s="2">
        <v>0.59</v>
      </c>
      <c r="F180">
        <v>60</v>
      </c>
      <c r="G180">
        <v>0.3</v>
      </c>
      <c r="H180">
        <v>32</v>
      </c>
      <c r="I180" s="3">
        <f t="shared" si="5"/>
        <v>9.6</v>
      </c>
      <c r="K180">
        <v>23</v>
      </c>
    </row>
    <row r="181" spans="1:11" x14ac:dyDescent="0.25">
      <c r="A181" s="1">
        <v>42905</v>
      </c>
      <c r="B181" s="1" t="str">
        <f t="shared" si="4"/>
        <v>June</v>
      </c>
      <c r="C181" t="s">
        <v>8</v>
      </c>
      <c r="D181">
        <v>86.5</v>
      </c>
      <c r="E181" s="2">
        <v>0.56000000000000005</v>
      </c>
      <c r="F181">
        <v>66</v>
      </c>
      <c r="G181">
        <v>0.3</v>
      </c>
      <c r="H181">
        <v>35</v>
      </c>
      <c r="I181" s="3">
        <f t="shared" si="5"/>
        <v>10.5</v>
      </c>
      <c r="K181">
        <v>22</v>
      </c>
    </row>
    <row r="182" spans="1:11" x14ac:dyDescent="0.25">
      <c r="A182" s="1">
        <v>42906</v>
      </c>
      <c r="B182" s="1" t="str">
        <f t="shared" si="4"/>
        <v>June</v>
      </c>
      <c r="C182" t="s">
        <v>9</v>
      </c>
      <c r="D182">
        <v>85.1</v>
      </c>
      <c r="E182" s="2">
        <v>0.54</v>
      </c>
      <c r="F182">
        <v>70</v>
      </c>
      <c r="G182">
        <v>0.3</v>
      </c>
      <c r="H182">
        <v>37</v>
      </c>
      <c r="I182" s="3">
        <f t="shared" si="5"/>
        <v>11.1</v>
      </c>
      <c r="K182">
        <v>23</v>
      </c>
    </row>
    <row r="183" spans="1:11" x14ac:dyDescent="0.25">
      <c r="A183" s="1">
        <v>42907</v>
      </c>
      <c r="B183" s="1" t="str">
        <f t="shared" si="4"/>
        <v>June</v>
      </c>
      <c r="C183" t="s">
        <v>10</v>
      </c>
      <c r="D183">
        <v>94.3</v>
      </c>
      <c r="E183" s="2">
        <v>0.47</v>
      </c>
      <c r="F183">
        <v>76</v>
      </c>
      <c r="G183">
        <v>0.3</v>
      </c>
      <c r="H183">
        <v>41</v>
      </c>
      <c r="I183" s="3">
        <f t="shared" si="5"/>
        <v>12.299999999999999</v>
      </c>
      <c r="K183">
        <v>22</v>
      </c>
    </row>
    <row r="184" spans="1:11" x14ac:dyDescent="0.25">
      <c r="A184" s="1">
        <v>42908</v>
      </c>
      <c r="B184" s="1" t="str">
        <f t="shared" si="4"/>
        <v>June</v>
      </c>
      <c r="C184" t="s">
        <v>11</v>
      </c>
      <c r="D184">
        <v>72.3</v>
      </c>
      <c r="E184" s="2">
        <v>0.65</v>
      </c>
      <c r="F184">
        <v>36</v>
      </c>
      <c r="G184">
        <v>0.3</v>
      </c>
      <c r="H184">
        <v>31</v>
      </c>
      <c r="I184" s="3">
        <f t="shared" si="5"/>
        <v>9.2999999999999989</v>
      </c>
    </row>
    <row r="185" spans="1:11" x14ac:dyDescent="0.25">
      <c r="A185" s="1">
        <v>42909</v>
      </c>
      <c r="B185" s="1" t="str">
        <f t="shared" si="4"/>
        <v>June</v>
      </c>
      <c r="C185" t="s">
        <v>12</v>
      </c>
      <c r="D185">
        <v>79.899999999999991</v>
      </c>
      <c r="E185" s="2">
        <v>0.61</v>
      </c>
      <c r="F185">
        <v>39</v>
      </c>
      <c r="G185">
        <v>0.3</v>
      </c>
      <c r="H185">
        <v>33</v>
      </c>
      <c r="I185" s="3">
        <f t="shared" si="5"/>
        <v>9.9</v>
      </c>
    </row>
    <row r="186" spans="1:11" x14ac:dyDescent="0.25">
      <c r="A186" s="1">
        <v>42910</v>
      </c>
      <c r="B186" s="1" t="str">
        <f t="shared" si="4"/>
        <v>June</v>
      </c>
      <c r="C186" t="s">
        <v>13</v>
      </c>
      <c r="D186">
        <v>80.5</v>
      </c>
      <c r="E186" s="2">
        <v>0.56999999999999995</v>
      </c>
      <c r="F186">
        <v>50</v>
      </c>
      <c r="G186">
        <v>0.3</v>
      </c>
      <c r="H186">
        <v>35</v>
      </c>
      <c r="I186" s="3">
        <f t="shared" si="5"/>
        <v>10.5</v>
      </c>
    </row>
    <row r="187" spans="1:11" x14ac:dyDescent="0.25">
      <c r="A187" s="1">
        <v>42911</v>
      </c>
      <c r="B187" s="1" t="str">
        <f t="shared" si="4"/>
        <v>June</v>
      </c>
      <c r="C187" t="s">
        <v>7</v>
      </c>
      <c r="D187">
        <v>85.1</v>
      </c>
      <c r="E187" s="2">
        <v>0.51</v>
      </c>
      <c r="F187">
        <v>58</v>
      </c>
      <c r="G187">
        <v>0.3</v>
      </c>
      <c r="H187">
        <v>37</v>
      </c>
      <c r="I187" s="3">
        <f t="shared" si="5"/>
        <v>11.1</v>
      </c>
    </row>
    <row r="188" spans="1:11" x14ac:dyDescent="0.25">
      <c r="A188" s="1">
        <v>42912</v>
      </c>
      <c r="B188" s="1" t="str">
        <f t="shared" si="4"/>
        <v>June</v>
      </c>
      <c r="C188" t="s">
        <v>8</v>
      </c>
      <c r="D188">
        <v>102.6</v>
      </c>
      <c r="E188" s="2">
        <v>0.47</v>
      </c>
      <c r="F188">
        <v>60</v>
      </c>
      <c r="G188">
        <v>0.3</v>
      </c>
      <c r="H188">
        <v>42</v>
      </c>
      <c r="I188" s="3">
        <f t="shared" si="5"/>
        <v>12.6</v>
      </c>
    </row>
    <row r="189" spans="1:11" x14ac:dyDescent="0.25">
      <c r="A189" s="1">
        <v>42913</v>
      </c>
      <c r="B189" s="1" t="str">
        <f t="shared" si="4"/>
        <v>June</v>
      </c>
      <c r="C189" t="s">
        <v>9</v>
      </c>
      <c r="D189">
        <v>75.3</v>
      </c>
      <c r="E189" s="2">
        <v>0.63</v>
      </c>
      <c r="F189">
        <v>62</v>
      </c>
      <c r="G189">
        <v>0.3</v>
      </c>
      <c r="H189">
        <v>31</v>
      </c>
      <c r="I189" s="3">
        <f t="shared" si="5"/>
        <v>9.2999999999999989</v>
      </c>
    </row>
    <row r="190" spans="1:11" x14ac:dyDescent="0.25">
      <c r="A190" s="1">
        <v>42914</v>
      </c>
      <c r="B190" s="1" t="str">
        <f t="shared" si="4"/>
        <v>June</v>
      </c>
      <c r="C190" t="s">
        <v>10</v>
      </c>
      <c r="D190">
        <v>75.899999999999991</v>
      </c>
      <c r="E190" s="2">
        <v>0.59</v>
      </c>
      <c r="F190">
        <v>65</v>
      </c>
      <c r="G190">
        <v>0.3</v>
      </c>
      <c r="H190">
        <v>33</v>
      </c>
      <c r="I190" s="3">
        <f t="shared" si="5"/>
        <v>9.9</v>
      </c>
    </row>
    <row r="191" spans="1:11" x14ac:dyDescent="0.25">
      <c r="A191" s="1">
        <v>42915</v>
      </c>
      <c r="B191" s="1" t="str">
        <f t="shared" si="4"/>
        <v>June</v>
      </c>
      <c r="C191" t="s">
        <v>11</v>
      </c>
      <c r="D191">
        <v>86.5</v>
      </c>
      <c r="E191" s="2">
        <v>0.54</v>
      </c>
      <c r="F191">
        <v>64</v>
      </c>
      <c r="G191">
        <v>0.3</v>
      </c>
      <c r="H191">
        <v>35</v>
      </c>
      <c r="I191" s="3">
        <f t="shared" si="5"/>
        <v>10.5</v>
      </c>
    </row>
    <row r="192" spans="1:11" x14ac:dyDescent="0.25">
      <c r="A192" s="1">
        <v>42916</v>
      </c>
      <c r="B192" s="1" t="str">
        <f t="shared" si="4"/>
        <v>June</v>
      </c>
      <c r="C192" t="s">
        <v>12</v>
      </c>
      <c r="D192">
        <v>89.399999999999991</v>
      </c>
      <c r="E192" s="2">
        <v>0.53</v>
      </c>
      <c r="F192">
        <v>47</v>
      </c>
      <c r="G192">
        <v>0.3</v>
      </c>
      <c r="H192">
        <v>38</v>
      </c>
      <c r="I192" s="3">
        <f t="shared" si="5"/>
        <v>11.4</v>
      </c>
    </row>
    <row r="193" spans="1:9" x14ac:dyDescent="0.25">
      <c r="A193" s="1">
        <v>42917</v>
      </c>
      <c r="B193" s="1" t="str">
        <f t="shared" si="4"/>
        <v>July</v>
      </c>
      <c r="C193" t="s">
        <v>13</v>
      </c>
      <c r="D193">
        <v>102.89999999999999</v>
      </c>
      <c r="E193" s="2">
        <v>0.47</v>
      </c>
      <c r="F193">
        <v>59</v>
      </c>
      <c r="G193">
        <v>0.5</v>
      </c>
      <c r="H193">
        <v>43</v>
      </c>
      <c r="I193" s="3">
        <f t="shared" si="5"/>
        <v>21.5</v>
      </c>
    </row>
    <row r="194" spans="1:9" x14ac:dyDescent="0.25">
      <c r="A194" s="1">
        <v>42918</v>
      </c>
      <c r="B194" s="1" t="str">
        <f t="shared" si="4"/>
        <v>July</v>
      </c>
      <c r="C194" t="s">
        <v>7</v>
      </c>
      <c r="D194">
        <v>93.399999999999991</v>
      </c>
      <c r="E194" s="2">
        <v>0.51</v>
      </c>
      <c r="F194">
        <v>68</v>
      </c>
      <c r="G194">
        <v>0.5</v>
      </c>
      <c r="H194">
        <v>38</v>
      </c>
      <c r="I194" s="3">
        <f t="shared" si="5"/>
        <v>19</v>
      </c>
    </row>
    <row r="195" spans="1:9" x14ac:dyDescent="0.25">
      <c r="A195" s="1">
        <v>42919</v>
      </c>
      <c r="B195" s="1" t="str">
        <f t="shared" si="4"/>
        <v>July</v>
      </c>
      <c r="C195" t="s">
        <v>8</v>
      </c>
      <c r="D195">
        <v>81.5</v>
      </c>
      <c r="E195" s="2">
        <v>0.54</v>
      </c>
      <c r="F195">
        <v>68</v>
      </c>
      <c r="G195">
        <v>0.5</v>
      </c>
      <c r="H195">
        <v>35</v>
      </c>
      <c r="I195" s="3">
        <f t="shared" si="5"/>
        <v>17.5</v>
      </c>
    </row>
    <row r="196" spans="1:9" x14ac:dyDescent="0.25">
      <c r="A196" s="1">
        <v>42920</v>
      </c>
      <c r="B196" s="1" t="str">
        <f t="shared" si="4"/>
        <v>July</v>
      </c>
      <c r="C196" t="s">
        <v>9</v>
      </c>
      <c r="D196">
        <v>84.199999999999989</v>
      </c>
      <c r="E196" s="2">
        <v>0.59</v>
      </c>
      <c r="F196">
        <v>49</v>
      </c>
      <c r="G196">
        <v>0.5</v>
      </c>
      <c r="H196">
        <v>34</v>
      </c>
      <c r="I196" s="3">
        <f t="shared" si="5"/>
        <v>17</v>
      </c>
    </row>
    <row r="197" spans="1:9" x14ac:dyDescent="0.25">
      <c r="A197" s="1">
        <v>42921</v>
      </c>
      <c r="B197" s="1" t="str">
        <f t="shared" si="4"/>
        <v>July</v>
      </c>
      <c r="C197" t="s">
        <v>10</v>
      </c>
      <c r="D197">
        <v>73.599999999999994</v>
      </c>
      <c r="E197" s="2">
        <v>0.63</v>
      </c>
      <c r="F197">
        <v>55</v>
      </c>
      <c r="G197">
        <v>0.5</v>
      </c>
      <c r="H197">
        <v>32</v>
      </c>
      <c r="I197" s="3">
        <f t="shared" si="5"/>
        <v>16</v>
      </c>
    </row>
    <row r="198" spans="1:9" x14ac:dyDescent="0.25">
      <c r="A198" s="1">
        <v>42922</v>
      </c>
      <c r="B198" s="1" t="str">
        <f t="shared" si="4"/>
        <v>July</v>
      </c>
      <c r="C198" t="s">
        <v>11</v>
      </c>
      <c r="D198">
        <v>91.699999999999989</v>
      </c>
      <c r="E198" s="2">
        <v>0.51</v>
      </c>
      <c r="F198">
        <v>46</v>
      </c>
      <c r="G198">
        <v>0.5</v>
      </c>
      <c r="H198">
        <v>39</v>
      </c>
      <c r="I198" s="3">
        <f t="shared" si="5"/>
        <v>19.5</v>
      </c>
    </row>
    <row r="199" spans="1:9" x14ac:dyDescent="0.25">
      <c r="A199" s="1">
        <v>42923</v>
      </c>
      <c r="B199" s="1" t="str">
        <f t="shared" si="4"/>
        <v>July</v>
      </c>
      <c r="C199" t="s">
        <v>12</v>
      </c>
      <c r="D199">
        <v>82.5</v>
      </c>
      <c r="E199" s="2">
        <v>0.56999999999999995</v>
      </c>
      <c r="F199">
        <v>41</v>
      </c>
      <c r="G199">
        <v>0.5</v>
      </c>
      <c r="H199">
        <v>35</v>
      </c>
      <c r="I199" s="3">
        <f t="shared" si="5"/>
        <v>17.5</v>
      </c>
    </row>
    <row r="200" spans="1:9" x14ac:dyDescent="0.25">
      <c r="A200" s="1">
        <v>42924</v>
      </c>
      <c r="B200" s="1" t="str">
        <f t="shared" si="4"/>
        <v>July</v>
      </c>
      <c r="C200" t="s">
        <v>13</v>
      </c>
      <c r="D200">
        <v>83.199999999999989</v>
      </c>
      <c r="E200" s="2">
        <v>0.56999999999999995</v>
      </c>
      <c r="F200">
        <v>44</v>
      </c>
      <c r="G200">
        <v>0.5</v>
      </c>
      <c r="H200">
        <v>34</v>
      </c>
      <c r="I200" s="3">
        <f t="shared" si="5"/>
        <v>17</v>
      </c>
    </row>
    <row r="201" spans="1:9" x14ac:dyDescent="0.25">
      <c r="A201" s="1">
        <v>42925</v>
      </c>
      <c r="B201" s="1" t="str">
        <f t="shared" si="4"/>
        <v>July</v>
      </c>
      <c r="C201" t="s">
        <v>7</v>
      </c>
      <c r="D201">
        <v>77.899999999999991</v>
      </c>
      <c r="E201" s="2">
        <v>0.59</v>
      </c>
      <c r="F201">
        <v>44</v>
      </c>
      <c r="G201">
        <v>0.5</v>
      </c>
      <c r="H201">
        <v>33</v>
      </c>
      <c r="I201" s="3">
        <f t="shared" si="5"/>
        <v>16.5</v>
      </c>
    </row>
    <row r="202" spans="1:9" x14ac:dyDescent="0.25">
      <c r="A202" s="1">
        <v>42926</v>
      </c>
      <c r="B202" s="1" t="str">
        <f t="shared" si="4"/>
        <v>July</v>
      </c>
      <c r="C202" t="s">
        <v>8</v>
      </c>
      <c r="D202">
        <v>98</v>
      </c>
      <c r="E202" s="2">
        <v>0.49</v>
      </c>
      <c r="F202">
        <v>66</v>
      </c>
      <c r="G202">
        <v>0.5</v>
      </c>
      <c r="H202">
        <v>40</v>
      </c>
      <c r="I202" s="3">
        <f t="shared" si="5"/>
        <v>20</v>
      </c>
    </row>
    <row r="203" spans="1:9" x14ac:dyDescent="0.25">
      <c r="A203" s="1">
        <v>42927</v>
      </c>
      <c r="B203" s="1" t="str">
        <f t="shared" si="4"/>
        <v>July</v>
      </c>
      <c r="C203" t="s">
        <v>9</v>
      </c>
      <c r="D203">
        <v>83.5</v>
      </c>
      <c r="E203" s="2">
        <v>0.54</v>
      </c>
      <c r="F203">
        <v>40</v>
      </c>
      <c r="G203">
        <v>0.5</v>
      </c>
      <c r="H203">
        <v>35</v>
      </c>
      <c r="I203" s="3">
        <f t="shared" si="5"/>
        <v>17.5</v>
      </c>
    </row>
    <row r="204" spans="1:9" x14ac:dyDescent="0.25">
      <c r="A204" s="1">
        <v>42928</v>
      </c>
      <c r="B204" s="1" t="str">
        <f t="shared" ref="B204:B267" si="6">TEXT(A204, "mmmm")</f>
        <v>July</v>
      </c>
      <c r="C204" t="s">
        <v>10</v>
      </c>
      <c r="D204">
        <v>80.199999999999989</v>
      </c>
      <c r="E204" s="2">
        <v>0.56000000000000005</v>
      </c>
      <c r="F204">
        <v>39</v>
      </c>
      <c r="G204">
        <v>0.5</v>
      </c>
      <c r="H204">
        <v>34</v>
      </c>
      <c r="I204" s="3">
        <f t="shared" ref="I204:I267" si="7">G204*H204</f>
        <v>17</v>
      </c>
    </row>
    <row r="205" spans="1:9" x14ac:dyDescent="0.25">
      <c r="A205" s="1">
        <v>42929</v>
      </c>
      <c r="B205" s="1" t="str">
        <f t="shared" si="6"/>
        <v>July</v>
      </c>
      <c r="C205" t="s">
        <v>11</v>
      </c>
      <c r="D205">
        <v>78.899999999999991</v>
      </c>
      <c r="E205" s="2">
        <v>0.61</v>
      </c>
      <c r="F205">
        <v>49</v>
      </c>
      <c r="G205">
        <v>0.5</v>
      </c>
      <c r="H205">
        <v>33</v>
      </c>
      <c r="I205" s="3">
        <f t="shared" si="7"/>
        <v>16.5</v>
      </c>
    </row>
    <row r="206" spans="1:9" x14ac:dyDescent="0.25">
      <c r="A206" s="1">
        <v>42930</v>
      </c>
      <c r="B206" s="1" t="str">
        <f t="shared" si="6"/>
        <v>July</v>
      </c>
      <c r="C206" t="s">
        <v>12</v>
      </c>
      <c r="D206">
        <v>92</v>
      </c>
      <c r="E206" s="2">
        <v>0.5</v>
      </c>
      <c r="F206">
        <v>80</v>
      </c>
      <c r="G206">
        <v>0.5</v>
      </c>
      <c r="H206">
        <v>40</v>
      </c>
      <c r="I206" s="3">
        <f t="shared" si="7"/>
        <v>20</v>
      </c>
    </row>
    <row r="207" spans="1:9" x14ac:dyDescent="0.25">
      <c r="A207" s="1">
        <v>42931</v>
      </c>
      <c r="B207" s="1" t="str">
        <f t="shared" si="6"/>
        <v>July</v>
      </c>
      <c r="C207" t="s">
        <v>13</v>
      </c>
      <c r="D207">
        <v>82.5</v>
      </c>
      <c r="E207" s="2">
        <v>0.54</v>
      </c>
      <c r="F207">
        <v>56</v>
      </c>
      <c r="G207">
        <v>0.5</v>
      </c>
      <c r="H207">
        <v>35</v>
      </c>
      <c r="I207" s="3">
        <f t="shared" si="7"/>
        <v>17.5</v>
      </c>
    </row>
    <row r="208" spans="1:9" x14ac:dyDescent="0.25">
      <c r="A208" s="1">
        <v>42932</v>
      </c>
      <c r="B208" s="1" t="str">
        <f t="shared" si="6"/>
        <v>July</v>
      </c>
      <c r="C208" t="s">
        <v>7</v>
      </c>
      <c r="D208">
        <v>79.199999999999989</v>
      </c>
      <c r="E208" s="2">
        <v>0.59</v>
      </c>
      <c r="F208">
        <v>50</v>
      </c>
      <c r="G208">
        <v>0.5</v>
      </c>
      <c r="H208">
        <v>34</v>
      </c>
      <c r="I208" s="3">
        <f t="shared" si="7"/>
        <v>17</v>
      </c>
    </row>
    <row r="209" spans="1:9" x14ac:dyDescent="0.25">
      <c r="A209" s="1">
        <v>42933</v>
      </c>
      <c r="B209" s="1" t="str">
        <f t="shared" si="6"/>
        <v>July</v>
      </c>
      <c r="C209" t="s">
        <v>8</v>
      </c>
      <c r="D209">
        <v>80.899999999999991</v>
      </c>
      <c r="E209" s="2">
        <v>0.56999999999999995</v>
      </c>
      <c r="F209">
        <v>64</v>
      </c>
      <c r="G209">
        <v>0.5</v>
      </c>
      <c r="H209">
        <v>33</v>
      </c>
      <c r="I209" s="3">
        <f t="shared" si="7"/>
        <v>16.5</v>
      </c>
    </row>
    <row r="210" spans="1:9" x14ac:dyDescent="0.25">
      <c r="A210" s="1">
        <v>42934</v>
      </c>
      <c r="B210" s="1" t="str">
        <f t="shared" si="6"/>
        <v>July</v>
      </c>
      <c r="C210" t="s">
        <v>9</v>
      </c>
      <c r="D210">
        <v>99.3</v>
      </c>
      <c r="E210" s="2">
        <v>0.47</v>
      </c>
      <c r="F210">
        <v>76</v>
      </c>
      <c r="G210">
        <v>0.5</v>
      </c>
      <c r="H210">
        <v>41</v>
      </c>
      <c r="I210" s="3">
        <f t="shared" si="7"/>
        <v>20.5</v>
      </c>
    </row>
    <row r="211" spans="1:9" x14ac:dyDescent="0.25">
      <c r="A211" s="1">
        <v>42935</v>
      </c>
      <c r="B211" s="1" t="str">
        <f t="shared" si="6"/>
        <v>July</v>
      </c>
      <c r="C211" t="s">
        <v>10</v>
      </c>
      <c r="D211">
        <v>83.8</v>
      </c>
      <c r="E211" s="2">
        <v>0.56000000000000005</v>
      </c>
      <c r="F211">
        <v>44</v>
      </c>
      <c r="G211">
        <v>0.5</v>
      </c>
      <c r="H211">
        <v>36</v>
      </c>
      <c r="I211" s="3">
        <f t="shared" si="7"/>
        <v>18</v>
      </c>
    </row>
    <row r="212" spans="1:9" x14ac:dyDescent="0.25">
      <c r="A212" s="1">
        <v>42936</v>
      </c>
      <c r="B212" s="1" t="str">
        <f t="shared" si="6"/>
        <v>July</v>
      </c>
      <c r="C212" t="s">
        <v>11</v>
      </c>
      <c r="D212">
        <v>86.5</v>
      </c>
      <c r="E212" s="2">
        <v>0.56999999999999995</v>
      </c>
      <c r="F212">
        <v>44</v>
      </c>
      <c r="G212">
        <v>0.5</v>
      </c>
      <c r="H212">
        <v>35</v>
      </c>
      <c r="I212" s="3">
        <f t="shared" si="7"/>
        <v>17.5</v>
      </c>
    </row>
    <row r="213" spans="1:9" x14ac:dyDescent="0.25">
      <c r="A213" s="1">
        <v>42937</v>
      </c>
      <c r="B213" s="1" t="str">
        <f t="shared" si="6"/>
        <v>July</v>
      </c>
      <c r="C213" t="s">
        <v>12</v>
      </c>
      <c r="D213">
        <v>76.899999999999991</v>
      </c>
      <c r="E213" s="2">
        <v>0.56999999999999995</v>
      </c>
      <c r="F213">
        <v>59</v>
      </c>
      <c r="G213">
        <v>0.5</v>
      </c>
      <c r="H213">
        <v>33</v>
      </c>
      <c r="I213" s="3">
        <f t="shared" si="7"/>
        <v>16.5</v>
      </c>
    </row>
    <row r="214" spans="1:9" x14ac:dyDescent="0.25">
      <c r="A214" s="1">
        <v>42938</v>
      </c>
      <c r="B214" s="1" t="str">
        <f t="shared" si="6"/>
        <v>July</v>
      </c>
      <c r="C214" t="s">
        <v>13</v>
      </c>
      <c r="D214">
        <v>99.6</v>
      </c>
      <c r="E214" s="2">
        <v>0.47</v>
      </c>
      <c r="F214">
        <v>49</v>
      </c>
      <c r="G214">
        <v>0.5</v>
      </c>
      <c r="H214">
        <v>42</v>
      </c>
      <c r="I214" s="3">
        <f t="shared" si="7"/>
        <v>21</v>
      </c>
    </row>
    <row r="215" spans="1:9" x14ac:dyDescent="0.25">
      <c r="A215" s="1">
        <v>42939</v>
      </c>
      <c r="B215" s="1" t="str">
        <f t="shared" si="6"/>
        <v>July</v>
      </c>
      <c r="C215" t="s">
        <v>7</v>
      </c>
      <c r="D215">
        <v>89.1</v>
      </c>
      <c r="E215" s="2">
        <v>0.51</v>
      </c>
      <c r="F215">
        <v>72</v>
      </c>
      <c r="G215">
        <v>0.5</v>
      </c>
      <c r="H215">
        <v>37</v>
      </c>
      <c r="I215" s="3">
        <f t="shared" si="7"/>
        <v>18.5</v>
      </c>
    </row>
    <row r="216" spans="1:9" x14ac:dyDescent="0.25">
      <c r="A216" s="1">
        <v>42940</v>
      </c>
      <c r="B216" s="1" t="str">
        <f t="shared" si="6"/>
        <v>July</v>
      </c>
      <c r="C216" t="s">
        <v>8</v>
      </c>
      <c r="D216">
        <v>83.5</v>
      </c>
      <c r="E216" s="2">
        <v>0.56999999999999995</v>
      </c>
      <c r="F216">
        <v>69</v>
      </c>
      <c r="G216">
        <v>0.5</v>
      </c>
      <c r="H216">
        <v>35</v>
      </c>
      <c r="I216" s="3">
        <f t="shared" si="7"/>
        <v>17.5</v>
      </c>
    </row>
    <row r="217" spans="1:9" x14ac:dyDescent="0.25">
      <c r="A217" s="1">
        <v>42941</v>
      </c>
      <c r="B217" s="1" t="str">
        <f t="shared" si="6"/>
        <v>July</v>
      </c>
      <c r="C217" t="s">
        <v>9</v>
      </c>
      <c r="D217">
        <v>79.899999999999991</v>
      </c>
      <c r="E217" s="2">
        <v>0.56999999999999995</v>
      </c>
      <c r="F217">
        <v>64</v>
      </c>
      <c r="G217">
        <v>0.5</v>
      </c>
      <c r="H217">
        <v>33</v>
      </c>
      <c r="I217" s="3">
        <f t="shared" si="7"/>
        <v>16.5</v>
      </c>
    </row>
    <row r="218" spans="1:9" x14ac:dyDescent="0.25">
      <c r="A218" s="1">
        <v>42942</v>
      </c>
      <c r="B218" s="1" t="str">
        <f t="shared" si="6"/>
        <v>July</v>
      </c>
      <c r="C218" t="s">
        <v>10</v>
      </c>
      <c r="D218">
        <v>76.599999999999994</v>
      </c>
      <c r="E218" s="2">
        <v>0.59</v>
      </c>
      <c r="F218">
        <v>37</v>
      </c>
      <c r="G218">
        <v>0.5</v>
      </c>
      <c r="H218">
        <v>32</v>
      </c>
      <c r="I218" s="3">
        <f t="shared" si="7"/>
        <v>16</v>
      </c>
    </row>
    <row r="219" spans="1:9" x14ac:dyDescent="0.25">
      <c r="A219" s="1">
        <v>42943</v>
      </c>
      <c r="B219" s="1" t="str">
        <f t="shared" si="6"/>
        <v>July</v>
      </c>
      <c r="C219" t="s">
        <v>11</v>
      </c>
      <c r="D219">
        <v>97.899999999999991</v>
      </c>
      <c r="E219" s="2">
        <v>0.47</v>
      </c>
      <c r="F219">
        <v>74</v>
      </c>
      <c r="G219">
        <v>0.5</v>
      </c>
      <c r="H219">
        <v>43</v>
      </c>
      <c r="I219" s="3">
        <f t="shared" si="7"/>
        <v>21.5</v>
      </c>
    </row>
    <row r="220" spans="1:9" x14ac:dyDescent="0.25">
      <c r="A220" s="1">
        <v>42944</v>
      </c>
      <c r="B220" s="1" t="str">
        <f t="shared" si="6"/>
        <v>July</v>
      </c>
      <c r="C220" t="s">
        <v>12</v>
      </c>
      <c r="D220">
        <v>87.399999999999991</v>
      </c>
      <c r="E220" s="2">
        <v>0.51</v>
      </c>
      <c r="F220">
        <v>58</v>
      </c>
      <c r="G220">
        <v>0.5</v>
      </c>
      <c r="H220">
        <v>38</v>
      </c>
      <c r="I220" s="3">
        <f t="shared" si="7"/>
        <v>19</v>
      </c>
    </row>
    <row r="221" spans="1:9" x14ac:dyDescent="0.25">
      <c r="A221" s="1">
        <v>42945</v>
      </c>
      <c r="B221" s="1" t="str">
        <f t="shared" si="6"/>
        <v>July</v>
      </c>
      <c r="C221" t="s">
        <v>13</v>
      </c>
      <c r="D221">
        <v>85.5</v>
      </c>
      <c r="E221" s="2">
        <v>0.56999999999999995</v>
      </c>
      <c r="F221">
        <v>50</v>
      </c>
      <c r="G221">
        <v>0.5</v>
      </c>
      <c r="H221">
        <v>35</v>
      </c>
      <c r="I221" s="3">
        <f t="shared" si="7"/>
        <v>17.5</v>
      </c>
    </row>
    <row r="222" spans="1:9" x14ac:dyDescent="0.25">
      <c r="A222" s="1">
        <v>42946</v>
      </c>
      <c r="B222" s="1" t="str">
        <f t="shared" si="6"/>
        <v>July</v>
      </c>
      <c r="C222" t="s">
        <v>7</v>
      </c>
      <c r="D222">
        <v>78.199999999999989</v>
      </c>
      <c r="E222" s="2">
        <v>0.59</v>
      </c>
      <c r="F222">
        <v>52</v>
      </c>
      <c r="G222">
        <v>0.5</v>
      </c>
      <c r="H222">
        <v>34</v>
      </c>
      <c r="I222" s="3">
        <f t="shared" si="7"/>
        <v>17</v>
      </c>
    </row>
    <row r="223" spans="1:9" x14ac:dyDescent="0.25">
      <c r="A223" s="1">
        <v>42947</v>
      </c>
      <c r="B223" s="1" t="str">
        <f t="shared" si="6"/>
        <v>July</v>
      </c>
      <c r="C223" t="s">
        <v>8</v>
      </c>
      <c r="D223">
        <v>74.599999999999994</v>
      </c>
      <c r="E223" s="2">
        <v>0.61</v>
      </c>
      <c r="F223">
        <v>38</v>
      </c>
      <c r="G223">
        <v>0.5</v>
      </c>
      <c r="H223">
        <v>32</v>
      </c>
      <c r="I223" s="3">
        <f t="shared" si="7"/>
        <v>16</v>
      </c>
    </row>
    <row r="224" spans="1:9" x14ac:dyDescent="0.25">
      <c r="A224" s="1">
        <v>42948</v>
      </c>
      <c r="B224" s="1" t="str">
        <f t="shared" si="6"/>
        <v>August</v>
      </c>
      <c r="C224" t="s">
        <v>9</v>
      </c>
      <c r="D224">
        <v>75.599999999999994</v>
      </c>
      <c r="E224" s="2">
        <v>0.63</v>
      </c>
      <c r="F224">
        <v>56</v>
      </c>
      <c r="G224">
        <v>0.5</v>
      </c>
      <c r="H224">
        <v>32</v>
      </c>
      <c r="I224" s="3">
        <f t="shared" si="7"/>
        <v>16</v>
      </c>
    </row>
    <row r="225" spans="1:9" x14ac:dyDescent="0.25">
      <c r="A225" s="1">
        <v>42949</v>
      </c>
      <c r="B225" s="1" t="str">
        <f t="shared" si="6"/>
        <v>August</v>
      </c>
      <c r="C225" t="s">
        <v>10</v>
      </c>
      <c r="D225">
        <v>76.3</v>
      </c>
      <c r="E225" s="2">
        <v>0.63</v>
      </c>
      <c r="F225">
        <v>48</v>
      </c>
      <c r="G225">
        <v>0.5</v>
      </c>
      <c r="H225">
        <v>31</v>
      </c>
      <c r="I225" s="3">
        <f t="shared" si="7"/>
        <v>15.5</v>
      </c>
    </row>
    <row r="226" spans="1:9" x14ac:dyDescent="0.25">
      <c r="A226" s="1">
        <v>42950</v>
      </c>
      <c r="B226" s="1" t="str">
        <f t="shared" si="6"/>
        <v>August</v>
      </c>
      <c r="C226" t="s">
        <v>11</v>
      </c>
      <c r="D226">
        <v>75</v>
      </c>
      <c r="E226" s="2">
        <v>0.63</v>
      </c>
      <c r="F226">
        <v>52</v>
      </c>
      <c r="G226">
        <v>0.5</v>
      </c>
      <c r="H226">
        <v>30</v>
      </c>
      <c r="I226" s="3">
        <f t="shared" si="7"/>
        <v>15</v>
      </c>
    </row>
    <row r="227" spans="1:9" x14ac:dyDescent="0.25">
      <c r="A227" s="1">
        <v>42951</v>
      </c>
      <c r="B227" s="1" t="str">
        <f t="shared" si="6"/>
        <v>August</v>
      </c>
      <c r="C227" t="s">
        <v>12</v>
      </c>
      <c r="D227">
        <v>70.699999999999989</v>
      </c>
      <c r="E227" s="2">
        <v>0.69</v>
      </c>
      <c r="F227">
        <v>34</v>
      </c>
      <c r="G227">
        <v>0.5</v>
      </c>
      <c r="H227">
        <v>29</v>
      </c>
      <c r="I227" s="3">
        <f t="shared" si="7"/>
        <v>14.5</v>
      </c>
    </row>
    <row r="228" spans="1:9" x14ac:dyDescent="0.25">
      <c r="A228" s="1">
        <v>42952</v>
      </c>
      <c r="B228" s="1" t="str">
        <f t="shared" si="6"/>
        <v>August</v>
      </c>
      <c r="C228" t="s">
        <v>13</v>
      </c>
      <c r="D228">
        <v>76.599999999999994</v>
      </c>
      <c r="E228" s="2">
        <v>0.61</v>
      </c>
      <c r="F228">
        <v>66</v>
      </c>
      <c r="G228">
        <v>0.5</v>
      </c>
      <c r="H228">
        <v>32</v>
      </c>
      <c r="I228" s="3">
        <f t="shared" si="7"/>
        <v>16</v>
      </c>
    </row>
    <row r="229" spans="1:9" x14ac:dyDescent="0.25">
      <c r="A229" s="1">
        <v>42953</v>
      </c>
      <c r="B229" s="1" t="str">
        <f t="shared" si="6"/>
        <v>August</v>
      </c>
      <c r="C229" t="s">
        <v>7</v>
      </c>
      <c r="D229">
        <v>77.3</v>
      </c>
      <c r="E229" s="2">
        <v>0.61</v>
      </c>
      <c r="F229">
        <v>36</v>
      </c>
      <c r="G229">
        <v>0.5</v>
      </c>
      <c r="H229">
        <v>31</v>
      </c>
      <c r="I229" s="3">
        <f t="shared" si="7"/>
        <v>15.5</v>
      </c>
    </row>
    <row r="230" spans="1:9" x14ac:dyDescent="0.25">
      <c r="A230" s="1">
        <v>42954</v>
      </c>
      <c r="B230" s="1" t="str">
        <f t="shared" si="6"/>
        <v>August</v>
      </c>
      <c r="C230" t="s">
        <v>8</v>
      </c>
      <c r="D230">
        <v>75</v>
      </c>
      <c r="E230" s="2">
        <v>0.67</v>
      </c>
      <c r="F230">
        <v>38</v>
      </c>
      <c r="G230">
        <v>0.5</v>
      </c>
      <c r="H230">
        <v>30</v>
      </c>
      <c r="I230" s="3">
        <f t="shared" si="7"/>
        <v>15</v>
      </c>
    </row>
    <row r="231" spans="1:9" x14ac:dyDescent="0.25">
      <c r="A231" s="1">
        <v>42955</v>
      </c>
      <c r="B231" s="1" t="str">
        <f t="shared" si="6"/>
        <v>August</v>
      </c>
      <c r="C231" t="s">
        <v>9</v>
      </c>
      <c r="D231">
        <v>68.699999999999989</v>
      </c>
      <c r="E231" s="2">
        <v>0.65</v>
      </c>
      <c r="F231">
        <v>50</v>
      </c>
      <c r="G231">
        <v>0.5</v>
      </c>
      <c r="H231">
        <v>29</v>
      </c>
      <c r="I231" s="3">
        <f t="shared" si="7"/>
        <v>14.5</v>
      </c>
    </row>
    <row r="232" spans="1:9" x14ac:dyDescent="0.25">
      <c r="A232" s="1">
        <v>42956</v>
      </c>
      <c r="B232" s="1" t="str">
        <f t="shared" si="6"/>
        <v>August</v>
      </c>
      <c r="C232" t="s">
        <v>10</v>
      </c>
      <c r="D232">
        <v>76.599999999999994</v>
      </c>
      <c r="E232" s="2">
        <v>0.63</v>
      </c>
      <c r="F232">
        <v>55</v>
      </c>
      <c r="G232">
        <v>0.5</v>
      </c>
      <c r="H232">
        <v>32</v>
      </c>
      <c r="I232" s="3">
        <f t="shared" si="7"/>
        <v>16</v>
      </c>
    </row>
    <row r="233" spans="1:9" x14ac:dyDescent="0.25">
      <c r="A233" s="1">
        <v>42957</v>
      </c>
      <c r="B233" s="1" t="str">
        <f t="shared" si="6"/>
        <v>August</v>
      </c>
      <c r="C233" t="s">
        <v>11</v>
      </c>
      <c r="D233">
        <v>70.3</v>
      </c>
      <c r="E233" s="2">
        <v>0.65</v>
      </c>
      <c r="F233">
        <v>56</v>
      </c>
      <c r="G233">
        <v>0.5</v>
      </c>
      <c r="H233">
        <v>31</v>
      </c>
      <c r="I233" s="3">
        <f t="shared" si="7"/>
        <v>15.5</v>
      </c>
    </row>
    <row r="234" spans="1:9" x14ac:dyDescent="0.25">
      <c r="A234" s="1">
        <v>42958</v>
      </c>
      <c r="B234" s="1" t="str">
        <f t="shared" si="6"/>
        <v>August</v>
      </c>
      <c r="C234" t="s">
        <v>12</v>
      </c>
      <c r="D234">
        <v>75</v>
      </c>
      <c r="E234" s="2">
        <v>0.67</v>
      </c>
      <c r="F234">
        <v>49</v>
      </c>
      <c r="G234">
        <v>0.5</v>
      </c>
      <c r="H234">
        <v>30</v>
      </c>
      <c r="I234" s="3">
        <f t="shared" si="7"/>
        <v>15</v>
      </c>
    </row>
    <row r="235" spans="1:9" x14ac:dyDescent="0.25">
      <c r="A235" s="1">
        <v>42959</v>
      </c>
      <c r="B235" s="1" t="str">
        <f t="shared" si="6"/>
        <v>August</v>
      </c>
      <c r="C235" t="s">
        <v>13</v>
      </c>
      <c r="D235">
        <v>67.699999999999989</v>
      </c>
      <c r="E235" s="2">
        <v>0.65</v>
      </c>
      <c r="F235">
        <v>43</v>
      </c>
      <c r="G235">
        <v>0.5</v>
      </c>
      <c r="H235">
        <v>29</v>
      </c>
      <c r="I235" s="3">
        <f t="shared" si="7"/>
        <v>14.5</v>
      </c>
    </row>
    <row r="236" spans="1:9" x14ac:dyDescent="0.25">
      <c r="A236" s="1">
        <v>42960</v>
      </c>
      <c r="B236" s="1" t="str">
        <f t="shared" si="6"/>
        <v>August</v>
      </c>
      <c r="C236" t="s">
        <v>7</v>
      </c>
      <c r="D236">
        <v>67.699999999999989</v>
      </c>
      <c r="E236" s="2">
        <v>0.65</v>
      </c>
      <c r="F236">
        <v>54</v>
      </c>
      <c r="G236">
        <v>0.5</v>
      </c>
      <c r="H236">
        <v>29</v>
      </c>
      <c r="I236" s="3">
        <f t="shared" si="7"/>
        <v>14.5</v>
      </c>
    </row>
    <row r="237" spans="1:9" x14ac:dyDescent="0.25">
      <c r="A237" s="1">
        <v>42961</v>
      </c>
      <c r="B237" s="1" t="str">
        <f t="shared" si="6"/>
        <v>August</v>
      </c>
      <c r="C237" t="s">
        <v>8</v>
      </c>
      <c r="D237">
        <v>72.599999999999994</v>
      </c>
      <c r="E237" s="2">
        <v>0.59</v>
      </c>
      <c r="F237">
        <v>43</v>
      </c>
      <c r="G237">
        <v>0.5</v>
      </c>
      <c r="H237">
        <v>32</v>
      </c>
      <c r="I237" s="3">
        <f t="shared" si="7"/>
        <v>16</v>
      </c>
    </row>
    <row r="238" spans="1:9" x14ac:dyDescent="0.25">
      <c r="A238" s="1">
        <v>42962</v>
      </c>
      <c r="B238" s="1" t="str">
        <f t="shared" si="6"/>
        <v>August</v>
      </c>
      <c r="C238" t="s">
        <v>9</v>
      </c>
      <c r="D238">
        <v>74.3</v>
      </c>
      <c r="E238" s="2">
        <v>0.63</v>
      </c>
      <c r="F238">
        <v>44</v>
      </c>
      <c r="G238">
        <v>0.5</v>
      </c>
      <c r="H238">
        <v>31</v>
      </c>
      <c r="I238" s="3">
        <f t="shared" si="7"/>
        <v>15.5</v>
      </c>
    </row>
    <row r="239" spans="1:9" x14ac:dyDescent="0.25">
      <c r="A239" s="1">
        <v>42963</v>
      </c>
      <c r="B239" s="1" t="str">
        <f t="shared" si="6"/>
        <v>August</v>
      </c>
      <c r="C239" t="s">
        <v>10</v>
      </c>
      <c r="D239">
        <v>71</v>
      </c>
      <c r="E239" s="2">
        <v>0.63</v>
      </c>
      <c r="F239">
        <v>49</v>
      </c>
      <c r="G239">
        <v>0.5</v>
      </c>
      <c r="H239">
        <v>30</v>
      </c>
      <c r="I239" s="3">
        <f t="shared" si="7"/>
        <v>15</v>
      </c>
    </row>
    <row r="240" spans="1:9" x14ac:dyDescent="0.25">
      <c r="A240" s="1">
        <v>42964</v>
      </c>
      <c r="B240" s="1" t="str">
        <f t="shared" si="6"/>
        <v>August</v>
      </c>
      <c r="C240" t="s">
        <v>11</v>
      </c>
      <c r="D240">
        <v>68</v>
      </c>
      <c r="E240" s="2">
        <v>0.67</v>
      </c>
      <c r="F240">
        <v>42</v>
      </c>
      <c r="G240">
        <v>0.5</v>
      </c>
      <c r="H240">
        <v>30</v>
      </c>
      <c r="I240" s="3">
        <f t="shared" si="7"/>
        <v>15</v>
      </c>
    </row>
    <row r="241" spans="1:9" x14ac:dyDescent="0.25">
      <c r="A241" s="1">
        <v>42965</v>
      </c>
      <c r="B241" s="1" t="str">
        <f t="shared" si="6"/>
        <v>August</v>
      </c>
      <c r="C241" t="s">
        <v>12</v>
      </c>
      <c r="D241">
        <v>65.699999999999989</v>
      </c>
      <c r="E241" s="2">
        <v>0.69</v>
      </c>
      <c r="F241">
        <v>45</v>
      </c>
      <c r="G241">
        <v>0.5</v>
      </c>
      <c r="H241">
        <v>29</v>
      </c>
      <c r="I241" s="3">
        <f t="shared" si="7"/>
        <v>14.5</v>
      </c>
    </row>
    <row r="242" spans="1:9" x14ac:dyDescent="0.25">
      <c r="A242" s="1">
        <v>42966</v>
      </c>
      <c r="B242" s="1" t="str">
        <f t="shared" si="6"/>
        <v>August</v>
      </c>
      <c r="C242" t="s">
        <v>13</v>
      </c>
      <c r="D242">
        <v>79.599999999999994</v>
      </c>
      <c r="E242" s="2">
        <v>0.61</v>
      </c>
      <c r="F242">
        <v>58</v>
      </c>
      <c r="G242">
        <v>0.5</v>
      </c>
      <c r="H242">
        <v>32</v>
      </c>
      <c r="I242" s="3">
        <f t="shared" si="7"/>
        <v>16</v>
      </c>
    </row>
    <row r="243" spans="1:9" x14ac:dyDescent="0.25">
      <c r="A243" s="1">
        <v>42967</v>
      </c>
      <c r="B243" s="1" t="str">
        <f t="shared" si="6"/>
        <v>August</v>
      </c>
      <c r="C243" t="s">
        <v>7</v>
      </c>
      <c r="D243">
        <v>74.3</v>
      </c>
      <c r="E243" s="2">
        <v>0.65</v>
      </c>
      <c r="F243">
        <v>53</v>
      </c>
      <c r="G243">
        <v>0.5</v>
      </c>
      <c r="H243">
        <v>31</v>
      </c>
      <c r="I243" s="3">
        <f t="shared" si="7"/>
        <v>15.5</v>
      </c>
    </row>
    <row r="244" spans="1:9" x14ac:dyDescent="0.25">
      <c r="A244" s="1">
        <v>42968</v>
      </c>
      <c r="B244" s="1" t="str">
        <f t="shared" si="6"/>
        <v>August</v>
      </c>
      <c r="C244" t="s">
        <v>8</v>
      </c>
      <c r="D244">
        <v>68</v>
      </c>
      <c r="E244" s="2">
        <v>0.65</v>
      </c>
      <c r="F244">
        <v>58</v>
      </c>
      <c r="G244">
        <v>0.5</v>
      </c>
      <c r="H244">
        <v>30</v>
      </c>
      <c r="I244" s="3">
        <f t="shared" si="7"/>
        <v>15</v>
      </c>
    </row>
    <row r="245" spans="1:9" x14ac:dyDescent="0.25">
      <c r="A245" s="1">
        <v>42969</v>
      </c>
      <c r="B245" s="1" t="str">
        <f t="shared" si="6"/>
        <v>August</v>
      </c>
      <c r="C245" t="s">
        <v>9</v>
      </c>
      <c r="D245">
        <v>69</v>
      </c>
      <c r="E245" s="2">
        <v>0.63</v>
      </c>
      <c r="F245">
        <v>55</v>
      </c>
      <c r="G245">
        <v>0.5</v>
      </c>
      <c r="H245">
        <v>30</v>
      </c>
      <c r="I245" s="3">
        <f t="shared" si="7"/>
        <v>15</v>
      </c>
    </row>
    <row r="246" spans="1:9" x14ac:dyDescent="0.25">
      <c r="A246" s="1">
        <v>42970</v>
      </c>
      <c r="B246" s="1" t="str">
        <f t="shared" si="6"/>
        <v>August</v>
      </c>
      <c r="C246" t="s">
        <v>10</v>
      </c>
      <c r="D246">
        <v>70.699999999999989</v>
      </c>
      <c r="E246" s="2">
        <v>0.67</v>
      </c>
      <c r="F246">
        <v>33</v>
      </c>
      <c r="G246">
        <v>0.5</v>
      </c>
      <c r="H246">
        <v>29</v>
      </c>
      <c r="I246" s="3">
        <f t="shared" si="7"/>
        <v>14.5</v>
      </c>
    </row>
    <row r="247" spans="1:9" x14ac:dyDescent="0.25">
      <c r="A247" s="1">
        <v>42971</v>
      </c>
      <c r="B247" s="1" t="str">
        <f t="shared" si="6"/>
        <v>August</v>
      </c>
      <c r="C247" t="s">
        <v>11</v>
      </c>
      <c r="D247">
        <v>74.599999999999994</v>
      </c>
      <c r="E247" s="2">
        <v>0.59</v>
      </c>
      <c r="F247">
        <v>64</v>
      </c>
      <c r="G247">
        <v>0.5</v>
      </c>
      <c r="H247">
        <v>32</v>
      </c>
      <c r="I247" s="3">
        <f t="shared" si="7"/>
        <v>16</v>
      </c>
    </row>
    <row r="248" spans="1:9" x14ac:dyDescent="0.25">
      <c r="A248" s="1">
        <v>42972</v>
      </c>
      <c r="B248" s="1" t="str">
        <f t="shared" si="6"/>
        <v>August</v>
      </c>
      <c r="C248" t="s">
        <v>12</v>
      </c>
      <c r="D248">
        <v>71</v>
      </c>
      <c r="E248" s="2">
        <v>0.63</v>
      </c>
      <c r="F248">
        <v>55</v>
      </c>
      <c r="G248">
        <v>0.5</v>
      </c>
      <c r="H248">
        <v>30</v>
      </c>
      <c r="I248" s="3">
        <f t="shared" si="7"/>
        <v>15</v>
      </c>
    </row>
    <row r="249" spans="1:9" x14ac:dyDescent="0.25">
      <c r="A249" s="1">
        <v>42973</v>
      </c>
      <c r="B249" s="1" t="str">
        <f t="shared" si="6"/>
        <v>August</v>
      </c>
      <c r="C249" t="s">
        <v>13</v>
      </c>
      <c r="D249">
        <v>70</v>
      </c>
      <c r="E249" s="2">
        <v>0.63</v>
      </c>
      <c r="F249">
        <v>46</v>
      </c>
      <c r="G249">
        <v>0.5</v>
      </c>
      <c r="H249">
        <v>30</v>
      </c>
      <c r="I249" s="3">
        <f t="shared" si="7"/>
        <v>15</v>
      </c>
    </row>
    <row r="250" spans="1:9" x14ac:dyDescent="0.25">
      <c r="A250" s="1">
        <v>42974</v>
      </c>
      <c r="B250" s="1" t="str">
        <f t="shared" si="6"/>
        <v>August</v>
      </c>
      <c r="C250" t="s">
        <v>7</v>
      </c>
      <c r="D250">
        <v>65.699999999999989</v>
      </c>
      <c r="E250" s="2">
        <v>0.65</v>
      </c>
      <c r="F250">
        <v>45</v>
      </c>
      <c r="G250">
        <v>0.5</v>
      </c>
      <c r="H250">
        <v>29</v>
      </c>
      <c r="I250" s="3">
        <f t="shared" si="7"/>
        <v>14.5</v>
      </c>
    </row>
    <row r="251" spans="1:9" x14ac:dyDescent="0.25">
      <c r="A251" s="1">
        <v>42975</v>
      </c>
      <c r="B251" s="1" t="str">
        <f t="shared" si="6"/>
        <v>August</v>
      </c>
      <c r="C251" t="s">
        <v>8</v>
      </c>
      <c r="D251">
        <v>77.599999999999994</v>
      </c>
      <c r="E251" s="2">
        <v>0.63</v>
      </c>
      <c r="F251">
        <v>49</v>
      </c>
      <c r="G251">
        <v>0.5</v>
      </c>
      <c r="H251">
        <v>32</v>
      </c>
      <c r="I251" s="3">
        <f t="shared" si="7"/>
        <v>16</v>
      </c>
    </row>
    <row r="252" spans="1:9" x14ac:dyDescent="0.25">
      <c r="A252" s="1">
        <v>42976</v>
      </c>
      <c r="B252" s="1" t="str">
        <f t="shared" si="6"/>
        <v>August</v>
      </c>
      <c r="C252" t="s">
        <v>9</v>
      </c>
      <c r="D252">
        <v>75</v>
      </c>
      <c r="E252" s="2">
        <v>0.65</v>
      </c>
      <c r="F252">
        <v>40</v>
      </c>
      <c r="G252">
        <v>0.5</v>
      </c>
      <c r="H252">
        <v>30</v>
      </c>
      <c r="I252" s="3">
        <f t="shared" si="7"/>
        <v>15</v>
      </c>
    </row>
    <row r="253" spans="1:9" x14ac:dyDescent="0.25">
      <c r="A253" s="1">
        <v>42977</v>
      </c>
      <c r="B253" s="1" t="str">
        <f t="shared" si="6"/>
        <v>August</v>
      </c>
      <c r="C253" t="s">
        <v>10</v>
      </c>
      <c r="D253">
        <v>72</v>
      </c>
      <c r="E253" s="2">
        <v>0.63</v>
      </c>
      <c r="F253">
        <v>51</v>
      </c>
      <c r="G253">
        <v>0.5</v>
      </c>
      <c r="H253">
        <v>30</v>
      </c>
      <c r="I253" s="3">
        <f t="shared" si="7"/>
        <v>15</v>
      </c>
    </row>
    <row r="254" spans="1:9" x14ac:dyDescent="0.25">
      <c r="A254" s="1">
        <v>42978</v>
      </c>
      <c r="B254" s="1" t="str">
        <f t="shared" si="6"/>
        <v>August</v>
      </c>
      <c r="C254" t="s">
        <v>11</v>
      </c>
      <c r="D254">
        <v>67.699999999999989</v>
      </c>
      <c r="E254" s="2">
        <v>0.69</v>
      </c>
      <c r="F254">
        <v>58</v>
      </c>
      <c r="G254">
        <v>0.5</v>
      </c>
      <c r="H254">
        <v>29</v>
      </c>
      <c r="I254" s="3">
        <f t="shared" si="7"/>
        <v>14.5</v>
      </c>
    </row>
    <row r="255" spans="1:9" x14ac:dyDescent="0.25">
      <c r="A255" s="1">
        <v>42979</v>
      </c>
      <c r="B255" s="1" t="str">
        <f t="shared" si="6"/>
        <v>September</v>
      </c>
      <c r="C255" t="s">
        <v>12</v>
      </c>
      <c r="D255">
        <v>71.699999999999989</v>
      </c>
      <c r="E255" s="2">
        <v>0.69</v>
      </c>
      <c r="F255">
        <v>41</v>
      </c>
      <c r="G255">
        <v>0.3</v>
      </c>
      <c r="H255">
        <v>29</v>
      </c>
      <c r="I255" s="3">
        <f t="shared" si="7"/>
        <v>8.6999999999999993</v>
      </c>
    </row>
    <row r="256" spans="1:9" x14ac:dyDescent="0.25">
      <c r="A256" s="1">
        <v>42980</v>
      </c>
      <c r="B256" s="1" t="str">
        <f t="shared" si="6"/>
        <v>September</v>
      </c>
      <c r="C256" t="s">
        <v>13</v>
      </c>
      <c r="D256">
        <v>67.399999999999991</v>
      </c>
      <c r="E256" s="2">
        <v>0.69</v>
      </c>
      <c r="F256">
        <v>53</v>
      </c>
      <c r="G256">
        <v>0.3</v>
      </c>
      <c r="H256">
        <v>28</v>
      </c>
      <c r="I256" s="3">
        <f t="shared" si="7"/>
        <v>8.4</v>
      </c>
    </row>
    <row r="257" spans="1:9" x14ac:dyDescent="0.25">
      <c r="A257" s="1">
        <v>42981</v>
      </c>
      <c r="B257" s="1" t="str">
        <f t="shared" si="6"/>
        <v>September</v>
      </c>
      <c r="C257" t="s">
        <v>7</v>
      </c>
      <c r="D257">
        <v>61.099999999999994</v>
      </c>
      <c r="E257" s="2">
        <v>0.69</v>
      </c>
      <c r="F257">
        <v>50</v>
      </c>
      <c r="G257">
        <v>0.3</v>
      </c>
      <c r="H257">
        <v>27</v>
      </c>
      <c r="I257" s="3">
        <f t="shared" si="7"/>
        <v>8.1</v>
      </c>
    </row>
    <row r="258" spans="1:9" x14ac:dyDescent="0.25">
      <c r="A258" s="1">
        <v>42982</v>
      </c>
      <c r="B258" s="1" t="str">
        <f t="shared" si="6"/>
        <v>September</v>
      </c>
      <c r="C258" t="s">
        <v>8</v>
      </c>
      <c r="D258">
        <v>59.8</v>
      </c>
      <c r="E258" s="2">
        <v>0.74</v>
      </c>
      <c r="F258">
        <v>54</v>
      </c>
      <c r="G258">
        <v>0.3</v>
      </c>
      <c r="H258">
        <v>26</v>
      </c>
      <c r="I258" s="3">
        <f t="shared" si="7"/>
        <v>7.8</v>
      </c>
    </row>
    <row r="259" spans="1:9" x14ac:dyDescent="0.25">
      <c r="A259" s="1">
        <v>42983</v>
      </c>
      <c r="B259" s="1" t="str">
        <f t="shared" si="6"/>
        <v>September</v>
      </c>
      <c r="C259" t="s">
        <v>9</v>
      </c>
      <c r="D259">
        <v>61.8</v>
      </c>
      <c r="E259" s="2">
        <v>0.71</v>
      </c>
      <c r="F259">
        <v>39</v>
      </c>
      <c r="G259">
        <v>0.3</v>
      </c>
      <c r="H259">
        <v>26</v>
      </c>
      <c r="I259" s="3">
        <f t="shared" si="7"/>
        <v>7.8</v>
      </c>
    </row>
    <row r="260" spans="1:9" x14ac:dyDescent="0.25">
      <c r="A260" s="1">
        <v>42984</v>
      </c>
      <c r="B260" s="1" t="str">
        <f t="shared" si="6"/>
        <v>September</v>
      </c>
      <c r="C260" t="s">
        <v>10</v>
      </c>
      <c r="D260">
        <v>71.699999999999989</v>
      </c>
      <c r="E260" s="2">
        <v>0.69</v>
      </c>
      <c r="F260">
        <v>60</v>
      </c>
      <c r="G260">
        <v>0.3</v>
      </c>
      <c r="H260">
        <v>29</v>
      </c>
      <c r="I260" s="3">
        <f t="shared" si="7"/>
        <v>8.6999999999999993</v>
      </c>
    </row>
    <row r="261" spans="1:9" x14ac:dyDescent="0.25">
      <c r="A261" s="1">
        <v>42985</v>
      </c>
      <c r="B261" s="1" t="str">
        <f t="shared" si="6"/>
        <v>September</v>
      </c>
      <c r="C261" t="s">
        <v>11</v>
      </c>
      <c r="D261">
        <v>68.399999999999991</v>
      </c>
      <c r="E261" s="2">
        <v>0.67</v>
      </c>
      <c r="F261">
        <v>49</v>
      </c>
      <c r="G261">
        <v>0.3</v>
      </c>
      <c r="H261">
        <v>28</v>
      </c>
      <c r="I261" s="3">
        <f t="shared" si="7"/>
        <v>8.4</v>
      </c>
    </row>
    <row r="262" spans="1:9" x14ac:dyDescent="0.25">
      <c r="A262" s="1">
        <v>42986</v>
      </c>
      <c r="B262" s="1" t="str">
        <f t="shared" si="6"/>
        <v>September</v>
      </c>
      <c r="C262" t="s">
        <v>12</v>
      </c>
      <c r="D262">
        <v>65.099999999999994</v>
      </c>
      <c r="E262" s="2">
        <v>0.71</v>
      </c>
      <c r="F262">
        <v>37</v>
      </c>
      <c r="G262">
        <v>0.3</v>
      </c>
      <c r="H262">
        <v>27</v>
      </c>
      <c r="I262" s="3">
        <f t="shared" si="7"/>
        <v>8.1</v>
      </c>
    </row>
    <row r="263" spans="1:9" x14ac:dyDescent="0.25">
      <c r="A263" s="1">
        <v>42987</v>
      </c>
      <c r="B263" s="1" t="str">
        <f t="shared" si="6"/>
        <v>September</v>
      </c>
      <c r="C263" t="s">
        <v>13</v>
      </c>
      <c r="D263">
        <v>64.8</v>
      </c>
      <c r="E263" s="2">
        <v>0.77</v>
      </c>
      <c r="F263">
        <v>45</v>
      </c>
      <c r="G263">
        <v>0.3</v>
      </c>
      <c r="H263">
        <v>26</v>
      </c>
      <c r="I263" s="3">
        <f t="shared" si="7"/>
        <v>7.8</v>
      </c>
    </row>
    <row r="264" spans="1:9" x14ac:dyDescent="0.25">
      <c r="A264" s="1">
        <v>42988</v>
      </c>
      <c r="B264" s="1" t="str">
        <f t="shared" si="6"/>
        <v>September</v>
      </c>
      <c r="C264" t="s">
        <v>7</v>
      </c>
      <c r="D264">
        <v>61.8</v>
      </c>
      <c r="E264" s="2">
        <v>0.74</v>
      </c>
      <c r="F264">
        <v>50</v>
      </c>
      <c r="G264">
        <v>0.3</v>
      </c>
      <c r="H264">
        <v>26</v>
      </c>
      <c r="I264" s="3">
        <f t="shared" si="7"/>
        <v>7.8</v>
      </c>
    </row>
    <row r="265" spans="1:9" x14ac:dyDescent="0.25">
      <c r="A265" s="1">
        <v>42989</v>
      </c>
      <c r="B265" s="1" t="str">
        <f t="shared" si="6"/>
        <v>September</v>
      </c>
      <c r="C265" t="s">
        <v>8</v>
      </c>
      <c r="D265">
        <v>68.399999999999991</v>
      </c>
      <c r="E265" s="2">
        <v>0.69</v>
      </c>
      <c r="F265">
        <v>38</v>
      </c>
      <c r="G265">
        <v>0.3</v>
      </c>
      <c r="H265">
        <v>28</v>
      </c>
      <c r="I265" s="3">
        <f t="shared" si="7"/>
        <v>8.4</v>
      </c>
    </row>
    <row r="266" spans="1:9" x14ac:dyDescent="0.25">
      <c r="A266" s="1">
        <v>42990</v>
      </c>
      <c r="B266" s="1" t="str">
        <f t="shared" si="6"/>
        <v>September</v>
      </c>
      <c r="C266" t="s">
        <v>9</v>
      </c>
      <c r="D266">
        <v>61.099999999999994</v>
      </c>
      <c r="E266" s="2">
        <v>0.71</v>
      </c>
      <c r="F266">
        <v>36</v>
      </c>
      <c r="G266">
        <v>0.3</v>
      </c>
      <c r="H266">
        <v>27</v>
      </c>
      <c r="I266" s="3">
        <f t="shared" si="7"/>
        <v>8.1</v>
      </c>
    </row>
    <row r="267" spans="1:9" x14ac:dyDescent="0.25">
      <c r="A267" s="1">
        <v>42991</v>
      </c>
      <c r="B267" s="1" t="str">
        <f t="shared" si="6"/>
        <v>September</v>
      </c>
      <c r="C267" t="s">
        <v>10</v>
      </c>
      <c r="D267">
        <v>64.8</v>
      </c>
      <c r="E267" s="2">
        <v>0.71</v>
      </c>
      <c r="F267">
        <v>42</v>
      </c>
      <c r="G267">
        <v>0.3</v>
      </c>
      <c r="H267">
        <v>26</v>
      </c>
      <c r="I267" s="3">
        <f t="shared" si="7"/>
        <v>7.8</v>
      </c>
    </row>
    <row r="268" spans="1:9" x14ac:dyDescent="0.25">
      <c r="A268" s="1">
        <v>42992</v>
      </c>
      <c r="B268" s="1" t="str">
        <f t="shared" ref="B268:B331" si="8">TEXT(A268, "mmmm")</f>
        <v>September</v>
      </c>
      <c r="C268" t="s">
        <v>11</v>
      </c>
      <c r="D268">
        <v>63.8</v>
      </c>
      <c r="E268" s="2">
        <v>0.71</v>
      </c>
      <c r="F268">
        <v>29</v>
      </c>
      <c r="G268">
        <v>0.3</v>
      </c>
      <c r="H268">
        <v>26</v>
      </c>
      <c r="I268" s="3">
        <f t="shared" ref="I268:I331" si="9">G268*H268</f>
        <v>7.8</v>
      </c>
    </row>
    <row r="269" spans="1:9" x14ac:dyDescent="0.25">
      <c r="A269" s="1">
        <v>42993</v>
      </c>
      <c r="B269" s="1" t="str">
        <f t="shared" si="8"/>
        <v>September</v>
      </c>
      <c r="C269" t="s">
        <v>12</v>
      </c>
      <c r="D269">
        <v>63.399999999999991</v>
      </c>
      <c r="E269" s="2">
        <v>0.67</v>
      </c>
      <c r="F269">
        <v>41</v>
      </c>
      <c r="G269">
        <v>0.3</v>
      </c>
      <c r="H269">
        <v>28</v>
      </c>
      <c r="I269" s="3">
        <f t="shared" si="9"/>
        <v>8.4</v>
      </c>
    </row>
    <row r="270" spans="1:9" x14ac:dyDescent="0.25">
      <c r="A270" s="1">
        <v>42994</v>
      </c>
      <c r="B270" s="1" t="str">
        <f t="shared" si="8"/>
        <v>September</v>
      </c>
      <c r="C270" t="s">
        <v>13</v>
      </c>
      <c r="D270">
        <v>68.099999999999994</v>
      </c>
      <c r="E270" s="2">
        <v>0.69</v>
      </c>
      <c r="F270">
        <v>37</v>
      </c>
      <c r="G270">
        <v>0.3</v>
      </c>
      <c r="H270">
        <v>27</v>
      </c>
      <c r="I270" s="3">
        <f t="shared" si="9"/>
        <v>8.1</v>
      </c>
    </row>
    <row r="271" spans="1:9" x14ac:dyDescent="0.25">
      <c r="A271" s="1">
        <v>42995</v>
      </c>
      <c r="B271" s="1" t="str">
        <f t="shared" si="8"/>
        <v>September</v>
      </c>
      <c r="C271" t="s">
        <v>7</v>
      </c>
      <c r="D271">
        <v>59.8</v>
      </c>
      <c r="E271" s="2">
        <v>0.71</v>
      </c>
      <c r="F271">
        <v>53</v>
      </c>
      <c r="G271">
        <v>0.3</v>
      </c>
      <c r="H271">
        <v>26</v>
      </c>
      <c r="I271" s="3">
        <f t="shared" si="9"/>
        <v>7.8</v>
      </c>
    </row>
    <row r="272" spans="1:9" x14ac:dyDescent="0.25">
      <c r="A272" s="1">
        <v>42996</v>
      </c>
      <c r="B272" s="1" t="str">
        <f t="shared" si="8"/>
        <v>September</v>
      </c>
      <c r="C272" t="s">
        <v>8</v>
      </c>
      <c r="D272">
        <v>64.8</v>
      </c>
      <c r="E272" s="2">
        <v>0.71</v>
      </c>
      <c r="F272">
        <v>37</v>
      </c>
      <c r="G272">
        <v>0.3</v>
      </c>
      <c r="H272">
        <v>26</v>
      </c>
      <c r="I272" s="3">
        <f t="shared" si="9"/>
        <v>7.8</v>
      </c>
    </row>
    <row r="273" spans="1:9" x14ac:dyDescent="0.25">
      <c r="A273" s="1">
        <v>42997</v>
      </c>
      <c r="B273" s="1" t="str">
        <f t="shared" si="8"/>
        <v>September</v>
      </c>
      <c r="C273" t="s">
        <v>9</v>
      </c>
      <c r="D273">
        <v>67.399999999999991</v>
      </c>
      <c r="E273" s="2">
        <v>0.67</v>
      </c>
      <c r="F273">
        <v>48</v>
      </c>
      <c r="G273">
        <v>0.3</v>
      </c>
      <c r="H273">
        <v>28</v>
      </c>
      <c r="I273" s="3">
        <f t="shared" si="9"/>
        <v>8.4</v>
      </c>
    </row>
    <row r="274" spans="1:9" x14ac:dyDescent="0.25">
      <c r="A274" s="1">
        <v>42998</v>
      </c>
      <c r="B274" s="1" t="str">
        <f t="shared" si="8"/>
        <v>September</v>
      </c>
      <c r="C274" t="s">
        <v>10</v>
      </c>
      <c r="D274">
        <v>67.099999999999994</v>
      </c>
      <c r="E274" s="2">
        <v>0.69</v>
      </c>
      <c r="F274">
        <v>52</v>
      </c>
      <c r="G274">
        <v>0.3</v>
      </c>
      <c r="H274">
        <v>27</v>
      </c>
      <c r="I274" s="3">
        <f t="shared" si="9"/>
        <v>8.1</v>
      </c>
    </row>
    <row r="275" spans="1:9" x14ac:dyDescent="0.25">
      <c r="A275" s="1">
        <v>42999</v>
      </c>
      <c r="B275" s="1" t="str">
        <f t="shared" si="8"/>
        <v>September</v>
      </c>
      <c r="C275" t="s">
        <v>11</v>
      </c>
      <c r="D275">
        <v>59.8</v>
      </c>
      <c r="E275" s="2">
        <v>0.71</v>
      </c>
      <c r="F275">
        <v>42</v>
      </c>
      <c r="G275">
        <v>0.3</v>
      </c>
      <c r="H275">
        <v>26</v>
      </c>
      <c r="I275" s="3">
        <f t="shared" si="9"/>
        <v>7.8</v>
      </c>
    </row>
    <row r="276" spans="1:9" x14ac:dyDescent="0.25">
      <c r="A276" s="1">
        <v>43000</v>
      </c>
      <c r="B276" s="1" t="str">
        <f t="shared" si="8"/>
        <v>September</v>
      </c>
      <c r="C276" t="s">
        <v>12</v>
      </c>
      <c r="D276">
        <v>64.8</v>
      </c>
      <c r="E276" s="2">
        <v>0.74</v>
      </c>
      <c r="F276">
        <v>34</v>
      </c>
      <c r="G276">
        <v>0.3</v>
      </c>
      <c r="H276">
        <v>26</v>
      </c>
      <c r="I276" s="3">
        <f t="shared" si="9"/>
        <v>7.8</v>
      </c>
    </row>
    <row r="277" spans="1:9" x14ac:dyDescent="0.25">
      <c r="A277" s="1">
        <v>43001</v>
      </c>
      <c r="B277" s="1" t="str">
        <f t="shared" si="8"/>
        <v>September</v>
      </c>
      <c r="C277" t="s">
        <v>13</v>
      </c>
      <c r="D277">
        <v>63.399999999999991</v>
      </c>
      <c r="E277" s="2">
        <v>0.71</v>
      </c>
      <c r="F277">
        <v>39</v>
      </c>
      <c r="G277">
        <v>0.3</v>
      </c>
      <c r="H277">
        <v>28</v>
      </c>
      <c r="I277" s="3">
        <f t="shared" si="9"/>
        <v>8.4</v>
      </c>
    </row>
    <row r="278" spans="1:9" x14ac:dyDescent="0.25">
      <c r="A278" s="1">
        <v>43002</v>
      </c>
      <c r="B278" s="1" t="str">
        <f t="shared" si="8"/>
        <v>September</v>
      </c>
      <c r="C278" t="s">
        <v>7</v>
      </c>
      <c r="D278">
        <v>63.399999999999991</v>
      </c>
      <c r="E278" s="2">
        <v>0.71</v>
      </c>
      <c r="F278">
        <v>43</v>
      </c>
      <c r="G278">
        <v>0.3</v>
      </c>
      <c r="H278">
        <v>28</v>
      </c>
      <c r="I278" s="3">
        <f t="shared" si="9"/>
        <v>8.4</v>
      </c>
    </row>
    <row r="279" spans="1:9" x14ac:dyDescent="0.25">
      <c r="A279" s="1">
        <v>43003</v>
      </c>
      <c r="B279" s="1" t="str">
        <f t="shared" si="8"/>
        <v>September</v>
      </c>
      <c r="C279" t="s">
        <v>8</v>
      </c>
      <c r="D279">
        <v>61.099999999999994</v>
      </c>
      <c r="E279" s="2">
        <v>0.71</v>
      </c>
      <c r="F279">
        <v>33</v>
      </c>
      <c r="G279">
        <v>0.3</v>
      </c>
      <c r="H279">
        <v>27</v>
      </c>
      <c r="I279" s="3">
        <f t="shared" si="9"/>
        <v>8.1</v>
      </c>
    </row>
    <row r="280" spans="1:9" x14ac:dyDescent="0.25">
      <c r="A280" s="1">
        <v>43004</v>
      </c>
      <c r="B280" s="1" t="str">
        <f t="shared" si="8"/>
        <v>September</v>
      </c>
      <c r="C280" t="s">
        <v>9</v>
      </c>
      <c r="D280">
        <v>61.8</v>
      </c>
      <c r="E280" s="2">
        <v>0.77</v>
      </c>
      <c r="F280">
        <v>51</v>
      </c>
      <c r="G280">
        <v>0.3</v>
      </c>
      <c r="H280">
        <v>26</v>
      </c>
      <c r="I280" s="3">
        <f t="shared" si="9"/>
        <v>7.8</v>
      </c>
    </row>
    <row r="281" spans="1:9" x14ac:dyDescent="0.25">
      <c r="A281" s="1">
        <v>43005</v>
      </c>
      <c r="B281" s="1" t="str">
        <f t="shared" si="8"/>
        <v>September</v>
      </c>
      <c r="C281" t="s">
        <v>10</v>
      </c>
      <c r="D281">
        <v>70.699999999999989</v>
      </c>
      <c r="E281" s="2">
        <v>0.67</v>
      </c>
      <c r="F281">
        <v>51</v>
      </c>
      <c r="G281">
        <v>0.3</v>
      </c>
      <c r="H281">
        <v>29</v>
      </c>
      <c r="I281" s="3">
        <f t="shared" si="9"/>
        <v>8.6999999999999993</v>
      </c>
    </row>
    <row r="282" spans="1:9" x14ac:dyDescent="0.25">
      <c r="A282" s="1">
        <v>43006</v>
      </c>
      <c r="B282" s="1" t="str">
        <f t="shared" si="8"/>
        <v>September</v>
      </c>
      <c r="C282" t="s">
        <v>11</v>
      </c>
      <c r="D282">
        <v>67.399999999999991</v>
      </c>
      <c r="E282" s="2">
        <v>0.69</v>
      </c>
      <c r="F282">
        <v>38</v>
      </c>
      <c r="G282">
        <v>0.3</v>
      </c>
      <c r="H282">
        <v>28</v>
      </c>
      <c r="I282" s="3">
        <f t="shared" si="9"/>
        <v>8.4</v>
      </c>
    </row>
    <row r="283" spans="1:9" x14ac:dyDescent="0.25">
      <c r="A283" s="1">
        <v>43007</v>
      </c>
      <c r="B283" s="1" t="str">
        <f t="shared" si="8"/>
        <v>September</v>
      </c>
      <c r="C283" t="s">
        <v>12</v>
      </c>
      <c r="D283">
        <v>66.099999999999994</v>
      </c>
      <c r="E283" s="2">
        <v>0.71</v>
      </c>
      <c r="F283">
        <v>48</v>
      </c>
      <c r="G283">
        <v>0.3</v>
      </c>
      <c r="H283">
        <v>27</v>
      </c>
      <c r="I283" s="3">
        <f t="shared" si="9"/>
        <v>8.1</v>
      </c>
    </row>
    <row r="284" spans="1:9" x14ac:dyDescent="0.25">
      <c r="A284" s="1">
        <v>43008</v>
      </c>
      <c r="B284" s="1" t="str">
        <f t="shared" si="8"/>
        <v>September</v>
      </c>
      <c r="C284" t="s">
        <v>13</v>
      </c>
      <c r="D284">
        <v>64.8</v>
      </c>
      <c r="E284" s="2">
        <v>0.74</v>
      </c>
      <c r="F284">
        <v>29</v>
      </c>
      <c r="G284">
        <v>0.3</v>
      </c>
      <c r="H284">
        <v>26</v>
      </c>
      <c r="I284" s="3">
        <f t="shared" si="9"/>
        <v>7.8</v>
      </c>
    </row>
    <row r="285" spans="1:9" x14ac:dyDescent="0.25">
      <c r="A285" s="1">
        <v>43009</v>
      </c>
      <c r="B285" s="1" t="str">
        <f t="shared" si="8"/>
        <v>October</v>
      </c>
      <c r="C285" t="s">
        <v>7</v>
      </c>
      <c r="D285">
        <v>56.499999999999993</v>
      </c>
      <c r="E285" s="2">
        <v>0.8</v>
      </c>
      <c r="F285">
        <v>43</v>
      </c>
      <c r="G285">
        <v>0.3</v>
      </c>
      <c r="H285">
        <v>25</v>
      </c>
      <c r="I285" s="3">
        <f t="shared" si="9"/>
        <v>7.5</v>
      </c>
    </row>
    <row r="286" spans="1:9" x14ac:dyDescent="0.25">
      <c r="A286" s="1">
        <v>43010</v>
      </c>
      <c r="B286" s="1" t="str">
        <f t="shared" si="8"/>
        <v>October</v>
      </c>
      <c r="C286" t="s">
        <v>8</v>
      </c>
      <c r="D286">
        <v>58.499999999999993</v>
      </c>
      <c r="E286" s="2">
        <v>0.74</v>
      </c>
      <c r="F286">
        <v>32</v>
      </c>
      <c r="G286">
        <v>0.3</v>
      </c>
      <c r="H286">
        <v>25</v>
      </c>
      <c r="I286" s="3">
        <f t="shared" si="9"/>
        <v>7.5</v>
      </c>
    </row>
    <row r="287" spans="1:9" x14ac:dyDescent="0.25">
      <c r="A287" s="1">
        <v>43011</v>
      </c>
      <c r="B287" s="1" t="str">
        <f t="shared" si="8"/>
        <v>October</v>
      </c>
      <c r="C287" t="s">
        <v>9</v>
      </c>
      <c r="D287">
        <v>59.199999999999996</v>
      </c>
      <c r="E287" s="2">
        <v>0.8</v>
      </c>
      <c r="F287">
        <v>34</v>
      </c>
      <c r="G287">
        <v>0.3</v>
      </c>
      <c r="H287">
        <v>24</v>
      </c>
      <c r="I287" s="3">
        <f t="shared" si="9"/>
        <v>7.1999999999999993</v>
      </c>
    </row>
    <row r="288" spans="1:9" x14ac:dyDescent="0.25">
      <c r="A288" s="1">
        <v>43012</v>
      </c>
      <c r="B288" s="1" t="str">
        <f t="shared" si="8"/>
        <v>October</v>
      </c>
      <c r="C288" t="s">
        <v>10</v>
      </c>
      <c r="D288">
        <v>61.199999999999996</v>
      </c>
      <c r="E288" s="2">
        <v>0.77</v>
      </c>
      <c r="F288">
        <v>33</v>
      </c>
      <c r="G288">
        <v>0.3</v>
      </c>
      <c r="H288">
        <v>24</v>
      </c>
      <c r="I288" s="3">
        <f t="shared" si="9"/>
        <v>7.1999999999999993</v>
      </c>
    </row>
    <row r="289" spans="1:9" x14ac:dyDescent="0.25">
      <c r="A289" s="1">
        <v>43013</v>
      </c>
      <c r="B289" s="1" t="str">
        <f t="shared" si="8"/>
        <v>October</v>
      </c>
      <c r="C289" t="s">
        <v>11</v>
      </c>
      <c r="D289">
        <v>60.499999999999993</v>
      </c>
      <c r="E289" s="2">
        <v>0.8</v>
      </c>
      <c r="F289">
        <v>33</v>
      </c>
      <c r="G289">
        <v>0.3</v>
      </c>
      <c r="H289">
        <v>25</v>
      </c>
      <c r="I289" s="3">
        <f t="shared" si="9"/>
        <v>7.5</v>
      </c>
    </row>
    <row r="290" spans="1:9" x14ac:dyDescent="0.25">
      <c r="A290" s="1">
        <v>43014</v>
      </c>
      <c r="B290" s="1" t="str">
        <f t="shared" si="8"/>
        <v>October</v>
      </c>
      <c r="C290" t="s">
        <v>12</v>
      </c>
      <c r="D290">
        <v>62.499999999999993</v>
      </c>
      <c r="E290" s="2">
        <v>0.74</v>
      </c>
      <c r="F290">
        <v>42</v>
      </c>
      <c r="G290">
        <v>0.3</v>
      </c>
      <c r="H290">
        <v>25</v>
      </c>
      <c r="I290" s="3">
        <f t="shared" si="9"/>
        <v>7.5</v>
      </c>
    </row>
    <row r="291" spans="1:9" x14ac:dyDescent="0.25">
      <c r="A291" s="1">
        <v>43015</v>
      </c>
      <c r="B291" s="1" t="str">
        <f t="shared" si="8"/>
        <v>October</v>
      </c>
      <c r="C291" t="s">
        <v>13</v>
      </c>
      <c r="D291">
        <v>63.499999999999993</v>
      </c>
      <c r="E291" s="2">
        <v>0.8</v>
      </c>
      <c r="F291">
        <v>31</v>
      </c>
      <c r="G291">
        <v>0.3</v>
      </c>
      <c r="H291">
        <v>25</v>
      </c>
      <c r="I291" s="3">
        <f t="shared" si="9"/>
        <v>7.5</v>
      </c>
    </row>
    <row r="292" spans="1:9" x14ac:dyDescent="0.25">
      <c r="A292" s="1">
        <v>43016</v>
      </c>
      <c r="B292" s="1" t="str">
        <f t="shared" si="8"/>
        <v>October</v>
      </c>
      <c r="C292" t="s">
        <v>7</v>
      </c>
      <c r="D292">
        <v>60.199999999999996</v>
      </c>
      <c r="E292" s="2">
        <v>0.8</v>
      </c>
      <c r="F292">
        <v>47</v>
      </c>
      <c r="G292">
        <v>0.3</v>
      </c>
      <c r="H292">
        <v>24</v>
      </c>
      <c r="I292" s="3">
        <f t="shared" si="9"/>
        <v>7.1999999999999993</v>
      </c>
    </row>
    <row r="293" spans="1:9" x14ac:dyDescent="0.25">
      <c r="A293" s="1">
        <v>43017</v>
      </c>
      <c r="B293" s="1" t="str">
        <f t="shared" si="8"/>
        <v>October</v>
      </c>
      <c r="C293" t="s">
        <v>8</v>
      </c>
      <c r="D293">
        <v>63.499999999999993</v>
      </c>
      <c r="E293" s="2">
        <v>0.74</v>
      </c>
      <c r="F293">
        <v>47</v>
      </c>
      <c r="G293">
        <v>0.3</v>
      </c>
      <c r="H293">
        <v>25</v>
      </c>
      <c r="I293" s="3">
        <f t="shared" si="9"/>
        <v>7.5</v>
      </c>
    </row>
    <row r="294" spans="1:9" x14ac:dyDescent="0.25">
      <c r="A294" s="1">
        <v>43018</v>
      </c>
      <c r="B294" s="1" t="str">
        <f t="shared" si="8"/>
        <v>October</v>
      </c>
      <c r="C294" t="s">
        <v>9</v>
      </c>
      <c r="D294">
        <v>58.499999999999993</v>
      </c>
      <c r="E294" s="2">
        <v>0.74</v>
      </c>
      <c r="F294">
        <v>51</v>
      </c>
      <c r="G294">
        <v>0.3</v>
      </c>
      <c r="H294">
        <v>25</v>
      </c>
      <c r="I294" s="3">
        <f t="shared" si="9"/>
        <v>7.5</v>
      </c>
    </row>
    <row r="295" spans="1:9" x14ac:dyDescent="0.25">
      <c r="A295" s="1">
        <v>43019</v>
      </c>
      <c r="B295" s="1" t="str">
        <f t="shared" si="8"/>
        <v>October</v>
      </c>
      <c r="C295" t="s">
        <v>10</v>
      </c>
      <c r="D295">
        <v>61.499999999999993</v>
      </c>
      <c r="E295" s="2">
        <v>0.77</v>
      </c>
      <c r="F295">
        <v>47</v>
      </c>
      <c r="G295">
        <v>0.3</v>
      </c>
      <c r="H295">
        <v>25</v>
      </c>
      <c r="I295" s="3">
        <f t="shared" si="9"/>
        <v>7.5</v>
      </c>
    </row>
    <row r="296" spans="1:9" x14ac:dyDescent="0.25">
      <c r="A296" s="1">
        <v>43020</v>
      </c>
      <c r="B296" s="1" t="str">
        <f t="shared" si="8"/>
        <v>October</v>
      </c>
      <c r="C296" t="s">
        <v>11</v>
      </c>
      <c r="D296">
        <v>58.199999999999996</v>
      </c>
      <c r="E296" s="2">
        <v>0.77</v>
      </c>
      <c r="F296">
        <v>39</v>
      </c>
      <c r="G296">
        <v>0.3</v>
      </c>
      <c r="H296">
        <v>24</v>
      </c>
      <c r="I296" s="3">
        <f t="shared" si="9"/>
        <v>7.1999999999999993</v>
      </c>
    </row>
    <row r="297" spans="1:9" x14ac:dyDescent="0.25">
      <c r="A297" s="1">
        <v>43021</v>
      </c>
      <c r="B297" s="1" t="str">
        <f t="shared" si="8"/>
        <v>October</v>
      </c>
      <c r="C297" t="s">
        <v>12</v>
      </c>
      <c r="D297">
        <v>61.499999999999993</v>
      </c>
      <c r="E297" s="2">
        <v>0.8</v>
      </c>
      <c r="F297">
        <v>28</v>
      </c>
      <c r="G297">
        <v>0.3</v>
      </c>
      <c r="H297">
        <v>25</v>
      </c>
      <c r="I297" s="3">
        <f t="shared" si="9"/>
        <v>7.5</v>
      </c>
    </row>
    <row r="298" spans="1:9" x14ac:dyDescent="0.25">
      <c r="A298" s="1">
        <v>43022</v>
      </c>
      <c r="B298" s="1" t="str">
        <f t="shared" si="8"/>
        <v>October</v>
      </c>
      <c r="C298" t="s">
        <v>13</v>
      </c>
      <c r="D298">
        <v>59.499999999999993</v>
      </c>
      <c r="E298" s="2">
        <v>0.74</v>
      </c>
      <c r="F298">
        <v>28</v>
      </c>
      <c r="G298">
        <v>0.3</v>
      </c>
      <c r="H298">
        <v>25</v>
      </c>
      <c r="I298" s="3">
        <f t="shared" si="9"/>
        <v>7.5</v>
      </c>
    </row>
    <row r="299" spans="1:9" x14ac:dyDescent="0.25">
      <c r="A299" s="1">
        <v>43023</v>
      </c>
      <c r="B299" s="1" t="str">
        <f t="shared" si="8"/>
        <v>October</v>
      </c>
      <c r="C299" t="s">
        <v>7</v>
      </c>
      <c r="D299">
        <v>61.499999999999993</v>
      </c>
      <c r="E299" s="2">
        <v>0.74</v>
      </c>
      <c r="F299">
        <v>36</v>
      </c>
      <c r="G299">
        <v>0.3</v>
      </c>
      <c r="H299">
        <v>25</v>
      </c>
      <c r="I299" s="3">
        <f t="shared" si="9"/>
        <v>7.5</v>
      </c>
    </row>
    <row r="300" spans="1:9" x14ac:dyDescent="0.25">
      <c r="A300" s="1">
        <v>43024</v>
      </c>
      <c r="B300" s="1" t="str">
        <f t="shared" si="8"/>
        <v>October</v>
      </c>
      <c r="C300" t="s">
        <v>8</v>
      </c>
      <c r="D300">
        <v>58.199999999999996</v>
      </c>
      <c r="E300" s="2">
        <v>0.8</v>
      </c>
      <c r="F300">
        <v>28</v>
      </c>
      <c r="G300">
        <v>0.3</v>
      </c>
      <c r="H300">
        <v>24</v>
      </c>
      <c r="I300" s="3">
        <f t="shared" si="9"/>
        <v>7.1999999999999993</v>
      </c>
    </row>
    <row r="301" spans="1:9" x14ac:dyDescent="0.25">
      <c r="A301" s="1">
        <v>43025</v>
      </c>
      <c r="B301" s="1" t="str">
        <f t="shared" si="8"/>
        <v>October</v>
      </c>
      <c r="C301" t="s">
        <v>9</v>
      </c>
      <c r="D301">
        <v>58.499999999999993</v>
      </c>
      <c r="E301" s="2">
        <v>0.77</v>
      </c>
      <c r="F301">
        <v>46</v>
      </c>
      <c r="G301">
        <v>0.3</v>
      </c>
      <c r="H301">
        <v>25</v>
      </c>
      <c r="I301" s="3">
        <f t="shared" si="9"/>
        <v>7.5</v>
      </c>
    </row>
    <row r="302" spans="1:9" x14ac:dyDescent="0.25">
      <c r="A302" s="1">
        <v>43026</v>
      </c>
      <c r="B302" s="1" t="str">
        <f t="shared" si="8"/>
        <v>October</v>
      </c>
      <c r="C302" t="s">
        <v>10</v>
      </c>
      <c r="D302">
        <v>62.499999999999993</v>
      </c>
      <c r="E302" s="2">
        <v>0.77</v>
      </c>
      <c r="F302">
        <v>33</v>
      </c>
      <c r="G302">
        <v>0.3</v>
      </c>
      <c r="H302">
        <v>25</v>
      </c>
      <c r="I302" s="3">
        <f t="shared" si="9"/>
        <v>7.5</v>
      </c>
    </row>
    <row r="303" spans="1:9" x14ac:dyDescent="0.25">
      <c r="A303" s="1">
        <v>43027</v>
      </c>
      <c r="B303" s="1" t="str">
        <f t="shared" si="8"/>
        <v>October</v>
      </c>
      <c r="C303" t="s">
        <v>11</v>
      </c>
      <c r="D303">
        <v>60.499999999999993</v>
      </c>
      <c r="E303" s="2">
        <v>0.8</v>
      </c>
      <c r="F303">
        <v>41</v>
      </c>
      <c r="G303">
        <v>0.3</v>
      </c>
      <c r="H303">
        <v>25</v>
      </c>
      <c r="I303" s="3">
        <f t="shared" si="9"/>
        <v>7.5</v>
      </c>
    </row>
    <row r="304" spans="1:9" x14ac:dyDescent="0.25">
      <c r="A304" s="1">
        <v>43028</v>
      </c>
      <c r="B304" s="1" t="str">
        <f t="shared" si="8"/>
        <v>October</v>
      </c>
      <c r="C304" t="s">
        <v>12</v>
      </c>
      <c r="D304">
        <v>60.199999999999996</v>
      </c>
      <c r="E304" s="2">
        <v>0.8</v>
      </c>
      <c r="F304">
        <v>50</v>
      </c>
      <c r="G304">
        <v>0.3</v>
      </c>
      <c r="H304">
        <v>24</v>
      </c>
      <c r="I304" s="3">
        <f t="shared" si="9"/>
        <v>7.1999999999999993</v>
      </c>
    </row>
    <row r="305" spans="1:9" x14ac:dyDescent="0.25">
      <c r="A305" s="1">
        <v>43029</v>
      </c>
      <c r="B305" s="1" t="str">
        <f t="shared" si="8"/>
        <v>October</v>
      </c>
      <c r="C305" t="s">
        <v>13</v>
      </c>
      <c r="D305">
        <v>56.199999999999996</v>
      </c>
      <c r="E305" s="2">
        <v>0.83</v>
      </c>
      <c r="F305">
        <v>28</v>
      </c>
      <c r="G305">
        <v>0.3</v>
      </c>
      <c r="H305">
        <v>24</v>
      </c>
      <c r="I305" s="3">
        <f t="shared" si="9"/>
        <v>7.1999999999999993</v>
      </c>
    </row>
    <row r="306" spans="1:9" x14ac:dyDescent="0.25">
      <c r="A306" s="1">
        <v>43030</v>
      </c>
      <c r="B306" s="1" t="str">
        <f t="shared" si="8"/>
        <v>October</v>
      </c>
      <c r="C306" t="s">
        <v>7</v>
      </c>
      <c r="D306">
        <v>57.499999999999993</v>
      </c>
      <c r="E306" s="2">
        <v>0.77</v>
      </c>
      <c r="F306">
        <v>35</v>
      </c>
      <c r="G306">
        <v>0.3</v>
      </c>
      <c r="H306">
        <v>25</v>
      </c>
      <c r="I306" s="3">
        <f t="shared" si="9"/>
        <v>7.5</v>
      </c>
    </row>
    <row r="307" spans="1:9" x14ac:dyDescent="0.25">
      <c r="A307" s="1">
        <v>43031</v>
      </c>
      <c r="B307" s="1" t="str">
        <f t="shared" si="8"/>
        <v>October</v>
      </c>
      <c r="C307" t="s">
        <v>8</v>
      </c>
      <c r="D307">
        <v>58.499999999999993</v>
      </c>
      <c r="E307" s="2">
        <v>0.8</v>
      </c>
      <c r="F307">
        <v>50</v>
      </c>
      <c r="G307">
        <v>0.3</v>
      </c>
      <c r="H307">
        <v>25</v>
      </c>
      <c r="I307" s="3">
        <f t="shared" si="9"/>
        <v>7.5</v>
      </c>
    </row>
    <row r="308" spans="1:9" x14ac:dyDescent="0.25">
      <c r="A308" s="1">
        <v>43032</v>
      </c>
      <c r="B308" s="1" t="str">
        <f t="shared" si="8"/>
        <v>October</v>
      </c>
      <c r="C308" t="s">
        <v>9</v>
      </c>
      <c r="D308">
        <v>61.499999999999993</v>
      </c>
      <c r="E308" s="2">
        <v>0.74</v>
      </c>
      <c r="F308">
        <v>48</v>
      </c>
      <c r="G308">
        <v>0.3</v>
      </c>
      <c r="H308">
        <v>25</v>
      </c>
      <c r="I308" s="3">
        <f t="shared" si="9"/>
        <v>7.5</v>
      </c>
    </row>
    <row r="309" spans="1:9" x14ac:dyDescent="0.25">
      <c r="A309" s="1">
        <v>43033</v>
      </c>
      <c r="B309" s="1" t="str">
        <f t="shared" si="8"/>
        <v>October</v>
      </c>
      <c r="C309" t="s">
        <v>10</v>
      </c>
      <c r="D309">
        <v>61.199999999999996</v>
      </c>
      <c r="E309" s="2">
        <v>0.8</v>
      </c>
      <c r="F309">
        <v>44</v>
      </c>
      <c r="G309">
        <v>0.3</v>
      </c>
      <c r="H309">
        <v>24</v>
      </c>
      <c r="I309" s="3">
        <f t="shared" si="9"/>
        <v>7.1999999999999993</v>
      </c>
    </row>
    <row r="310" spans="1:9" x14ac:dyDescent="0.25">
      <c r="A310" s="1">
        <v>43034</v>
      </c>
      <c r="B310" s="1" t="str">
        <f t="shared" si="8"/>
        <v>October</v>
      </c>
      <c r="C310" t="s">
        <v>11</v>
      </c>
      <c r="D310">
        <v>54.199999999999996</v>
      </c>
      <c r="E310" s="2">
        <v>0.77</v>
      </c>
      <c r="F310">
        <v>47</v>
      </c>
      <c r="G310">
        <v>0.3</v>
      </c>
      <c r="H310">
        <v>24</v>
      </c>
      <c r="I310" s="3">
        <f t="shared" si="9"/>
        <v>7.1999999999999993</v>
      </c>
    </row>
    <row r="311" spans="1:9" x14ac:dyDescent="0.25">
      <c r="A311" s="1">
        <v>43035</v>
      </c>
      <c r="B311" s="1" t="str">
        <f t="shared" si="8"/>
        <v>October</v>
      </c>
      <c r="C311" t="s">
        <v>12</v>
      </c>
      <c r="D311">
        <v>62.8</v>
      </c>
      <c r="E311" s="2">
        <v>0.71</v>
      </c>
      <c r="F311">
        <v>52</v>
      </c>
      <c r="G311">
        <v>0.3</v>
      </c>
      <c r="H311">
        <v>26</v>
      </c>
      <c r="I311" s="3">
        <f t="shared" si="9"/>
        <v>7.8</v>
      </c>
    </row>
    <row r="312" spans="1:9" x14ac:dyDescent="0.25">
      <c r="A312" s="1">
        <v>43036</v>
      </c>
      <c r="B312" s="1" t="str">
        <f t="shared" si="8"/>
        <v>October</v>
      </c>
      <c r="C312" t="s">
        <v>13</v>
      </c>
      <c r="D312">
        <v>57.499999999999993</v>
      </c>
      <c r="E312" s="2">
        <v>0.77</v>
      </c>
      <c r="F312">
        <v>28</v>
      </c>
      <c r="G312">
        <v>0.3</v>
      </c>
      <c r="H312">
        <v>25</v>
      </c>
      <c r="I312" s="3">
        <f t="shared" si="9"/>
        <v>7.5</v>
      </c>
    </row>
    <row r="313" spans="1:9" x14ac:dyDescent="0.25">
      <c r="A313" s="1">
        <v>43037</v>
      </c>
      <c r="B313" s="1" t="str">
        <f t="shared" si="8"/>
        <v>October</v>
      </c>
      <c r="C313" t="s">
        <v>7</v>
      </c>
      <c r="D313">
        <v>61.499999999999993</v>
      </c>
      <c r="E313" s="2">
        <v>0.8</v>
      </c>
      <c r="F313">
        <v>34</v>
      </c>
      <c r="G313">
        <v>0.3</v>
      </c>
      <c r="H313">
        <v>25</v>
      </c>
      <c r="I313" s="3">
        <f t="shared" si="9"/>
        <v>7.5</v>
      </c>
    </row>
    <row r="314" spans="1:9" x14ac:dyDescent="0.25">
      <c r="A314" s="1">
        <v>43038</v>
      </c>
      <c r="B314" s="1" t="str">
        <f t="shared" si="8"/>
        <v>October</v>
      </c>
      <c r="C314" t="s">
        <v>8</v>
      </c>
      <c r="D314">
        <v>58.199999999999996</v>
      </c>
      <c r="E314" s="2">
        <v>0.77</v>
      </c>
      <c r="F314">
        <v>35</v>
      </c>
      <c r="G314">
        <v>0.3</v>
      </c>
      <c r="H314">
        <v>24</v>
      </c>
      <c r="I314" s="3">
        <f t="shared" si="9"/>
        <v>7.1999999999999993</v>
      </c>
    </row>
    <row r="315" spans="1:9" x14ac:dyDescent="0.25">
      <c r="A315" s="1">
        <v>43039</v>
      </c>
      <c r="B315" s="1" t="str">
        <f t="shared" si="8"/>
        <v>October</v>
      </c>
      <c r="C315" t="s">
        <v>9</v>
      </c>
      <c r="D315">
        <v>54.199999999999996</v>
      </c>
      <c r="E315" s="2">
        <v>0.77</v>
      </c>
      <c r="F315">
        <v>38</v>
      </c>
      <c r="G315">
        <v>0.3</v>
      </c>
      <c r="H315">
        <v>24</v>
      </c>
      <c r="I315" s="3">
        <f t="shared" si="9"/>
        <v>7.1999999999999993</v>
      </c>
    </row>
    <row r="316" spans="1:9" x14ac:dyDescent="0.25">
      <c r="A316" s="1">
        <v>43040</v>
      </c>
      <c r="B316" s="1" t="str">
        <f t="shared" si="8"/>
        <v>November</v>
      </c>
      <c r="C316" t="s">
        <v>10</v>
      </c>
      <c r="D316">
        <v>51.9</v>
      </c>
      <c r="E316" s="2">
        <v>0.83</v>
      </c>
      <c r="F316">
        <v>43</v>
      </c>
      <c r="G316">
        <v>0.3</v>
      </c>
      <c r="H316">
        <v>23</v>
      </c>
      <c r="I316" s="3">
        <f t="shared" si="9"/>
        <v>6.8999999999999995</v>
      </c>
    </row>
    <row r="317" spans="1:9" x14ac:dyDescent="0.25">
      <c r="A317" s="1">
        <v>43041</v>
      </c>
      <c r="B317" s="1" t="str">
        <f t="shared" si="8"/>
        <v>November</v>
      </c>
      <c r="C317" t="s">
        <v>11</v>
      </c>
      <c r="D317">
        <v>53.599999999999994</v>
      </c>
      <c r="E317" s="2">
        <v>0.91</v>
      </c>
      <c r="F317">
        <v>46</v>
      </c>
      <c r="G317">
        <v>0.3</v>
      </c>
      <c r="H317">
        <v>22</v>
      </c>
      <c r="I317" s="3">
        <f t="shared" si="9"/>
        <v>6.6</v>
      </c>
    </row>
    <row r="318" spans="1:9" x14ac:dyDescent="0.25">
      <c r="A318" s="1">
        <v>43042</v>
      </c>
      <c r="B318" s="1" t="str">
        <f t="shared" si="8"/>
        <v>November</v>
      </c>
      <c r="C318" t="s">
        <v>12</v>
      </c>
      <c r="D318">
        <v>51.3</v>
      </c>
      <c r="E318" s="2">
        <v>0.87</v>
      </c>
      <c r="F318">
        <v>38</v>
      </c>
      <c r="G318">
        <v>0.3</v>
      </c>
      <c r="H318">
        <v>21</v>
      </c>
      <c r="I318" s="3">
        <f t="shared" si="9"/>
        <v>6.3</v>
      </c>
    </row>
    <row r="319" spans="1:9" x14ac:dyDescent="0.25">
      <c r="A319" s="1">
        <v>43043</v>
      </c>
      <c r="B319" s="1" t="str">
        <f t="shared" si="8"/>
        <v>November</v>
      </c>
      <c r="C319" t="s">
        <v>13</v>
      </c>
      <c r="D319">
        <v>48.699999999999996</v>
      </c>
      <c r="E319" s="2">
        <v>0.95</v>
      </c>
      <c r="F319">
        <v>39</v>
      </c>
      <c r="G319">
        <v>0.3</v>
      </c>
      <c r="H319">
        <v>19</v>
      </c>
      <c r="I319" s="3">
        <f t="shared" si="9"/>
        <v>5.7</v>
      </c>
    </row>
    <row r="320" spans="1:9" x14ac:dyDescent="0.25">
      <c r="A320" s="1">
        <v>43044</v>
      </c>
      <c r="B320" s="1" t="str">
        <f t="shared" si="8"/>
        <v>November</v>
      </c>
      <c r="C320" t="s">
        <v>7</v>
      </c>
      <c r="D320">
        <v>55.9</v>
      </c>
      <c r="E320" s="2">
        <v>0.87</v>
      </c>
      <c r="F320">
        <v>45</v>
      </c>
      <c r="G320">
        <v>0.3</v>
      </c>
      <c r="H320">
        <v>23</v>
      </c>
      <c r="I320" s="3">
        <f t="shared" si="9"/>
        <v>6.8999999999999995</v>
      </c>
    </row>
    <row r="321" spans="1:9" x14ac:dyDescent="0.25">
      <c r="A321" s="1">
        <v>43045</v>
      </c>
      <c r="B321" s="1" t="str">
        <f t="shared" si="8"/>
        <v>November</v>
      </c>
      <c r="C321" t="s">
        <v>8</v>
      </c>
      <c r="D321">
        <v>51.599999999999994</v>
      </c>
      <c r="E321" s="2">
        <v>0.91</v>
      </c>
      <c r="F321">
        <v>28</v>
      </c>
      <c r="G321">
        <v>0.3</v>
      </c>
      <c r="H321">
        <v>22</v>
      </c>
      <c r="I321" s="3">
        <f t="shared" si="9"/>
        <v>6.6</v>
      </c>
    </row>
    <row r="322" spans="1:9" x14ac:dyDescent="0.25">
      <c r="A322" s="1">
        <v>43046</v>
      </c>
      <c r="B322" s="1" t="str">
        <f t="shared" si="8"/>
        <v>November</v>
      </c>
      <c r="C322" t="s">
        <v>9</v>
      </c>
      <c r="D322">
        <v>52.3</v>
      </c>
      <c r="E322" s="2">
        <v>0.91</v>
      </c>
      <c r="F322">
        <v>34</v>
      </c>
      <c r="G322">
        <v>0.3</v>
      </c>
      <c r="H322">
        <v>21</v>
      </c>
      <c r="I322" s="3">
        <f t="shared" si="9"/>
        <v>6.3</v>
      </c>
    </row>
    <row r="323" spans="1:9" x14ac:dyDescent="0.25">
      <c r="A323" s="1">
        <v>43047</v>
      </c>
      <c r="B323" s="1" t="str">
        <f t="shared" si="8"/>
        <v>November</v>
      </c>
      <c r="C323" t="s">
        <v>10</v>
      </c>
      <c r="D323">
        <v>44.699999999999996</v>
      </c>
      <c r="E323" s="2">
        <v>0.95</v>
      </c>
      <c r="F323">
        <v>37</v>
      </c>
      <c r="G323">
        <v>0.3</v>
      </c>
      <c r="H323">
        <v>19</v>
      </c>
      <c r="I323" s="3">
        <f t="shared" si="9"/>
        <v>5.7</v>
      </c>
    </row>
    <row r="324" spans="1:9" x14ac:dyDescent="0.25">
      <c r="A324" s="1">
        <v>43048</v>
      </c>
      <c r="B324" s="1" t="str">
        <f t="shared" si="8"/>
        <v>November</v>
      </c>
      <c r="C324" t="s">
        <v>11</v>
      </c>
      <c r="D324">
        <v>53.9</v>
      </c>
      <c r="E324" s="2">
        <v>0.83</v>
      </c>
      <c r="F324">
        <v>33</v>
      </c>
      <c r="G324">
        <v>0.3</v>
      </c>
      <c r="H324">
        <v>23</v>
      </c>
      <c r="I324" s="3">
        <f t="shared" si="9"/>
        <v>6.8999999999999995</v>
      </c>
    </row>
    <row r="325" spans="1:9" x14ac:dyDescent="0.25">
      <c r="A325" s="1">
        <v>43049</v>
      </c>
      <c r="B325" s="1" t="str">
        <f t="shared" si="8"/>
        <v>November</v>
      </c>
      <c r="C325" t="s">
        <v>12</v>
      </c>
      <c r="D325">
        <v>54.599999999999994</v>
      </c>
      <c r="E325" s="2">
        <v>0.87</v>
      </c>
      <c r="F325">
        <v>28</v>
      </c>
      <c r="G325">
        <v>0.3</v>
      </c>
      <c r="H325">
        <v>22</v>
      </c>
      <c r="I325" s="3">
        <f t="shared" si="9"/>
        <v>6.6</v>
      </c>
    </row>
    <row r="326" spans="1:9" x14ac:dyDescent="0.25">
      <c r="A326" s="1">
        <v>43050</v>
      </c>
      <c r="B326" s="1" t="str">
        <f t="shared" si="8"/>
        <v>November</v>
      </c>
      <c r="C326" t="s">
        <v>13</v>
      </c>
      <c r="D326">
        <v>47.3</v>
      </c>
      <c r="E326" s="2">
        <v>0.91</v>
      </c>
      <c r="F326">
        <v>33</v>
      </c>
      <c r="G326">
        <v>0.3</v>
      </c>
      <c r="H326">
        <v>21</v>
      </c>
      <c r="I326" s="3">
        <f t="shared" si="9"/>
        <v>6.3</v>
      </c>
    </row>
    <row r="327" spans="1:9" x14ac:dyDescent="0.25">
      <c r="A327" s="1">
        <v>43051</v>
      </c>
      <c r="B327" s="1" t="str">
        <f t="shared" si="8"/>
        <v>November</v>
      </c>
      <c r="C327" t="s">
        <v>7</v>
      </c>
      <c r="D327">
        <v>49.699999999999996</v>
      </c>
      <c r="E327" s="2">
        <v>1.05</v>
      </c>
      <c r="F327">
        <v>38</v>
      </c>
      <c r="G327">
        <v>0.3</v>
      </c>
      <c r="H327">
        <v>19</v>
      </c>
      <c r="I327" s="3">
        <f t="shared" si="9"/>
        <v>5.7</v>
      </c>
    </row>
    <row r="328" spans="1:9" x14ac:dyDescent="0.25">
      <c r="A328" s="1">
        <v>43052</v>
      </c>
      <c r="B328" s="1" t="str">
        <f t="shared" si="8"/>
        <v>November</v>
      </c>
      <c r="C328" t="s">
        <v>8</v>
      </c>
      <c r="D328">
        <v>44.699999999999996</v>
      </c>
      <c r="E328" s="2">
        <v>1.05</v>
      </c>
      <c r="F328">
        <v>26</v>
      </c>
      <c r="G328">
        <v>0.3</v>
      </c>
      <c r="H328">
        <v>19</v>
      </c>
      <c r="I328" s="3">
        <f t="shared" si="9"/>
        <v>5.7</v>
      </c>
    </row>
    <row r="329" spans="1:9" x14ac:dyDescent="0.25">
      <c r="A329" s="1">
        <v>43053</v>
      </c>
      <c r="B329" s="1" t="str">
        <f t="shared" si="8"/>
        <v>November</v>
      </c>
      <c r="C329" t="s">
        <v>9</v>
      </c>
      <c r="D329">
        <v>55.9</v>
      </c>
      <c r="E329" s="2">
        <v>0.8</v>
      </c>
      <c r="F329">
        <v>28</v>
      </c>
      <c r="G329">
        <v>0.3</v>
      </c>
      <c r="H329">
        <v>23</v>
      </c>
      <c r="I329" s="3">
        <f t="shared" si="9"/>
        <v>6.8999999999999995</v>
      </c>
    </row>
    <row r="330" spans="1:9" x14ac:dyDescent="0.25">
      <c r="A330" s="1">
        <v>43054</v>
      </c>
      <c r="B330" s="1" t="str">
        <f t="shared" si="8"/>
        <v>November</v>
      </c>
      <c r="C330" t="s">
        <v>10</v>
      </c>
      <c r="D330">
        <v>55.9</v>
      </c>
      <c r="E330" s="2">
        <v>0.83</v>
      </c>
      <c r="F330">
        <v>47</v>
      </c>
      <c r="G330">
        <v>0.3</v>
      </c>
      <c r="H330">
        <v>23</v>
      </c>
      <c r="I330" s="3">
        <f t="shared" si="9"/>
        <v>6.8999999999999995</v>
      </c>
    </row>
    <row r="331" spans="1:9" x14ac:dyDescent="0.25">
      <c r="A331" s="1">
        <v>43055</v>
      </c>
      <c r="B331" s="1" t="str">
        <f t="shared" si="8"/>
        <v>November</v>
      </c>
      <c r="C331" t="s">
        <v>11</v>
      </c>
      <c r="D331">
        <v>47.3</v>
      </c>
      <c r="E331" s="2">
        <v>0.87</v>
      </c>
      <c r="F331">
        <v>28</v>
      </c>
      <c r="G331">
        <v>0.3</v>
      </c>
      <c r="H331">
        <v>21</v>
      </c>
      <c r="I331" s="3">
        <f t="shared" si="9"/>
        <v>6.3</v>
      </c>
    </row>
    <row r="332" spans="1:9" x14ac:dyDescent="0.25">
      <c r="A332" s="1">
        <v>43056</v>
      </c>
      <c r="B332" s="1" t="str">
        <f t="shared" ref="B332:B376" si="10">TEXT(A332, "mmmm")</f>
        <v>November</v>
      </c>
      <c r="C332" t="s">
        <v>12</v>
      </c>
      <c r="D332">
        <v>46</v>
      </c>
      <c r="E332" s="2">
        <v>1</v>
      </c>
      <c r="F332">
        <v>31</v>
      </c>
      <c r="G332">
        <v>0.3</v>
      </c>
      <c r="H332">
        <v>20</v>
      </c>
      <c r="I332" s="3">
        <f t="shared" ref="I332:I376" si="11">G332*H332</f>
        <v>6</v>
      </c>
    </row>
    <row r="333" spans="1:9" x14ac:dyDescent="0.25">
      <c r="A333" s="1">
        <v>43057</v>
      </c>
      <c r="B333" s="1" t="str">
        <f t="shared" si="10"/>
        <v>November</v>
      </c>
      <c r="C333" t="s">
        <v>13</v>
      </c>
      <c r="D333">
        <v>48.699999999999996</v>
      </c>
      <c r="E333" s="2">
        <v>1.05</v>
      </c>
      <c r="F333">
        <v>37</v>
      </c>
      <c r="G333">
        <v>0.3</v>
      </c>
      <c r="H333">
        <v>19</v>
      </c>
      <c r="I333" s="3">
        <f t="shared" si="11"/>
        <v>5.7</v>
      </c>
    </row>
    <row r="334" spans="1:9" x14ac:dyDescent="0.25">
      <c r="A334" s="1">
        <v>43058</v>
      </c>
      <c r="B334" s="1" t="str">
        <f t="shared" si="10"/>
        <v>November</v>
      </c>
      <c r="C334" t="s">
        <v>7</v>
      </c>
      <c r="D334">
        <v>55.9</v>
      </c>
      <c r="E334" s="2">
        <v>0.87</v>
      </c>
      <c r="F334">
        <v>34</v>
      </c>
      <c r="G334">
        <v>0.3</v>
      </c>
      <c r="H334">
        <v>23</v>
      </c>
      <c r="I334" s="3">
        <f t="shared" si="11"/>
        <v>6.8999999999999995</v>
      </c>
    </row>
    <row r="335" spans="1:9" x14ac:dyDescent="0.25">
      <c r="A335" s="1">
        <v>43059</v>
      </c>
      <c r="B335" s="1" t="str">
        <f t="shared" si="10"/>
        <v>November</v>
      </c>
      <c r="C335" t="s">
        <v>8</v>
      </c>
      <c r="D335">
        <v>55.599999999999994</v>
      </c>
      <c r="E335" s="2">
        <v>0.87</v>
      </c>
      <c r="F335">
        <v>41</v>
      </c>
      <c r="G335">
        <v>0.3</v>
      </c>
      <c r="H335">
        <v>22</v>
      </c>
      <c r="I335" s="3">
        <f t="shared" si="11"/>
        <v>6.6</v>
      </c>
    </row>
    <row r="336" spans="1:9" x14ac:dyDescent="0.25">
      <c r="A336" s="1">
        <v>43060</v>
      </c>
      <c r="B336" s="1" t="str">
        <f t="shared" si="10"/>
        <v>November</v>
      </c>
      <c r="C336" t="s">
        <v>9</v>
      </c>
      <c r="D336">
        <v>47</v>
      </c>
      <c r="E336" s="2">
        <v>0.95</v>
      </c>
      <c r="F336">
        <v>28</v>
      </c>
      <c r="G336">
        <v>0.3</v>
      </c>
      <c r="H336">
        <v>20</v>
      </c>
      <c r="I336" s="3">
        <f t="shared" si="11"/>
        <v>6</v>
      </c>
    </row>
    <row r="337" spans="1:9" x14ac:dyDescent="0.25">
      <c r="A337" s="1">
        <v>43061</v>
      </c>
      <c r="B337" s="1" t="str">
        <f t="shared" si="10"/>
        <v>November</v>
      </c>
      <c r="C337" t="s">
        <v>10</v>
      </c>
      <c r="D337">
        <v>48.699999999999996</v>
      </c>
      <c r="E337" s="2">
        <v>1</v>
      </c>
      <c r="F337">
        <v>40</v>
      </c>
      <c r="G337">
        <v>0.3</v>
      </c>
      <c r="H337">
        <v>19</v>
      </c>
      <c r="I337" s="3">
        <f t="shared" si="11"/>
        <v>5.7</v>
      </c>
    </row>
    <row r="338" spans="1:9" x14ac:dyDescent="0.25">
      <c r="A338" s="1">
        <v>43062</v>
      </c>
      <c r="B338" s="1" t="str">
        <f t="shared" si="10"/>
        <v>November</v>
      </c>
      <c r="C338" t="s">
        <v>11</v>
      </c>
      <c r="D338">
        <v>51.9</v>
      </c>
      <c r="E338" s="2">
        <v>0.87</v>
      </c>
      <c r="F338">
        <v>47</v>
      </c>
      <c r="G338">
        <v>0.3</v>
      </c>
      <c r="H338">
        <v>23</v>
      </c>
      <c r="I338" s="3">
        <f t="shared" si="11"/>
        <v>6.8999999999999995</v>
      </c>
    </row>
    <row r="339" spans="1:9" x14ac:dyDescent="0.25">
      <c r="A339" s="1">
        <v>43063</v>
      </c>
      <c r="B339" s="1" t="str">
        <f t="shared" si="10"/>
        <v>November</v>
      </c>
      <c r="C339" t="s">
        <v>12</v>
      </c>
      <c r="D339">
        <v>53.599999999999994</v>
      </c>
      <c r="E339" s="2">
        <v>0.83</v>
      </c>
      <c r="F339">
        <v>46</v>
      </c>
      <c r="G339">
        <v>0.3</v>
      </c>
      <c r="H339">
        <v>22</v>
      </c>
      <c r="I339" s="3">
        <f t="shared" si="11"/>
        <v>6.6</v>
      </c>
    </row>
    <row r="340" spans="1:9" x14ac:dyDescent="0.25">
      <c r="A340" s="1">
        <v>43064</v>
      </c>
      <c r="B340" s="1" t="str">
        <f t="shared" si="10"/>
        <v>November</v>
      </c>
      <c r="C340" t="s">
        <v>13</v>
      </c>
      <c r="D340">
        <v>49</v>
      </c>
      <c r="E340" s="2">
        <v>0.91</v>
      </c>
      <c r="F340">
        <v>32</v>
      </c>
      <c r="G340">
        <v>0.3</v>
      </c>
      <c r="H340">
        <v>20</v>
      </c>
      <c r="I340" s="3">
        <f t="shared" si="11"/>
        <v>6</v>
      </c>
    </row>
    <row r="341" spans="1:9" x14ac:dyDescent="0.25">
      <c r="A341" s="1">
        <v>43065</v>
      </c>
      <c r="B341" s="1" t="str">
        <f t="shared" si="10"/>
        <v>November</v>
      </c>
      <c r="C341" t="s">
        <v>7</v>
      </c>
      <c r="D341">
        <v>49.699999999999996</v>
      </c>
      <c r="E341" s="2">
        <v>1.05</v>
      </c>
      <c r="F341">
        <v>30</v>
      </c>
      <c r="G341">
        <v>0.3</v>
      </c>
      <c r="H341">
        <v>19</v>
      </c>
      <c r="I341" s="3">
        <f t="shared" si="11"/>
        <v>5.7</v>
      </c>
    </row>
    <row r="342" spans="1:9" x14ac:dyDescent="0.25">
      <c r="A342" s="1">
        <v>43066</v>
      </c>
      <c r="B342" s="1" t="str">
        <f t="shared" si="10"/>
        <v>November</v>
      </c>
      <c r="C342" t="s">
        <v>8</v>
      </c>
      <c r="D342">
        <v>53.9</v>
      </c>
      <c r="E342" s="2">
        <v>0.87</v>
      </c>
      <c r="F342">
        <v>30</v>
      </c>
      <c r="G342">
        <v>0.3</v>
      </c>
      <c r="H342">
        <v>23</v>
      </c>
      <c r="I342" s="3">
        <f t="shared" si="11"/>
        <v>6.8999999999999995</v>
      </c>
    </row>
    <row r="343" spans="1:9" x14ac:dyDescent="0.25">
      <c r="A343" s="1">
        <v>43067</v>
      </c>
      <c r="B343" s="1" t="str">
        <f t="shared" si="10"/>
        <v>November</v>
      </c>
      <c r="C343" t="s">
        <v>9</v>
      </c>
      <c r="D343">
        <v>54.599999999999994</v>
      </c>
      <c r="E343" s="2">
        <v>0.91</v>
      </c>
      <c r="F343">
        <v>37</v>
      </c>
      <c r="G343">
        <v>0.3</v>
      </c>
      <c r="H343">
        <v>22</v>
      </c>
      <c r="I343" s="3">
        <f t="shared" si="11"/>
        <v>6.6</v>
      </c>
    </row>
    <row r="344" spans="1:9" x14ac:dyDescent="0.25">
      <c r="A344" s="1">
        <v>43068</v>
      </c>
      <c r="B344" s="1" t="str">
        <f t="shared" si="10"/>
        <v>November</v>
      </c>
      <c r="C344" t="s">
        <v>10</v>
      </c>
      <c r="D344">
        <v>50</v>
      </c>
      <c r="E344" s="2">
        <v>0.95</v>
      </c>
      <c r="F344">
        <v>27</v>
      </c>
      <c r="G344">
        <v>0.3</v>
      </c>
      <c r="H344">
        <v>20</v>
      </c>
      <c r="I344" s="3">
        <f t="shared" si="11"/>
        <v>6</v>
      </c>
    </row>
    <row r="345" spans="1:9" x14ac:dyDescent="0.25">
      <c r="A345" s="1">
        <v>43069</v>
      </c>
      <c r="B345" s="1" t="str">
        <f t="shared" si="10"/>
        <v>November</v>
      </c>
      <c r="C345" t="s">
        <v>11</v>
      </c>
      <c r="D345">
        <v>44.699999999999996</v>
      </c>
      <c r="E345" s="2">
        <v>1.05</v>
      </c>
      <c r="F345">
        <v>28</v>
      </c>
      <c r="G345">
        <v>0.3</v>
      </c>
      <c r="H345">
        <v>19</v>
      </c>
      <c r="I345" s="3">
        <f t="shared" si="11"/>
        <v>5.7</v>
      </c>
    </row>
    <row r="346" spans="1:9" x14ac:dyDescent="0.25">
      <c r="A346" s="1">
        <v>43070</v>
      </c>
      <c r="B346" s="1" t="str">
        <f t="shared" si="10"/>
        <v>December</v>
      </c>
      <c r="C346" t="s">
        <v>12</v>
      </c>
      <c r="D346">
        <v>48.699999999999996</v>
      </c>
      <c r="E346" s="2">
        <v>1</v>
      </c>
      <c r="F346">
        <v>34</v>
      </c>
      <c r="G346">
        <v>0.3</v>
      </c>
      <c r="H346">
        <v>19</v>
      </c>
      <c r="I346" s="3">
        <f t="shared" si="11"/>
        <v>5.7</v>
      </c>
    </row>
    <row r="347" spans="1:9" x14ac:dyDescent="0.25">
      <c r="A347" s="1">
        <v>43071</v>
      </c>
      <c r="B347" s="1" t="str">
        <f t="shared" si="10"/>
        <v>December</v>
      </c>
      <c r="C347" t="s">
        <v>13</v>
      </c>
      <c r="D347">
        <v>44.099999999999994</v>
      </c>
      <c r="E347" s="2">
        <v>1.1100000000000001</v>
      </c>
      <c r="F347">
        <v>35</v>
      </c>
      <c r="G347">
        <v>0.3</v>
      </c>
      <c r="H347">
        <v>17</v>
      </c>
      <c r="I347" s="3">
        <f t="shared" si="11"/>
        <v>5.0999999999999996</v>
      </c>
    </row>
    <row r="348" spans="1:9" x14ac:dyDescent="0.25">
      <c r="A348" s="1">
        <v>43072</v>
      </c>
      <c r="B348" s="1" t="str">
        <f t="shared" si="10"/>
        <v>December</v>
      </c>
      <c r="C348" t="s">
        <v>7</v>
      </c>
      <c r="D348">
        <v>33.5</v>
      </c>
      <c r="E348" s="2">
        <v>1.18</v>
      </c>
      <c r="F348">
        <v>19</v>
      </c>
      <c r="G348">
        <v>0.3</v>
      </c>
      <c r="H348">
        <v>15</v>
      </c>
      <c r="I348" s="3">
        <f t="shared" si="11"/>
        <v>4.5</v>
      </c>
    </row>
    <row r="349" spans="1:9" x14ac:dyDescent="0.25">
      <c r="A349" s="1">
        <v>43073</v>
      </c>
      <c r="B349" s="1" t="str">
        <f t="shared" si="10"/>
        <v>December</v>
      </c>
      <c r="C349" t="s">
        <v>8</v>
      </c>
      <c r="D349">
        <v>34.9</v>
      </c>
      <c r="E349" s="2">
        <v>1.54</v>
      </c>
      <c r="F349">
        <v>16</v>
      </c>
      <c r="G349">
        <v>0.3</v>
      </c>
      <c r="H349">
        <v>13</v>
      </c>
      <c r="I349" s="3">
        <f t="shared" si="11"/>
        <v>3.9</v>
      </c>
    </row>
    <row r="350" spans="1:9" x14ac:dyDescent="0.25">
      <c r="A350" s="1">
        <v>43074</v>
      </c>
      <c r="B350" s="1" t="str">
        <f t="shared" si="10"/>
        <v>December</v>
      </c>
      <c r="C350" t="s">
        <v>9</v>
      </c>
      <c r="D350">
        <v>22</v>
      </c>
      <c r="E350" s="2">
        <v>1.82</v>
      </c>
      <c r="F350">
        <v>11</v>
      </c>
      <c r="G350">
        <v>0.3</v>
      </c>
      <c r="H350">
        <v>10</v>
      </c>
      <c r="I350" s="3">
        <f t="shared" si="11"/>
        <v>3</v>
      </c>
    </row>
    <row r="351" spans="1:9" x14ac:dyDescent="0.25">
      <c r="A351" s="1">
        <v>43075</v>
      </c>
      <c r="B351" s="1" t="str">
        <f t="shared" si="10"/>
        <v>December</v>
      </c>
      <c r="C351" t="s">
        <v>10</v>
      </c>
      <c r="D351">
        <v>44.699999999999996</v>
      </c>
      <c r="E351" s="2">
        <v>0.95</v>
      </c>
      <c r="F351">
        <v>28</v>
      </c>
      <c r="G351">
        <v>0.3</v>
      </c>
      <c r="H351">
        <v>19</v>
      </c>
      <c r="I351" s="3">
        <f t="shared" si="11"/>
        <v>5.7</v>
      </c>
    </row>
    <row r="352" spans="1:9" x14ac:dyDescent="0.25">
      <c r="A352" s="1">
        <v>43076</v>
      </c>
      <c r="B352" s="1" t="str">
        <f t="shared" si="10"/>
        <v>December</v>
      </c>
      <c r="C352" t="s">
        <v>11</v>
      </c>
      <c r="D352">
        <v>42.099999999999994</v>
      </c>
      <c r="E352" s="2">
        <v>1.05</v>
      </c>
      <c r="F352">
        <v>26</v>
      </c>
      <c r="G352">
        <v>0.3</v>
      </c>
      <c r="H352">
        <v>17</v>
      </c>
      <c r="I352" s="3">
        <f t="shared" si="11"/>
        <v>5.0999999999999996</v>
      </c>
    </row>
    <row r="353" spans="1:9" x14ac:dyDescent="0.25">
      <c r="A353" s="1">
        <v>43077</v>
      </c>
      <c r="B353" s="1" t="str">
        <f t="shared" si="10"/>
        <v>December</v>
      </c>
      <c r="C353" t="s">
        <v>12</v>
      </c>
      <c r="D353">
        <v>40.5</v>
      </c>
      <c r="E353" s="2">
        <v>1.25</v>
      </c>
      <c r="F353">
        <v>30</v>
      </c>
      <c r="G353">
        <v>0.3</v>
      </c>
      <c r="H353">
        <v>15</v>
      </c>
      <c r="I353" s="3">
        <f t="shared" si="11"/>
        <v>4.5</v>
      </c>
    </row>
    <row r="354" spans="1:9" x14ac:dyDescent="0.25">
      <c r="A354" s="1">
        <v>43078</v>
      </c>
      <c r="B354" s="1" t="str">
        <f t="shared" si="10"/>
        <v>December</v>
      </c>
      <c r="C354" t="s">
        <v>13</v>
      </c>
      <c r="D354">
        <v>31.199999999999996</v>
      </c>
      <c r="E354" s="2">
        <v>1.43</v>
      </c>
      <c r="F354">
        <v>19</v>
      </c>
      <c r="G354">
        <v>0.3</v>
      </c>
      <c r="H354">
        <v>14</v>
      </c>
      <c r="I354" s="3">
        <f t="shared" si="11"/>
        <v>4.2</v>
      </c>
    </row>
    <row r="355" spans="1:9" x14ac:dyDescent="0.25">
      <c r="A355" s="1">
        <v>43079</v>
      </c>
      <c r="B355" s="1" t="str">
        <f t="shared" si="10"/>
        <v>December</v>
      </c>
      <c r="C355" t="s">
        <v>7</v>
      </c>
      <c r="D355">
        <v>31.299999999999997</v>
      </c>
      <c r="E355" s="2">
        <v>1.82</v>
      </c>
      <c r="F355">
        <v>15</v>
      </c>
      <c r="G355">
        <v>0.3</v>
      </c>
      <c r="H355">
        <v>11</v>
      </c>
      <c r="I355" s="3">
        <f t="shared" si="11"/>
        <v>3.3</v>
      </c>
    </row>
    <row r="356" spans="1:9" x14ac:dyDescent="0.25">
      <c r="A356" s="1">
        <v>43080</v>
      </c>
      <c r="B356" s="1" t="str">
        <f t="shared" si="10"/>
        <v>December</v>
      </c>
      <c r="C356" t="s">
        <v>8</v>
      </c>
      <c r="D356">
        <v>45.099999999999994</v>
      </c>
      <c r="E356" s="2">
        <v>1.1100000000000001</v>
      </c>
      <c r="F356">
        <v>33</v>
      </c>
      <c r="G356">
        <v>0.3</v>
      </c>
      <c r="H356">
        <v>17</v>
      </c>
      <c r="I356" s="3">
        <f t="shared" si="11"/>
        <v>5.0999999999999996</v>
      </c>
    </row>
    <row r="357" spans="1:9" x14ac:dyDescent="0.25">
      <c r="A357" s="1">
        <v>43081</v>
      </c>
      <c r="B357" s="1" t="str">
        <f t="shared" si="10"/>
        <v>December</v>
      </c>
      <c r="C357" t="s">
        <v>9</v>
      </c>
      <c r="D357">
        <v>33.5</v>
      </c>
      <c r="E357" s="2">
        <v>1.33</v>
      </c>
      <c r="F357">
        <v>22</v>
      </c>
      <c r="G357">
        <v>0.3</v>
      </c>
      <c r="H357">
        <v>15</v>
      </c>
      <c r="I357" s="3">
        <f t="shared" si="11"/>
        <v>4.5</v>
      </c>
    </row>
    <row r="358" spans="1:9" x14ac:dyDescent="0.25">
      <c r="A358" s="1">
        <v>43082</v>
      </c>
      <c r="B358" s="1" t="str">
        <f t="shared" si="10"/>
        <v>December</v>
      </c>
      <c r="C358" t="s">
        <v>10</v>
      </c>
      <c r="D358">
        <v>32.199999999999996</v>
      </c>
      <c r="E358" s="2">
        <v>1.43</v>
      </c>
      <c r="F358">
        <v>26</v>
      </c>
      <c r="G358">
        <v>0.3</v>
      </c>
      <c r="H358">
        <v>14</v>
      </c>
      <c r="I358" s="3">
        <f t="shared" si="11"/>
        <v>4.2</v>
      </c>
    </row>
    <row r="359" spans="1:9" x14ac:dyDescent="0.25">
      <c r="A359" s="1">
        <v>43083</v>
      </c>
      <c r="B359" s="1" t="str">
        <f t="shared" si="10"/>
        <v>December</v>
      </c>
      <c r="C359" t="s">
        <v>11</v>
      </c>
      <c r="D359">
        <v>31.9</v>
      </c>
      <c r="E359" s="2">
        <v>1.54</v>
      </c>
      <c r="F359">
        <v>24</v>
      </c>
      <c r="G359">
        <v>0.3</v>
      </c>
      <c r="H359">
        <v>13</v>
      </c>
      <c r="I359" s="3">
        <f t="shared" si="11"/>
        <v>3.9</v>
      </c>
    </row>
    <row r="360" spans="1:9" x14ac:dyDescent="0.25">
      <c r="A360" s="1">
        <v>43084</v>
      </c>
      <c r="B360" s="1" t="str">
        <f t="shared" si="10"/>
        <v>December</v>
      </c>
      <c r="C360" t="s">
        <v>12</v>
      </c>
      <c r="D360">
        <v>42.099999999999994</v>
      </c>
      <c r="E360" s="2">
        <v>1.05</v>
      </c>
      <c r="F360">
        <v>30</v>
      </c>
      <c r="G360">
        <v>0.3</v>
      </c>
      <c r="H360">
        <v>17</v>
      </c>
      <c r="I360" s="3">
        <f t="shared" si="11"/>
        <v>5.0999999999999996</v>
      </c>
    </row>
    <row r="361" spans="1:9" x14ac:dyDescent="0.25">
      <c r="A361" s="1">
        <v>43085</v>
      </c>
      <c r="B361" s="1" t="str">
        <f t="shared" si="10"/>
        <v>December</v>
      </c>
      <c r="C361" t="s">
        <v>13</v>
      </c>
      <c r="D361">
        <v>35.5</v>
      </c>
      <c r="E361" s="2">
        <v>1.25</v>
      </c>
      <c r="F361">
        <v>30</v>
      </c>
      <c r="G361">
        <v>0.3</v>
      </c>
      <c r="H361">
        <v>15</v>
      </c>
      <c r="I361" s="3">
        <f t="shared" si="11"/>
        <v>4.5</v>
      </c>
    </row>
    <row r="362" spans="1:9" x14ac:dyDescent="0.25">
      <c r="A362" s="1">
        <v>43086</v>
      </c>
      <c r="B362" s="1" t="str">
        <f t="shared" si="10"/>
        <v>December</v>
      </c>
      <c r="C362" t="s">
        <v>7</v>
      </c>
      <c r="D362">
        <v>32.199999999999996</v>
      </c>
      <c r="E362" s="2">
        <v>1.33</v>
      </c>
      <c r="F362">
        <v>16</v>
      </c>
      <c r="G362">
        <v>0.3</v>
      </c>
      <c r="H362">
        <v>14</v>
      </c>
      <c r="I362" s="3">
        <f t="shared" si="11"/>
        <v>4.2</v>
      </c>
    </row>
    <row r="363" spans="1:9" x14ac:dyDescent="0.25">
      <c r="A363" s="1">
        <v>43087</v>
      </c>
      <c r="B363" s="1" t="str">
        <f t="shared" si="10"/>
        <v>December</v>
      </c>
      <c r="C363" t="s">
        <v>8</v>
      </c>
      <c r="D363">
        <v>30.9</v>
      </c>
      <c r="E363" s="2">
        <v>1.43</v>
      </c>
      <c r="F363">
        <v>27</v>
      </c>
      <c r="G363">
        <v>0.3</v>
      </c>
      <c r="H363">
        <v>13</v>
      </c>
      <c r="I363" s="3">
        <f t="shared" si="11"/>
        <v>3.9</v>
      </c>
    </row>
    <row r="364" spans="1:9" x14ac:dyDescent="0.25">
      <c r="A364" s="1">
        <v>43088</v>
      </c>
      <c r="B364" s="1" t="str">
        <f t="shared" si="10"/>
        <v>December</v>
      </c>
      <c r="C364" t="s">
        <v>9</v>
      </c>
      <c r="D364">
        <v>41.4</v>
      </c>
      <c r="E364" s="2">
        <v>1</v>
      </c>
      <c r="F364">
        <v>33</v>
      </c>
      <c r="G364">
        <v>0.3</v>
      </c>
      <c r="H364">
        <v>18</v>
      </c>
      <c r="I364" s="3">
        <f t="shared" si="11"/>
        <v>5.3999999999999995</v>
      </c>
    </row>
    <row r="365" spans="1:9" x14ac:dyDescent="0.25">
      <c r="A365" s="1">
        <v>43089</v>
      </c>
      <c r="B365" s="1" t="str">
        <f t="shared" si="10"/>
        <v>December</v>
      </c>
      <c r="C365" t="s">
        <v>10</v>
      </c>
      <c r="D365">
        <v>36.799999999999997</v>
      </c>
      <c r="E365" s="2">
        <v>1.25</v>
      </c>
      <c r="F365">
        <v>20</v>
      </c>
      <c r="G365">
        <v>0.3</v>
      </c>
      <c r="H365">
        <v>16</v>
      </c>
      <c r="I365" s="3">
        <f t="shared" si="11"/>
        <v>4.8</v>
      </c>
    </row>
    <row r="366" spans="1:9" x14ac:dyDescent="0.25">
      <c r="A366" s="1">
        <v>43090</v>
      </c>
      <c r="B366" s="1" t="str">
        <f t="shared" si="10"/>
        <v>December</v>
      </c>
      <c r="C366" t="s">
        <v>11</v>
      </c>
      <c r="D366">
        <v>40.5</v>
      </c>
      <c r="E366" s="2">
        <v>1.33</v>
      </c>
      <c r="F366">
        <v>23</v>
      </c>
      <c r="G366">
        <v>0.3</v>
      </c>
      <c r="H366">
        <v>15</v>
      </c>
      <c r="I366" s="3">
        <f t="shared" si="11"/>
        <v>4.5</v>
      </c>
    </row>
    <row r="367" spans="1:9" x14ac:dyDescent="0.25">
      <c r="A367" s="1">
        <v>43091</v>
      </c>
      <c r="B367" s="1" t="str">
        <f t="shared" si="10"/>
        <v>December</v>
      </c>
      <c r="C367" t="s">
        <v>12</v>
      </c>
      <c r="D367">
        <v>30.9</v>
      </c>
      <c r="E367" s="2">
        <v>1.54</v>
      </c>
      <c r="F367">
        <v>17</v>
      </c>
      <c r="G367">
        <v>0.3</v>
      </c>
      <c r="H367">
        <v>13</v>
      </c>
      <c r="I367" s="3">
        <f t="shared" si="11"/>
        <v>3.9</v>
      </c>
    </row>
    <row r="368" spans="1:9" x14ac:dyDescent="0.25">
      <c r="A368" s="1">
        <v>43092</v>
      </c>
      <c r="B368" s="1" t="str">
        <f t="shared" si="10"/>
        <v>December</v>
      </c>
      <c r="C368" t="s">
        <v>13</v>
      </c>
      <c r="D368">
        <v>42.4</v>
      </c>
      <c r="E368" s="2">
        <v>1.1100000000000001</v>
      </c>
      <c r="F368">
        <v>20</v>
      </c>
      <c r="G368">
        <v>0.3</v>
      </c>
      <c r="H368">
        <v>18</v>
      </c>
      <c r="I368" s="3">
        <f t="shared" si="11"/>
        <v>5.3999999999999995</v>
      </c>
    </row>
    <row r="369" spans="1:9" x14ac:dyDescent="0.25">
      <c r="A369" s="1">
        <v>43093</v>
      </c>
      <c r="B369" s="1" t="str">
        <f t="shared" si="10"/>
        <v>December</v>
      </c>
      <c r="C369" t="s">
        <v>7</v>
      </c>
      <c r="D369">
        <v>35.799999999999997</v>
      </c>
      <c r="E369" s="2">
        <v>1.25</v>
      </c>
      <c r="F369">
        <v>26</v>
      </c>
      <c r="G369">
        <v>0.3</v>
      </c>
      <c r="H369">
        <v>16</v>
      </c>
      <c r="I369" s="3">
        <f t="shared" si="11"/>
        <v>4.8</v>
      </c>
    </row>
    <row r="370" spans="1:9" x14ac:dyDescent="0.25">
      <c r="A370" s="1">
        <v>43094</v>
      </c>
      <c r="B370" s="1" t="str">
        <f t="shared" si="10"/>
        <v>December</v>
      </c>
      <c r="C370" t="s">
        <v>8</v>
      </c>
      <c r="D370">
        <v>35.5</v>
      </c>
      <c r="E370" s="2">
        <v>1.25</v>
      </c>
      <c r="F370">
        <v>19</v>
      </c>
      <c r="G370">
        <v>0.3</v>
      </c>
      <c r="H370">
        <v>15</v>
      </c>
      <c r="I370" s="3">
        <f t="shared" si="11"/>
        <v>4.5</v>
      </c>
    </row>
    <row r="371" spans="1:9" x14ac:dyDescent="0.25">
      <c r="A371" s="1">
        <v>43095</v>
      </c>
      <c r="B371" s="1" t="str">
        <f t="shared" si="10"/>
        <v>December</v>
      </c>
      <c r="C371" t="s">
        <v>9</v>
      </c>
      <c r="D371">
        <v>28.9</v>
      </c>
      <c r="E371" s="2">
        <v>1.43</v>
      </c>
      <c r="F371">
        <v>23</v>
      </c>
      <c r="G371">
        <v>0.3</v>
      </c>
      <c r="H371">
        <v>13</v>
      </c>
      <c r="I371" s="3">
        <f t="shared" si="11"/>
        <v>3.9</v>
      </c>
    </row>
    <row r="372" spans="1:9" x14ac:dyDescent="0.25">
      <c r="A372" s="1">
        <v>43096</v>
      </c>
      <c r="B372" s="1" t="str">
        <f t="shared" si="10"/>
        <v>December</v>
      </c>
      <c r="C372" t="s">
        <v>10</v>
      </c>
      <c r="D372">
        <v>42.699999999999996</v>
      </c>
      <c r="E372" s="2">
        <v>1</v>
      </c>
      <c r="F372">
        <v>33</v>
      </c>
      <c r="G372">
        <v>0.3</v>
      </c>
      <c r="H372">
        <v>19</v>
      </c>
      <c r="I372" s="3">
        <f t="shared" si="11"/>
        <v>5.7</v>
      </c>
    </row>
    <row r="373" spans="1:9" x14ac:dyDescent="0.25">
      <c r="A373" s="1">
        <v>43097</v>
      </c>
      <c r="B373" s="1" t="str">
        <f t="shared" si="10"/>
        <v>December</v>
      </c>
      <c r="C373" t="s">
        <v>11</v>
      </c>
      <c r="D373">
        <v>37.799999999999997</v>
      </c>
      <c r="E373" s="2">
        <v>1.25</v>
      </c>
      <c r="F373">
        <v>32</v>
      </c>
      <c r="G373">
        <v>0.3</v>
      </c>
      <c r="H373">
        <v>16</v>
      </c>
      <c r="I373" s="3">
        <f t="shared" si="11"/>
        <v>4.8</v>
      </c>
    </row>
    <row r="374" spans="1:9" x14ac:dyDescent="0.25">
      <c r="A374" s="1">
        <v>43098</v>
      </c>
      <c r="B374" s="1" t="str">
        <f t="shared" si="10"/>
        <v>December</v>
      </c>
      <c r="C374" t="s">
        <v>12</v>
      </c>
      <c r="D374">
        <v>39.5</v>
      </c>
      <c r="E374" s="2">
        <v>1.25</v>
      </c>
      <c r="F374">
        <v>17</v>
      </c>
      <c r="G374">
        <v>0.3</v>
      </c>
      <c r="H374">
        <v>15</v>
      </c>
      <c r="I374" s="3">
        <f t="shared" si="11"/>
        <v>4.5</v>
      </c>
    </row>
    <row r="375" spans="1:9" x14ac:dyDescent="0.25">
      <c r="A375" s="1">
        <v>43099</v>
      </c>
      <c r="B375" s="1" t="str">
        <f t="shared" si="10"/>
        <v>December</v>
      </c>
      <c r="C375" t="s">
        <v>13</v>
      </c>
      <c r="D375">
        <v>30.9</v>
      </c>
      <c r="E375" s="2">
        <v>1.43</v>
      </c>
      <c r="F375">
        <v>22</v>
      </c>
      <c r="G375">
        <v>0.3</v>
      </c>
      <c r="H375">
        <v>13</v>
      </c>
      <c r="I375" s="3">
        <f t="shared" si="11"/>
        <v>3.9</v>
      </c>
    </row>
    <row r="376" spans="1:9" x14ac:dyDescent="0.25">
      <c r="A376" s="1">
        <v>43100</v>
      </c>
      <c r="B376" s="1" t="str">
        <f t="shared" si="10"/>
        <v>December</v>
      </c>
      <c r="C376" t="s">
        <v>7</v>
      </c>
      <c r="D376">
        <v>15.099999999999998</v>
      </c>
      <c r="E376" s="2">
        <v>2.5</v>
      </c>
      <c r="F376">
        <v>9</v>
      </c>
      <c r="G376">
        <v>0.3</v>
      </c>
      <c r="H376">
        <v>7</v>
      </c>
      <c r="I376" s="3">
        <f t="shared" si="11"/>
        <v>2.1</v>
      </c>
    </row>
    <row r="377" spans="1:9" x14ac:dyDescent="0.25">
      <c r="A377" s="1"/>
      <c r="B377" s="4"/>
      <c r="E377" s="2"/>
      <c r="F377" s="12">
        <f>SUBTOTAL(109,Table14[Flyers])</f>
        <v>14704</v>
      </c>
      <c r="I377" s="3">
        <f>SUBTOTAL(109,Table14[Revenue])</f>
        <v>3183.6999999999985</v>
      </c>
    </row>
  </sheetData>
  <conditionalFormatting sqref="D12:D376">
    <cfRule type="colorScale" priority="2">
      <colorScale>
        <cfvo type="min"/>
        <cfvo type="max"/>
        <color rgb="FFFCFCFF"/>
        <color rgb="FFF8696B"/>
      </colorScale>
    </cfRule>
  </conditionalFormatting>
  <conditionalFormatting sqref="E11:E377">
    <cfRule type="dataBar" priority="1">
      <dataBar>
        <cfvo type="min"/>
        <cfvo type="max"/>
        <color rgb="FF008AEF"/>
      </dataBar>
      <extLst>
        <ext xmlns:x14="http://schemas.microsoft.com/office/spreadsheetml/2009/9/main" uri="{B025F937-C7B1-47D3-B67F-A62EFF666E3E}">
          <x14:id>{D56BFB4C-0B72-4DCA-B471-CC55271F858A}</x14:id>
        </ext>
      </extLst>
    </cfRule>
  </conditionalFormatting>
  <conditionalFormatting sqref="H12:H376">
    <cfRule type="top10" dxfId="7" priority="3" percent="1" bottom="1" rank="10"/>
    <cfRule type="top10" dxfId="6" priority="4" percent="1" rank="10"/>
  </conditionalFormatting>
  <pageMargins left="0.7" right="0.7" top="0.75" bottom="0.75" header="0.3" footer="0.3"/>
  <pageSetup paperSize="9" orientation="portrait" horizontalDpi="0" verticalDpi="0" r:id="rId1"/>
  <drawing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D56BFB4C-0B72-4DCA-B471-CC55271F858A}">
            <x14:dataBar minLength="0" maxLength="100" border="1" negativeBarBorderColorSameAsPositive="0">
              <x14:cfvo type="autoMin"/>
              <x14:cfvo type="autoMax"/>
              <x14:borderColor rgb="FF008AEF"/>
              <x14:negativeFillColor rgb="FFFF0000"/>
              <x14:negativeBorderColor rgb="FFFF0000"/>
              <x14:axisColor rgb="FF000000"/>
            </x14:dataBar>
          </x14:cfRule>
          <xm:sqref>E11:E377</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9098D-2E6B-4826-A3DF-99C644B189CA}">
  <dimension ref="A2:K377"/>
  <sheetViews>
    <sheetView tabSelected="1" workbookViewId="0">
      <selection activeCell="D7" sqref="D7"/>
    </sheetView>
  </sheetViews>
  <sheetFormatPr defaultRowHeight="15" x14ac:dyDescent="0.25"/>
  <cols>
    <col min="1" max="1" width="29.7109375" customWidth="1"/>
    <col min="2" max="2" width="29.5703125" customWidth="1"/>
    <col min="3" max="3" width="19.7109375" customWidth="1"/>
    <col min="4" max="4" width="26.28515625" customWidth="1"/>
    <col min="5" max="5" width="31.85546875" customWidth="1"/>
    <col min="6" max="6" width="29.42578125" customWidth="1"/>
    <col min="7" max="7" width="23" customWidth="1"/>
    <col min="8" max="8" width="24.7109375" customWidth="1"/>
    <col min="9" max="9" width="31.42578125" customWidth="1"/>
    <col min="11" max="11" width="40.42578125" customWidth="1"/>
  </cols>
  <sheetData>
    <row r="2" spans="1:11" x14ac:dyDescent="0.25">
      <c r="G2" s="10" t="s">
        <v>709</v>
      </c>
      <c r="H2">
        <f>AVERAGE(H12:H376)</f>
        <v>25.323287671232876</v>
      </c>
    </row>
    <row r="3" spans="1:11" x14ac:dyDescent="0.25">
      <c r="G3" s="10" t="s">
        <v>708</v>
      </c>
      <c r="H3">
        <f>_xlfn.STDEV.P(H12:H376)</f>
        <v>6.8841394155397326</v>
      </c>
    </row>
    <row r="4" spans="1:11" ht="30" x14ac:dyDescent="0.25">
      <c r="G4" s="17" t="s">
        <v>710</v>
      </c>
      <c r="H4">
        <f>AVERAGE(K12:K241)</f>
        <v>29.469565217391306</v>
      </c>
    </row>
    <row r="5" spans="1:11" x14ac:dyDescent="0.25">
      <c r="G5" s="10" t="s">
        <v>711</v>
      </c>
      <c r="H5" s="20">
        <f>_xlfn.Z.TEST(K12:K241,H2,H3)</f>
        <v>3.2932532840824049E-20</v>
      </c>
      <c r="I5" t="s">
        <v>712</v>
      </c>
    </row>
    <row r="11" spans="1:11" x14ac:dyDescent="0.25">
      <c r="A11" s="1" t="s">
        <v>0</v>
      </c>
      <c r="B11" s="1" t="s">
        <v>14</v>
      </c>
      <c r="C11" t="s">
        <v>1</v>
      </c>
      <c r="D11" t="s">
        <v>2</v>
      </c>
      <c r="E11" s="2" t="s">
        <v>3</v>
      </c>
      <c r="F11" t="s">
        <v>4</v>
      </c>
      <c r="G11" t="s">
        <v>6</v>
      </c>
      <c r="H11" t="s">
        <v>5</v>
      </c>
      <c r="I11" s="3" t="s">
        <v>15</v>
      </c>
      <c r="K11" s="10" t="s">
        <v>706</v>
      </c>
    </row>
    <row r="12" spans="1:11" x14ac:dyDescent="0.25">
      <c r="A12" s="1">
        <v>42736</v>
      </c>
      <c r="B12" s="1" t="str">
        <f t="shared" ref="B12:B75" si="0">TEXT(A12, "mmmm")</f>
        <v>January</v>
      </c>
      <c r="C12" t="s">
        <v>7</v>
      </c>
      <c r="D12">
        <v>27</v>
      </c>
      <c r="E12" s="2">
        <v>2</v>
      </c>
      <c r="F12">
        <v>15</v>
      </c>
      <c r="G12">
        <v>0.3</v>
      </c>
      <c r="H12">
        <v>10</v>
      </c>
      <c r="I12" s="3">
        <f t="shared" ref="I12:I75" si="1">G12*H12</f>
        <v>3</v>
      </c>
      <c r="K12">
        <v>24</v>
      </c>
    </row>
    <row r="13" spans="1:11" x14ac:dyDescent="0.25">
      <c r="A13" s="1">
        <v>42737</v>
      </c>
      <c r="B13" s="1" t="str">
        <f t="shared" si="0"/>
        <v>January</v>
      </c>
      <c r="C13" t="s">
        <v>8</v>
      </c>
      <c r="D13">
        <v>28.9</v>
      </c>
      <c r="E13" s="2">
        <v>1.33</v>
      </c>
      <c r="F13">
        <v>15</v>
      </c>
      <c r="G13">
        <v>0.3</v>
      </c>
      <c r="H13">
        <v>13</v>
      </c>
      <c r="I13" s="3">
        <f t="shared" si="1"/>
        <v>3.9</v>
      </c>
      <c r="K13">
        <v>24</v>
      </c>
    </row>
    <row r="14" spans="1:11" x14ac:dyDescent="0.25">
      <c r="A14" s="1">
        <v>42738</v>
      </c>
      <c r="B14" s="1" t="str">
        <f t="shared" si="0"/>
        <v>January</v>
      </c>
      <c r="C14" t="s">
        <v>9</v>
      </c>
      <c r="D14">
        <v>34.5</v>
      </c>
      <c r="E14" s="2">
        <v>1.33</v>
      </c>
      <c r="F14">
        <v>27</v>
      </c>
      <c r="G14">
        <v>0.3</v>
      </c>
      <c r="H14">
        <v>15</v>
      </c>
      <c r="I14" s="3">
        <f t="shared" si="1"/>
        <v>4.5</v>
      </c>
      <c r="K14">
        <v>25</v>
      </c>
    </row>
    <row r="15" spans="1:11" x14ac:dyDescent="0.25">
      <c r="A15" s="1">
        <v>42739</v>
      </c>
      <c r="B15" s="1" t="str">
        <f t="shared" si="0"/>
        <v>January</v>
      </c>
      <c r="C15" t="s">
        <v>10</v>
      </c>
      <c r="D15">
        <v>44.099999999999994</v>
      </c>
      <c r="E15" s="2">
        <v>1.05</v>
      </c>
      <c r="F15">
        <v>28</v>
      </c>
      <c r="G15">
        <v>0.3</v>
      </c>
      <c r="H15">
        <v>17</v>
      </c>
      <c r="I15" s="3">
        <f t="shared" si="1"/>
        <v>5.0999999999999996</v>
      </c>
      <c r="K15">
        <v>24</v>
      </c>
    </row>
    <row r="16" spans="1:11" x14ac:dyDescent="0.25">
      <c r="A16" s="1">
        <v>42740</v>
      </c>
      <c r="B16" s="1" t="str">
        <f t="shared" si="0"/>
        <v>January</v>
      </c>
      <c r="C16" t="s">
        <v>11</v>
      </c>
      <c r="D16">
        <v>42.4</v>
      </c>
      <c r="E16" s="2">
        <v>1</v>
      </c>
      <c r="F16">
        <v>33</v>
      </c>
      <c r="G16">
        <v>0.3</v>
      </c>
      <c r="H16">
        <v>18</v>
      </c>
      <c r="I16" s="3">
        <f t="shared" si="1"/>
        <v>5.3999999999999995</v>
      </c>
      <c r="K16">
        <v>24</v>
      </c>
    </row>
    <row r="17" spans="1:11" x14ac:dyDescent="0.25">
      <c r="A17" s="1">
        <v>42741</v>
      </c>
      <c r="B17" s="1" t="str">
        <f t="shared" si="0"/>
        <v>January</v>
      </c>
      <c r="C17" t="s">
        <v>12</v>
      </c>
      <c r="D17">
        <v>25.299999999999997</v>
      </c>
      <c r="E17" s="2">
        <v>1.54</v>
      </c>
      <c r="F17">
        <v>23</v>
      </c>
      <c r="G17">
        <v>0.3</v>
      </c>
      <c r="H17">
        <v>11</v>
      </c>
      <c r="I17" s="3">
        <f t="shared" si="1"/>
        <v>3.3</v>
      </c>
      <c r="K17">
        <v>25</v>
      </c>
    </row>
    <row r="18" spans="1:11" x14ac:dyDescent="0.25">
      <c r="A18" s="1">
        <v>42742</v>
      </c>
      <c r="B18" s="1" t="str">
        <f t="shared" si="0"/>
        <v>January</v>
      </c>
      <c r="C18" t="s">
        <v>13</v>
      </c>
      <c r="D18">
        <v>32.9</v>
      </c>
      <c r="E18" s="2">
        <v>1.54</v>
      </c>
      <c r="F18">
        <v>19</v>
      </c>
      <c r="G18">
        <v>0.3</v>
      </c>
      <c r="H18">
        <v>13</v>
      </c>
      <c r="I18" s="3">
        <f t="shared" si="1"/>
        <v>3.9</v>
      </c>
      <c r="K18">
        <v>23</v>
      </c>
    </row>
    <row r="19" spans="1:11" x14ac:dyDescent="0.25">
      <c r="A19" s="1">
        <v>42743</v>
      </c>
      <c r="B19" s="1" t="str">
        <f t="shared" si="0"/>
        <v>January</v>
      </c>
      <c r="C19" t="s">
        <v>7</v>
      </c>
      <c r="D19">
        <v>37.5</v>
      </c>
      <c r="E19" s="2">
        <v>1.18</v>
      </c>
      <c r="F19">
        <v>28</v>
      </c>
      <c r="G19">
        <v>0.3</v>
      </c>
      <c r="H19">
        <v>15</v>
      </c>
      <c r="I19" s="3">
        <f t="shared" si="1"/>
        <v>4.5</v>
      </c>
      <c r="K19">
        <v>25</v>
      </c>
    </row>
    <row r="20" spans="1:11" x14ac:dyDescent="0.25">
      <c r="A20" s="1">
        <v>42744</v>
      </c>
      <c r="B20" s="1" t="str">
        <f t="shared" si="0"/>
        <v>January</v>
      </c>
      <c r="C20" t="s">
        <v>8</v>
      </c>
      <c r="D20">
        <v>38.099999999999994</v>
      </c>
      <c r="E20" s="2">
        <v>1.18</v>
      </c>
      <c r="F20">
        <v>20</v>
      </c>
      <c r="G20">
        <v>0.3</v>
      </c>
      <c r="H20">
        <v>17</v>
      </c>
      <c r="I20" s="3">
        <f t="shared" si="1"/>
        <v>5.0999999999999996</v>
      </c>
      <c r="K20">
        <v>25</v>
      </c>
    </row>
    <row r="21" spans="1:11" x14ac:dyDescent="0.25">
      <c r="A21" s="1">
        <v>42745</v>
      </c>
      <c r="B21" s="1" t="str">
        <f t="shared" si="0"/>
        <v>January</v>
      </c>
      <c r="C21" t="s">
        <v>9</v>
      </c>
      <c r="D21">
        <v>43.4</v>
      </c>
      <c r="E21" s="2">
        <v>1.05</v>
      </c>
      <c r="F21">
        <v>33</v>
      </c>
      <c r="G21">
        <v>0.3</v>
      </c>
      <c r="H21">
        <v>18</v>
      </c>
      <c r="I21" s="3">
        <f t="shared" si="1"/>
        <v>5.3999999999999995</v>
      </c>
      <c r="K21">
        <v>24</v>
      </c>
    </row>
    <row r="22" spans="1:11" x14ac:dyDescent="0.25">
      <c r="A22" s="1">
        <v>42746</v>
      </c>
      <c r="B22" s="1" t="str">
        <f t="shared" si="0"/>
        <v>January</v>
      </c>
      <c r="C22" t="s">
        <v>10</v>
      </c>
      <c r="D22">
        <v>32.599999999999994</v>
      </c>
      <c r="E22" s="2">
        <v>1.54</v>
      </c>
      <c r="F22">
        <v>23</v>
      </c>
      <c r="G22">
        <v>0.3</v>
      </c>
      <c r="H22">
        <v>12</v>
      </c>
      <c r="I22" s="3">
        <f t="shared" si="1"/>
        <v>3.5999999999999996</v>
      </c>
      <c r="K22">
        <v>25</v>
      </c>
    </row>
    <row r="23" spans="1:11" x14ac:dyDescent="0.25">
      <c r="A23" s="1">
        <v>42747</v>
      </c>
      <c r="B23" s="1" t="str">
        <f t="shared" si="0"/>
        <v>January</v>
      </c>
      <c r="C23" t="s">
        <v>11</v>
      </c>
      <c r="D23">
        <v>38.199999999999996</v>
      </c>
      <c r="E23" s="2">
        <v>1.33</v>
      </c>
      <c r="F23">
        <v>16</v>
      </c>
      <c r="G23">
        <v>0.3</v>
      </c>
      <c r="H23">
        <v>14</v>
      </c>
      <c r="I23" s="3">
        <f t="shared" si="1"/>
        <v>4.2</v>
      </c>
      <c r="K23">
        <v>24</v>
      </c>
    </row>
    <row r="24" spans="1:11" x14ac:dyDescent="0.25">
      <c r="A24" s="1">
        <v>42748</v>
      </c>
      <c r="B24" s="1" t="str">
        <f t="shared" si="0"/>
        <v>January</v>
      </c>
      <c r="C24" t="s">
        <v>12</v>
      </c>
      <c r="D24">
        <v>37.5</v>
      </c>
      <c r="E24" s="2">
        <v>1.33</v>
      </c>
      <c r="F24">
        <v>19</v>
      </c>
      <c r="G24">
        <v>0.3</v>
      </c>
      <c r="H24">
        <v>15</v>
      </c>
      <c r="I24" s="3">
        <f t="shared" si="1"/>
        <v>4.5</v>
      </c>
      <c r="K24">
        <v>25</v>
      </c>
    </row>
    <row r="25" spans="1:11" x14ac:dyDescent="0.25">
      <c r="A25" s="1">
        <v>42749</v>
      </c>
      <c r="B25" s="1" t="str">
        <f t="shared" si="0"/>
        <v>January</v>
      </c>
      <c r="C25" t="s">
        <v>13</v>
      </c>
      <c r="D25">
        <v>44.099999999999994</v>
      </c>
      <c r="E25" s="2">
        <v>1.05</v>
      </c>
      <c r="F25">
        <v>23</v>
      </c>
      <c r="G25">
        <v>0.3</v>
      </c>
      <c r="H25">
        <v>17</v>
      </c>
      <c r="I25" s="3">
        <f t="shared" si="1"/>
        <v>5.0999999999999996</v>
      </c>
      <c r="K25">
        <v>25</v>
      </c>
    </row>
    <row r="26" spans="1:11" x14ac:dyDescent="0.25">
      <c r="A26" s="1">
        <v>42750</v>
      </c>
      <c r="B26" s="1" t="str">
        <f t="shared" si="0"/>
        <v>January</v>
      </c>
      <c r="C26" t="s">
        <v>7</v>
      </c>
      <c r="D26">
        <v>43.4</v>
      </c>
      <c r="E26" s="2">
        <v>1.1100000000000001</v>
      </c>
      <c r="F26">
        <v>33</v>
      </c>
      <c r="G26">
        <v>0.3</v>
      </c>
      <c r="H26">
        <v>18</v>
      </c>
      <c r="I26" s="3">
        <f t="shared" si="1"/>
        <v>5.3999999999999995</v>
      </c>
      <c r="K26">
        <v>24</v>
      </c>
    </row>
    <row r="27" spans="1:11" x14ac:dyDescent="0.25">
      <c r="A27" s="1">
        <v>42751</v>
      </c>
      <c r="B27" s="1" t="str">
        <f t="shared" si="0"/>
        <v>January</v>
      </c>
      <c r="C27" t="s">
        <v>8</v>
      </c>
      <c r="D27">
        <v>30.599999999999998</v>
      </c>
      <c r="E27" s="2">
        <v>1.67</v>
      </c>
      <c r="F27">
        <v>24</v>
      </c>
      <c r="G27">
        <v>0.3</v>
      </c>
      <c r="H27">
        <v>12</v>
      </c>
      <c r="I27" s="3">
        <f t="shared" si="1"/>
        <v>3.5999999999999996</v>
      </c>
      <c r="K27">
        <v>25</v>
      </c>
    </row>
    <row r="28" spans="1:11" x14ac:dyDescent="0.25">
      <c r="A28" s="1">
        <v>42752</v>
      </c>
      <c r="B28" s="1" t="str">
        <f t="shared" si="0"/>
        <v>January</v>
      </c>
      <c r="C28" t="s">
        <v>9</v>
      </c>
      <c r="D28">
        <v>32.199999999999996</v>
      </c>
      <c r="E28" s="2">
        <v>1.43</v>
      </c>
      <c r="F28">
        <v>26</v>
      </c>
      <c r="G28">
        <v>0.3</v>
      </c>
      <c r="H28">
        <v>14</v>
      </c>
      <c r="I28" s="3">
        <f t="shared" si="1"/>
        <v>4.2</v>
      </c>
      <c r="K28">
        <v>25</v>
      </c>
    </row>
    <row r="29" spans="1:11" x14ac:dyDescent="0.25">
      <c r="A29" s="1">
        <v>42753</v>
      </c>
      <c r="B29" s="1" t="str">
        <f t="shared" si="0"/>
        <v>January</v>
      </c>
      <c r="C29" t="s">
        <v>10</v>
      </c>
      <c r="D29">
        <v>42.8</v>
      </c>
      <c r="E29" s="2">
        <v>1.18</v>
      </c>
      <c r="F29">
        <v>33</v>
      </c>
      <c r="G29">
        <v>0.3</v>
      </c>
      <c r="H29">
        <v>16</v>
      </c>
      <c r="I29" s="3">
        <f t="shared" si="1"/>
        <v>4.8</v>
      </c>
      <c r="K29">
        <v>26</v>
      </c>
    </row>
    <row r="30" spans="1:11" x14ac:dyDescent="0.25">
      <c r="A30" s="1">
        <v>42754</v>
      </c>
      <c r="B30" s="1" t="str">
        <f t="shared" si="0"/>
        <v>January</v>
      </c>
      <c r="C30" t="s">
        <v>11</v>
      </c>
      <c r="D30">
        <v>43.099999999999994</v>
      </c>
      <c r="E30" s="2">
        <v>1.18</v>
      </c>
      <c r="F30">
        <v>30</v>
      </c>
      <c r="G30">
        <v>0.3</v>
      </c>
      <c r="H30">
        <v>17</v>
      </c>
      <c r="I30" s="3">
        <f t="shared" si="1"/>
        <v>5.0999999999999996</v>
      </c>
      <c r="K30">
        <v>26</v>
      </c>
    </row>
    <row r="31" spans="1:11" x14ac:dyDescent="0.25">
      <c r="A31" s="1">
        <v>42755</v>
      </c>
      <c r="B31" s="1" t="str">
        <f t="shared" si="0"/>
        <v>January</v>
      </c>
      <c r="C31" t="s">
        <v>12</v>
      </c>
      <c r="D31">
        <v>31.599999999999998</v>
      </c>
      <c r="E31" s="2">
        <v>1.43</v>
      </c>
      <c r="F31">
        <v>20</v>
      </c>
      <c r="G31">
        <v>0.3</v>
      </c>
      <c r="H31">
        <v>12</v>
      </c>
      <c r="I31" s="3">
        <f t="shared" si="1"/>
        <v>3.5999999999999996</v>
      </c>
      <c r="K31">
        <v>27</v>
      </c>
    </row>
    <row r="32" spans="1:11" x14ac:dyDescent="0.25">
      <c r="A32" s="1">
        <v>42756</v>
      </c>
      <c r="B32" s="1" t="str">
        <f t="shared" si="0"/>
        <v>January</v>
      </c>
      <c r="C32" t="s">
        <v>13</v>
      </c>
      <c r="D32">
        <v>36.199999999999996</v>
      </c>
      <c r="E32" s="2">
        <v>1.25</v>
      </c>
      <c r="F32">
        <v>16</v>
      </c>
      <c r="G32">
        <v>0.3</v>
      </c>
      <c r="H32">
        <v>14</v>
      </c>
      <c r="I32" s="3">
        <f t="shared" si="1"/>
        <v>4.2</v>
      </c>
      <c r="K32">
        <v>28</v>
      </c>
    </row>
    <row r="33" spans="1:11" x14ac:dyDescent="0.25">
      <c r="A33" s="1">
        <v>42757</v>
      </c>
      <c r="B33" s="1" t="str">
        <f t="shared" si="0"/>
        <v>January</v>
      </c>
      <c r="C33" t="s">
        <v>7</v>
      </c>
      <c r="D33">
        <v>40.799999999999997</v>
      </c>
      <c r="E33" s="2">
        <v>1.1100000000000001</v>
      </c>
      <c r="F33">
        <v>19</v>
      </c>
      <c r="G33">
        <v>0.3</v>
      </c>
      <c r="H33">
        <v>16</v>
      </c>
      <c r="I33" s="3">
        <f t="shared" si="1"/>
        <v>4.8</v>
      </c>
      <c r="K33">
        <v>25</v>
      </c>
    </row>
    <row r="34" spans="1:11" x14ac:dyDescent="0.25">
      <c r="A34" s="1">
        <v>42758</v>
      </c>
      <c r="B34" s="1" t="str">
        <f t="shared" si="0"/>
        <v>January</v>
      </c>
      <c r="C34" t="s">
        <v>8</v>
      </c>
      <c r="D34">
        <v>38.099999999999994</v>
      </c>
      <c r="E34" s="2">
        <v>1.05</v>
      </c>
      <c r="F34">
        <v>21</v>
      </c>
      <c r="G34">
        <v>0.3</v>
      </c>
      <c r="H34">
        <v>17</v>
      </c>
      <c r="I34" s="3">
        <f t="shared" si="1"/>
        <v>5.0999999999999996</v>
      </c>
      <c r="K34">
        <v>26</v>
      </c>
    </row>
    <row r="35" spans="1:11" x14ac:dyDescent="0.25">
      <c r="A35" s="1">
        <v>42759</v>
      </c>
      <c r="B35" s="1" t="str">
        <f t="shared" si="0"/>
        <v>January</v>
      </c>
      <c r="C35" t="s">
        <v>9</v>
      </c>
      <c r="D35">
        <v>28.599999999999998</v>
      </c>
      <c r="E35" s="2">
        <v>1.54</v>
      </c>
      <c r="F35">
        <v>20</v>
      </c>
      <c r="G35">
        <v>0.3</v>
      </c>
      <c r="H35">
        <v>12</v>
      </c>
      <c r="I35" s="3">
        <f t="shared" si="1"/>
        <v>3.5999999999999996</v>
      </c>
      <c r="K35">
        <v>26</v>
      </c>
    </row>
    <row r="36" spans="1:11" x14ac:dyDescent="0.25">
      <c r="A36" s="1">
        <v>42760</v>
      </c>
      <c r="B36" s="1" t="str">
        <f t="shared" si="0"/>
        <v>January</v>
      </c>
      <c r="C36" t="s">
        <v>10</v>
      </c>
      <c r="D36">
        <v>32.199999999999996</v>
      </c>
      <c r="E36" s="2">
        <v>1.25</v>
      </c>
      <c r="F36">
        <v>24</v>
      </c>
      <c r="G36">
        <v>0.3</v>
      </c>
      <c r="H36">
        <v>14</v>
      </c>
      <c r="I36" s="3">
        <f t="shared" si="1"/>
        <v>4.2</v>
      </c>
      <c r="K36">
        <v>27</v>
      </c>
    </row>
    <row r="37" spans="1:11" x14ac:dyDescent="0.25">
      <c r="A37" s="1">
        <v>42761</v>
      </c>
      <c r="B37" s="1" t="str">
        <f t="shared" si="0"/>
        <v>January</v>
      </c>
      <c r="C37" t="s">
        <v>11</v>
      </c>
      <c r="D37">
        <v>35.799999999999997</v>
      </c>
      <c r="E37" s="2">
        <v>1.25</v>
      </c>
      <c r="F37">
        <v>18</v>
      </c>
      <c r="G37">
        <v>0.3</v>
      </c>
      <c r="H37">
        <v>16</v>
      </c>
      <c r="I37" s="3">
        <f t="shared" si="1"/>
        <v>4.8</v>
      </c>
      <c r="K37">
        <v>25</v>
      </c>
    </row>
    <row r="38" spans="1:11" x14ac:dyDescent="0.25">
      <c r="A38" s="1">
        <v>42762</v>
      </c>
      <c r="B38" s="1" t="str">
        <f t="shared" si="0"/>
        <v>January</v>
      </c>
      <c r="C38" t="s">
        <v>12</v>
      </c>
      <c r="D38">
        <v>42.099999999999994</v>
      </c>
      <c r="E38" s="2">
        <v>1.05</v>
      </c>
      <c r="F38">
        <v>22</v>
      </c>
      <c r="G38">
        <v>0.3</v>
      </c>
      <c r="H38">
        <v>17</v>
      </c>
      <c r="I38" s="3">
        <f t="shared" si="1"/>
        <v>5.0999999999999996</v>
      </c>
      <c r="K38">
        <v>26</v>
      </c>
    </row>
    <row r="39" spans="1:11" x14ac:dyDescent="0.25">
      <c r="A39" s="1">
        <v>42763</v>
      </c>
      <c r="B39" s="1" t="str">
        <f t="shared" si="0"/>
        <v>January</v>
      </c>
      <c r="C39" t="s">
        <v>13</v>
      </c>
      <c r="D39">
        <v>34.9</v>
      </c>
      <c r="E39" s="2">
        <v>1.33</v>
      </c>
      <c r="F39">
        <v>15</v>
      </c>
      <c r="G39">
        <v>0.3</v>
      </c>
      <c r="H39">
        <v>13</v>
      </c>
      <c r="I39" s="3">
        <f t="shared" si="1"/>
        <v>3.9</v>
      </c>
      <c r="K39">
        <v>27</v>
      </c>
    </row>
    <row r="40" spans="1:11" x14ac:dyDescent="0.25">
      <c r="A40" s="1">
        <v>42764</v>
      </c>
      <c r="B40" s="1" t="str">
        <f t="shared" si="0"/>
        <v>January</v>
      </c>
      <c r="C40" t="s">
        <v>7</v>
      </c>
      <c r="D40">
        <v>35.199999999999996</v>
      </c>
      <c r="E40" s="2">
        <v>1.33</v>
      </c>
      <c r="F40">
        <v>27</v>
      </c>
      <c r="G40">
        <v>0.3</v>
      </c>
      <c r="H40">
        <v>14</v>
      </c>
      <c r="I40" s="3">
        <f t="shared" si="1"/>
        <v>4.2</v>
      </c>
      <c r="K40">
        <v>27</v>
      </c>
    </row>
    <row r="41" spans="1:11" x14ac:dyDescent="0.25">
      <c r="A41" s="1">
        <v>42765</v>
      </c>
      <c r="B41" s="1" t="str">
        <f t="shared" si="0"/>
        <v>January</v>
      </c>
      <c r="C41" t="s">
        <v>8</v>
      </c>
      <c r="D41">
        <v>41.099999999999994</v>
      </c>
      <c r="E41" s="2">
        <v>1.05</v>
      </c>
      <c r="F41">
        <v>20</v>
      </c>
      <c r="G41">
        <v>0.3</v>
      </c>
      <c r="H41">
        <v>17</v>
      </c>
      <c r="I41" s="3">
        <f t="shared" si="1"/>
        <v>5.0999999999999996</v>
      </c>
      <c r="K41">
        <v>25</v>
      </c>
    </row>
    <row r="42" spans="1:11" x14ac:dyDescent="0.25">
      <c r="A42" s="1">
        <v>42766</v>
      </c>
      <c r="B42" s="1" t="str">
        <f t="shared" si="0"/>
        <v>January</v>
      </c>
      <c r="C42" t="s">
        <v>9</v>
      </c>
      <c r="D42">
        <v>40.4</v>
      </c>
      <c r="E42" s="2">
        <v>1.05</v>
      </c>
      <c r="F42">
        <v>37</v>
      </c>
      <c r="G42">
        <v>0.3</v>
      </c>
      <c r="H42">
        <v>18</v>
      </c>
      <c r="I42" s="3">
        <f t="shared" si="1"/>
        <v>5.3999999999999995</v>
      </c>
      <c r="K42">
        <v>26</v>
      </c>
    </row>
    <row r="43" spans="1:11" x14ac:dyDescent="0.25">
      <c r="A43" s="1">
        <v>42767</v>
      </c>
      <c r="B43" s="1" t="str">
        <f t="shared" si="0"/>
        <v>February</v>
      </c>
      <c r="C43" t="s">
        <v>10</v>
      </c>
      <c r="D43">
        <v>42.4</v>
      </c>
      <c r="E43" s="2">
        <v>1</v>
      </c>
      <c r="F43">
        <v>35</v>
      </c>
      <c r="G43">
        <v>0.3</v>
      </c>
      <c r="H43">
        <v>18</v>
      </c>
      <c r="I43" s="3">
        <f t="shared" si="1"/>
        <v>5.3999999999999995</v>
      </c>
      <c r="K43">
        <v>27</v>
      </c>
    </row>
    <row r="44" spans="1:11" x14ac:dyDescent="0.25">
      <c r="A44" s="1">
        <v>42768</v>
      </c>
      <c r="B44" s="1" t="str">
        <f t="shared" si="0"/>
        <v>February</v>
      </c>
      <c r="C44" t="s">
        <v>11</v>
      </c>
      <c r="D44">
        <v>52</v>
      </c>
      <c r="E44" s="2">
        <v>1</v>
      </c>
      <c r="F44">
        <v>22</v>
      </c>
      <c r="G44">
        <v>0.3</v>
      </c>
      <c r="H44">
        <v>20</v>
      </c>
      <c r="I44" s="3">
        <f t="shared" si="1"/>
        <v>6</v>
      </c>
      <c r="K44">
        <v>27</v>
      </c>
    </row>
    <row r="45" spans="1:11" x14ac:dyDescent="0.25">
      <c r="A45" s="1">
        <v>42769</v>
      </c>
      <c r="B45" s="1" t="str">
        <f t="shared" si="0"/>
        <v>February</v>
      </c>
      <c r="C45" t="s">
        <v>12</v>
      </c>
      <c r="D45">
        <v>50.3</v>
      </c>
      <c r="E45" s="2">
        <v>0.87</v>
      </c>
      <c r="F45">
        <v>25</v>
      </c>
      <c r="G45">
        <v>0.3</v>
      </c>
      <c r="H45">
        <v>21</v>
      </c>
      <c r="I45" s="3">
        <f t="shared" si="1"/>
        <v>6.3</v>
      </c>
      <c r="K45">
        <v>25</v>
      </c>
    </row>
    <row r="46" spans="1:11" x14ac:dyDescent="0.25">
      <c r="A46" s="1">
        <v>42770</v>
      </c>
      <c r="B46" s="1" t="str">
        <f t="shared" si="0"/>
        <v>February</v>
      </c>
      <c r="C46" t="s">
        <v>13</v>
      </c>
      <c r="D46">
        <v>56.599999999999994</v>
      </c>
      <c r="E46" s="2">
        <v>0.83</v>
      </c>
      <c r="F46">
        <v>46</v>
      </c>
      <c r="G46">
        <v>0.3</v>
      </c>
      <c r="H46">
        <v>22</v>
      </c>
      <c r="I46" s="3">
        <f t="shared" si="1"/>
        <v>6.6</v>
      </c>
      <c r="K46">
        <v>26</v>
      </c>
    </row>
    <row r="47" spans="1:11" x14ac:dyDescent="0.25">
      <c r="A47" s="1">
        <v>42771</v>
      </c>
      <c r="B47" s="1" t="str">
        <f t="shared" si="0"/>
        <v>February</v>
      </c>
      <c r="C47" t="s">
        <v>7</v>
      </c>
      <c r="D47">
        <v>45.4</v>
      </c>
      <c r="E47" s="2">
        <v>1.1100000000000001</v>
      </c>
      <c r="F47">
        <v>32</v>
      </c>
      <c r="G47">
        <v>0.3</v>
      </c>
      <c r="H47">
        <v>18</v>
      </c>
      <c r="I47" s="3">
        <f t="shared" si="1"/>
        <v>5.3999999999999995</v>
      </c>
      <c r="K47">
        <v>27</v>
      </c>
    </row>
    <row r="48" spans="1:11" x14ac:dyDescent="0.25">
      <c r="A48" s="1">
        <v>42772</v>
      </c>
      <c r="B48" s="1" t="str">
        <f t="shared" si="0"/>
        <v>February</v>
      </c>
      <c r="C48" t="s">
        <v>8</v>
      </c>
      <c r="D48">
        <v>45</v>
      </c>
      <c r="E48" s="2">
        <v>0.95</v>
      </c>
      <c r="F48">
        <v>28</v>
      </c>
      <c r="G48">
        <v>0.3</v>
      </c>
      <c r="H48">
        <v>20</v>
      </c>
      <c r="I48" s="3">
        <f t="shared" si="1"/>
        <v>6</v>
      </c>
      <c r="K48">
        <v>27</v>
      </c>
    </row>
    <row r="49" spans="1:11" x14ac:dyDescent="0.25">
      <c r="A49" s="1">
        <v>42773</v>
      </c>
      <c r="B49" s="1" t="str">
        <f t="shared" si="0"/>
        <v>February</v>
      </c>
      <c r="C49" t="s">
        <v>9</v>
      </c>
      <c r="D49">
        <v>52.3</v>
      </c>
      <c r="E49" s="2">
        <v>0.87</v>
      </c>
      <c r="F49">
        <v>39</v>
      </c>
      <c r="G49">
        <v>0.3</v>
      </c>
      <c r="H49">
        <v>21</v>
      </c>
      <c r="I49" s="3">
        <f t="shared" si="1"/>
        <v>6.3</v>
      </c>
      <c r="K49">
        <v>25</v>
      </c>
    </row>
    <row r="50" spans="1:11" x14ac:dyDescent="0.25">
      <c r="A50" s="1">
        <v>42774</v>
      </c>
      <c r="B50" s="1" t="str">
        <f t="shared" si="0"/>
        <v>February</v>
      </c>
      <c r="C50" t="s">
        <v>10</v>
      </c>
      <c r="D50">
        <v>52.599999999999994</v>
      </c>
      <c r="E50" s="2">
        <v>0.87</v>
      </c>
      <c r="F50">
        <v>31</v>
      </c>
      <c r="G50">
        <v>0.3</v>
      </c>
      <c r="H50">
        <v>22</v>
      </c>
      <c r="I50" s="3">
        <f t="shared" si="1"/>
        <v>6.6</v>
      </c>
      <c r="K50">
        <v>26</v>
      </c>
    </row>
    <row r="51" spans="1:11" x14ac:dyDescent="0.25">
      <c r="A51" s="1">
        <v>42775</v>
      </c>
      <c r="B51" s="1" t="str">
        <f t="shared" si="0"/>
        <v>February</v>
      </c>
      <c r="C51" t="s">
        <v>11</v>
      </c>
      <c r="D51">
        <v>42.699999999999996</v>
      </c>
      <c r="E51" s="2">
        <v>1</v>
      </c>
      <c r="F51">
        <v>39</v>
      </c>
      <c r="G51">
        <v>0.3</v>
      </c>
      <c r="H51">
        <v>19</v>
      </c>
      <c r="I51" s="3">
        <f t="shared" si="1"/>
        <v>5.7</v>
      </c>
      <c r="K51">
        <v>27</v>
      </c>
    </row>
    <row r="52" spans="1:11" x14ac:dyDescent="0.25">
      <c r="A52" s="1">
        <v>42776</v>
      </c>
      <c r="B52" s="1" t="str">
        <f t="shared" si="0"/>
        <v>February</v>
      </c>
      <c r="C52" t="s">
        <v>12</v>
      </c>
      <c r="D52">
        <v>50</v>
      </c>
      <c r="E52" s="2">
        <v>0.91</v>
      </c>
      <c r="F52">
        <v>40</v>
      </c>
      <c r="G52">
        <v>0.3</v>
      </c>
      <c r="H52">
        <v>20</v>
      </c>
      <c r="I52" s="3">
        <f t="shared" si="1"/>
        <v>6</v>
      </c>
      <c r="K52">
        <v>27</v>
      </c>
    </row>
    <row r="53" spans="1:11" x14ac:dyDescent="0.25">
      <c r="A53" s="1">
        <v>42777</v>
      </c>
      <c r="B53" s="1" t="str">
        <f t="shared" si="0"/>
        <v>February</v>
      </c>
      <c r="C53" t="s">
        <v>13</v>
      </c>
      <c r="D53">
        <v>51.3</v>
      </c>
      <c r="E53" s="2">
        <v>0.91</v>
      </c>
      <c r="F53">
        <v>35</v>
      </c>
      <c r="G53">
        <v>0.3</v>
      </c>
      <c r="H53">
        <v>21</v>
      </c>
      <c r="I53" s="3">
        <f t="shared" si="1"/>
        <v>6.3</v>
      </c>
      <c r="K53">
        <v>25</v>
      </c>
    </row>
    <row r="54" spans="1:11" x14ac:dyDescent="0.25">
      <c r="A54" s="1">
        <v>42778</v>
      </c>
      <c r="B54" s="1" t="str">
        <f t="shared" si="0"/>
        <v>February</v>
      </c>
      <c r="C54" t="s">
        <v>7</v>
      </c>
      <c r="D54">
        <v>55.599999999999994</v>
      </c>
      <c r="E54" s="2">
        <v>0.83</v>
      </c>
      <c r="F54">
        <v>41</v>
      </c>
      <c r="G54">
        <v>0.3</v>
      </c>
      <c r="H54">
        <v>22</v>
      </c>
      <c r="I54" s="3">
        <f t="shared" si="1"/>
        <v>6.6</v>
      </c>
      <c r="K54">
        <v>25</v>
      </c>
    </row>
    <row r="55" spans="1:11" x14ac:dyDescent="0.25">
      <c r="A55" s="1">
        <v>42779</v>
      </c>
      <c r="B55" s="1" t="str">
        <f t="shared" si="0"/>
        <v>February</v>
      </c>
      <c r="C55" t="s">
        <v>8</v>
      </c>
      <c r="D55">
        <v>46.4</v>
      </c>
      <c r="E55" s="2">
        <v>1.1100000000000001</v>
      </c>
      <c r="F55">
        <v>34</v>
      </c>
      <c r="G55">
        <v>0.3</v>
      </c>
      <c r="H55">
        <v>18</v>
      </c>
      <c r="I55" s="3">
        <f t="shared" si="1"/>
        <v>5.3999999999999995</v>
      </c>
      <c r="K55">
        <v>26</v>
      </c>
    </row>
    <row r="56" spans="1:11" x14ac:dyDescent="0.25">
      <c r="A56" s="1">
        <v>42780</v>
      </c>
      <c r="B56" s="1" t="str">
        <f t="shared" si="0"/>
        <v>February</v>
      </c>
      <c r="C56" t="s">
        <v>9</v>
      </c>
      <c r="D56">
        <v>47.699999999999996</v>
      </c>
      <c r="E56" s="2">
        <v>0.95</v>
      </c>
      <c r="F56">
        <v>35</v>
      </c>
      <c r="G56">
        <v>0.3</v>
      </c>
      <c r="H56">
        <v>19</v>
      </c>
      <c r="I56" s="3">
        <f t="shared" si="1"/>
        <v>5.7</v>
      </c>
      <c r="K56">
        <v>27</v>
      </c>
    </row>
    <row r="57" spans="1:11" x14ac:dyDescent="0.25">
      <c r="A57" s="1">
        <v>42781</v>
      </c>
      <c r="B57" s="1" t="str">
        <f t="shared" si="0"/>
        <v>February</v>
      </c>
      <c r="C57" t="s">
        <v>10</v>
      </c>
      <c r="D57">
        <v>52</v>
      </c>
      <c r="E57" s="2">
        <v>0.91</v>
      </c>
      <c r="F57">
        <v>33</v>
      </c>
      <c r="G57">
        <v>0.3</v>
      </c>
      <c r="H57">
        <v>20</v>
      </c>
      <c r="I57" s="3">
        <f t="shared" si="1"/>
        <v>6</v>
      </c>
      <c r="K57">
        <v>27</v>
      </c>
    </row>
    <row r="58" spans="1:11" x14ac:dyDescent="0.25">
      <c r="A58" s="1">
        <v>42782</v>
      </c>
      <c r="B58" s="1" t="str">
        <f t="shared" si="0"/>
        <v>February</v>
      </c>
      <c r="C58" t="s">
        <v>11</v>
      </c>
      <c r="D58">
        <v>47.3</v>
      </c>
      <c r="E58" s="2">
        <v>0.87</v>
      </c>
      <c r="F58">
        <v>31</v>
      </c>
      <c r="G58">
        <v>0.3</v>
      </c>
      <c r="H58">
        <v>21</v>
      </c>
      <c r="I58" s="3">
        <f t="shared" si="1"/>
        <v>6.3</v>
      </c>
      <c r="K58">
        <v>29</v>
      </c>
    </row>
    <row r="59" spans="1:11" x14ac:dyDescent="0.25">
      <c r="A59" s="1">
        <v>42783</v>
      </c>
      <c r="B59" s="1" t="str">
        <f t="shared" si="0"/>
        <v>February</v>
      </c>
      <c r="C59" t="s">
        <v>12</v>
      </c>
      <c r="D59">
        <v>40.4</v>
      </c>
      <c r="E59" s="2">
        <v>1</v>
      </c>
      <c r="F59">
        <v>29</v>
      </c>
      <c r="G59">
        <v>0.3</v>
      </c>
      <c r="H59">
        <v>18</v>
      </c>
      <c r="I59" s="3">
        <f t="shared" si="1"/>
        <v>5.3999999999999995</v>
      </c>
      <c r="K59">
        <v>29</v>
      </c>
    </row>
    <row r="60" spans="1:11" x14ac:dyDescent="0.25">
      <c r="A60" s="1">
        <v>42784</v>
      </c>
      <c r="B60" s="1" t="str">
        <f t="shared" si="0"/>
        <v>February</v>
      </c>
      <c r="C60" t="s">
        <v>13</v>
      </c>
      <c r="D60">
        <v>43.699999999999996</v>
      </c>
      <c r="E60" s="2">
        <v>0.95</v>
      </c>
      <c r="F60">
        <v>25</v>
      </c>
      <c r="G60">
        <v>0.3</v>
      </c>
      <c r="H60">
        <v>19</v>
      </c>
      <c r="I60" s="3">
        <f t="shared" si="1"/>
        <v>5.7</v>
      </c>
      <c r="K60">
        <v>30</v>
      </c>
    </row>
    <row r="61" spans="1:11" x14ac:dyDescent="0.25">
      <c r="A61" s="1">
        <v>42785</v>
      </c>
      <c r="B61" s="1" t="str">
        <f t="shared" si="0"/>
        <v>February</v>
      </c>
      <c r="C61" t="s">
        <v>7</v>
      </c>
      <c r="D61">
        <v>50</v>
      </c>
      <c r="E61" s="2">
        <v>0.95</v>
      </c>
      <c r="F61">
        <v>28</v>
      </c>
      <c r="G61">
        <v>0.3</v>
      </c>
      <c r="H61">
        <v>20</v>
      </c>
      <c r="I61" s="3">
        <f t="shared" si="1"/>
        <v>6</v>
      </c>
      <c r="K61">
        <v>31</v>
      </c>
    </row>
    <row r="62" spans="1:11" x14ac:dyDescent="0.25">
      <c r="A62" s="1">
        <v>42786</v>
      </c>
      <c r="B62" s="1" t="str">
        <f t="shared" si="0"/>
        <v>February</v>
      </c>
      <c r="C62" t="s">
        <v>8</v>
      </c>
      <c r="D62">
        <v>50.3</v>
      </c>
      <c r="E62" s="2">
        <v>0.95</v>
      </c>
      <c r="F62">
        <v>25</v>
      </c>
      <c r="G62">
        <v>0.3</v>
      </c>
      <c r="H62">
        <v>21</v>
      </c>
      <c r="I62" s="3">
        <f t="shared" si="1"/>
        <v>6.3</v>
      </c>
      <c r="K62">
        <v>28</v>
      </c>
    </row>
    <row r="63" spans="1:11" x14ac:dyDescent="0.25">
      <c r="A63" s="1">
        <v>42787</v>
      </c>
      <c r="B63" s="1" t="str">
        <f t="shared" si="0"/>
        <v>February</v>
      </c>
      <c r="C63" t="s">
        <v>9</v>
      </c>
      <c r="D63">
        <v>42.4</v>
      </c>
      <c r="E63" s="2">
        <v>1</v>
      </c>
      <c r="F63">
        <v>28</v>
      </c>
      <c r="G63">
        <v>0.3</v>
      </c>
      <c r="H63">
        <v>18</v>
      </c>
      <c r="I63" s="3">
        <f t="shared" si="1"/>
        <v>5.3999999999999995</v>
      </c>
      <c r="K63">
        <v>29</v>
      </c>
    </row>
    <row r="64" spans="1:11" x14ac:dyDescent="0.25">
      <c r="A64" s="1">
        <v>42788</v>
      </c>
      <c r="B64" s="1" t="str">
        <f t="shared" si="0"/>
        <v>February</v>
      </c>
      <c r="C64" t="s">
        <v>10</v>
      </c>
      <c r="D64">
        <v>47.699999999999996</v>
      </c>
      <c r="E64" s="2">
        <v>0.95</v>
      </c>
      <c r="F64">
        <v>36</v>
      </c>
      <c r="G64">
        <v>0.3</v>
      </c>
      <c r="H64">
        <v>19</v>
      </c>
      <c r="I64" s="3">
        <f t="shared" si="1"/>
        <v>5.7</v>
      </c>
      <c r="K64">
        <v>29</v>
      </c>
    </row>
    <row r="65" spans="1:11" x14ac:dyDescent="0.25">
      <c r="A65" s="1">
        <v>42789</v>
      </c>
      <c r="B65" s="1" t="str">
        <f t="shared" si="0"/>
        <v>February</v>
      </c>
      <c r="C65" t="s">
        <v>11</v>
      </c>
      <c r="D65">
        <v>45</v>
      </c>
      <c r="E65" s="2">
        <v>1</v>
      </c>
      <c r="F65">
        <v>23</v>
      </c>
      <c r="G65">
        <v>0.3</v>
      </c>
      <c r="H65">
        <v>20</v>
      </c>
      <c r="I65" s="3">
        <f t="shared" si="1"/>
        <v>6</v>
      </c>
      <c r="K65">
        <v>30</v>
      </c>
    </row>
    <row r="66" spans="1:11" x14ac:dyDescent="0.25">
      <c r="A66" s="1">
        <v>42790</v>
      </c>
      <c r="B66" s="1" t="str">
        <f t="shared" si="0"/>
        <v>February</v>
      </c>
      <c r="C66" t="s">
        <v>12</v>
      </c>
      <c r="D66">
        <v>47.3</v>
      </c>
      <c r="E66" s="2">
        <v>0.87</v>
      </c>
      <c r="F66">
        <v>36</v>
      </c>
      <c r="G66">
        <v>0.3</v>
      </c>
      <c r="H66">
        <v>21</v>
      </c>
      <c r="I66" s="3">
        <f t="shared" si="1"/>
        <v>6.3</v>
      </c>
      <c r="K66">
        <v>31</v>
      </c>
    </row>
    <row r="67" spans="1:11" x14ac:dyDescent="0.25">
      <c r="A67" s="1">
        <v>42791</v>
      </c>
      <c r="B67" s="1" t="str">
        <f t="shared" si="0"/>
        <v>February</v>
      </c>
      <c r="C67" t="s">
        <v>13</v>
      </c>
      <c r="D67">
        <v>42.4</v>
      </c>
      <c r="E67" s="2">
        <v>1</v>
      </c>
      <c r="F67">
        <v>21</v>
      </c>
      <c r="G67">
        <v>0.3</v>
      </c>
      <c r="H67">
        <v>18</v>
      </c>
      <c r="I67" s="3">
        <f t="shared" si="1"/>
        <v>5.3999999999999995</v>
      </c>
      <c r="K67">
        <v>28</v>
      </c>
    </row>
    <row r="68" spans="1:11" x14ac:dyDescent="0.25">
      <c r="A68" s="1">
        <v>42792</v>
      </c>
      <c r="B68" s="1" t="str">
        <f t="shared" si="0"/>
        <v>February</v>
      </c>
      <c r="C68" t="s">
        <v>7</v>
      </c>
      <c r="D68">
        <v>48.699999999999996</v>
      </c>
      <c r="E68" s="2">
        <v>1.05</v>
      </c>
      <c r="F68">
        <v>32</v>
      </c>
      <c r="G68">
        <v>0.3</v>
      </c>
      <c r="H68">
        <v>19</v>
      </c>
      <c r="I68" s="3">
        <f t="shared" si="1"/>
        <v>5.7</v>
      </c>
      <c r="K68">
        <v>29</v>
      </c>
    </row>
    <row r="69" spans="1:11" x14ac:dyDescent="0.25">
      <c r="A69" s="1">
        <v>42793</v>
      </c>
      <c r="B69" s="1" t="str">
        <f t="shared" si="0"/>
        <v>February</v>
      </c>
      <c r="C69" t="s">
        <v>8</v>
      </c>
      <c r="D69">
        <v>45</v>
      </c>
      <c r="E69" s="2">
        <v>1</v>
      </c>
      <c r="F69">
        <v>34</v>
      </c>
      <c r="G69">
        <v>0.3</v>
      </c>
      <c r="H69">
        <v>20</v>
      </c>
      <c r="I69" s="3">
        <f t="shared" si="1"/>
        <v>6</v>
      </c>
      <c r="K69">
        <v>29</v>
      </c>
    </row>
    <row r="70" spans="1:11" x14ac:dyDescent="0.25">
      <c r="A70" s="1">
        <v>42794</v>
      </c>
      <c r="B70" s="1" t="str">
        <f t="shared" si="0"/>
        <v>February</v>
      </c>
      <c r="C70" t="s">
        <v>9</v>
      </c>
      <c r="D70">
        <v>49.599999999999994</v>
      </c>
      <c r="E70" s="2">
        <v>0.91</v>
      </c>
      <c r="F70">
        <v>45</v>
      </c>
      <c r="G70">
        <v>0.3</v>
      </c>
      <c r="H70">
        <v>22</v>
      </c>
      <c r="I70" s="3">
        <f t="shared" si="1"/>
        <v>6.6</v>
      </c>
      <c r="K70">
        <v>30</v>
      </c>
    </row>
    <row r="71" spans="1:11" x14ac:dyDescent="0.25">
      <c r="A71" s="1">
        <v>42795</v>
      </c>
      <c r="B71" s="1" t="str">
        <f t="shared" si="0"/>
        <v>March</v>
      </c>
      <c r="C71" t="s">
        <v>10</v>
      </c>
      <c r="D71">
        <v>57.9</v>
      </c>
      <c r="E71" s="2">
        <v>0.87</v>
      </c>
      <c r="F71">
        <v>46</v>
      </c>
      <c r="G71">
        <v>0.3</v>
      </c>
      <c r="H71">
        <v>23</v>
      </c>
      <c r="I71" s="3">
        <f t="shared" si="1"/>
        <v>6.8999999999999995</v>
      </c>
      <c r="K71">
        <v>31</v>
      </c>
    </row>
    <row r="72" spans="1:11" x14ac:dyDescent="0.25">
      <c r="A72" s="1">
        <v>42796</v>
      </c>
      <c r="B72" s="1" t="str">
        <f t="shared" si="0"/>
        <v>March</v>
      </c>
      <c r="C72" t="s">
        <v>11</v>
      </c>
      <c r="D72">
        <v>57.199999999999996</v>
      </c>
      <c r="E72" s="2">
        <v>0.8</v>
      </c>
      <c r="F72">
        <v>31</v>
      </c>
      <c r="G72">
        <v>0.3</v>
      </c>
      <c r="H72">
        <v>24</v>
      </c>
      <c r="I72" s="3">
        <f t="shared" si="1"/>
        <v>7.1999999999999993</v>
      </c>
      <c r="K72">
        <v>28</v>
      </c>
    </row>
    <row r="73" spans="1:11" x14ac:dyDescent="0.25">
      <c r="A73" s="1">
        <v>42797</v>
      </c>
      <c r="B73" s="1" t="str">
        <f t="shared" si="0"/>
        <v>March</v>
      </c>
      <c r="C73" t="s">
        <v>12</v>
      </c>
      <c r="D73">
        <v>60.199999999999996</v>
      </c>
      <c r="E73" s="2">
        <v>0.77</v>
      </c>
      <c r="F73">
        <v>28</v>
      </c>
      <c r="G73">
        <v>0.3</v>
      </c>
      <c r="H73">
        <v>24</v>
      </c>
      <c r="I73" s="3">
        <f t="shared" si="1"/>
        <v>7.1999999999999993</v>
      </c>
      <c r="K73">
        <v>29</v>
      </c>
    </row>
    <row r="74" spans="1:11" x14ac:dyDescent="0.25">
      <c r="A74" s="1">
        <v>42798</v>
      </c>
      <c r="B74" s="1" t="str">
        <f t="shared" si="0"/>
        <v>March</v>
      </c>
      <c r="C74" t="s">
        <v>13</v>
      </c>
      <c r="D74">
        <v>59.499999999999993</v>
      </c>
      <c r="E74" s="2">
        <v>0.77</v>
      </c>
      <c r="F74">
        <v>29</v>
      </c>
      <c r="G74">
        <v>0.3</v>
      </c>
      <c r="H74">
        <v>25</v>
      </c>
      <c r="I74" s="3">
        <f t="shared" si="1"/>
        <v>7.5</v>
      </c>
      <c r="K74">
        <v>29</v>
      </c>
    </row>
    <row r="75" spans="1:11" x14ac:dyDescent="0.25">
      <c r="A75" s="1">
        <v>42799</v>
      </c>
      <c r="B75" s="1" t="str">
        <f t="shared" si="0"/>
        <v>March</v>
      </c>
      <c r="C75" t="s">
        <v>7</v>
      </c>
      <c r="D75">
        <v>55.9</v>
      </c>
      <c r="E75" s="2">
        <v>0.87</v>
      </c>
      <c r="F75">
        <v>32</v>
      </c>
      <c r="G75">
        <v>0.3</v>
      </c>
      <c r="H75">
        <v>23</v>
      </c>
      <c r="I75" s="3">
        <f t="shared" si="1"/>
        <v>6.8999999999999995</v>
      </c>
      <c r="K75">
        <v>30</v>
      </c>
    </row>
    <row r="76" spans="1:11" x14ac:dyDescent="0.25">
      <c r="A76" s="1">
        <v>42800</v>
      </c>
      <c r="B76" s="1" t="str">
        <f t="shared" ref="B76:B139" si="2">TEXT(A76, "mmmm")</f>
        <v>March</v>
      </c>
      <c r="C76" t="s">
        <v>8</v>
      </c>
      <c r="D76">
        <v>61.199999999999996</v>
      </c>
      <c r="E76" s="2">
        <v>0.77</v>
      </c>
      <c r="F76">
        <v>28</v>
      </c>
      <c r="G76">
        <v>0.3</v>
      </c>
      <c r="H76">
        <v>24</v>
      </c>
      <c r="I76" s="3">
        <f t="shared" ref="I76:I139" si="3">G76*H76</f>
        <v>7.1999999999999993</v>
      </c>
      <c r="K76">
        <v>31</v>
      </c>
    </row>
    <row r="77" spans="1:11" x14ac:dyDescent="0.25">
      <c r="A77" s="1">
        <v>42801</v>
      </c>
      <c r="B77" s="1" t="str">
        <f t="shared" si="2"/>
        <v>March</v>
      </c>
      <c r="C77" t="s">
        <v>9</v>
      </c>
      <c r="D77">
        <v>60.199999999999996</v>
      </c>
      <c r="E77" s="2">
        <v>0.77</v>
      </c>
      <c r="F77">
        <v>32</v>
      </c>
      <c r="G77">
        <v>0.3</v>
      </c>
      <c r="H77">
        <v>24</v>
      </c>
      <c r="I77" s="3">
        <f t="shared" si="3"/>
        <v>7.1999999999999993</v>
      </c>
      <c r="K77">
        <v>28</v>
      </c>
    </row>
    <row r="78" spans="1:11" x14ac:dyDescent="0.25">
      <c r="A78" s="1">
        <v>42802</v>
      </c>
      <c r="B78" s="1" t="str">
        <f t="shared" si="2"/>
        <v>March</v>
      </c>
      <c r="C78" t="s">
        <v>10</v>
      </c>
      <c r="D78">
        <v>58.499999999999993</v>
      </c>
      <c r="E78" s="2">
        <v>0.77</v>
      </c>
      <c r="F78">
        <v>43</v>
      </c>
      <c r="G78">
        <v>0.3</v>
      </c>
      <c r="H78">
        <v>25</v>
      </c>
      <c r="I78" s="3">
        <f t="shared" si="3"/>
        <v>7.5</v>
      </c>
      <c r="K78">
        <v>29</v>
      </c>
    </row>
    <row r="79" spans="1:11" x14ac:dyDescent="0.25">
      <c r="A79" s="1">
        <v>42803</v>
      </c>
      <c r="B79" s="1" t="str">
        <f t="shared" si="2"/>
        <v>March</v>
      </c>
      <c r="C79" t="s">
        <v>11</v>
      </c>
      <c r="D79">
        <v>52.9</v>
      </c>
      <c r="E79" s="2">
        <v>0.8</v>
      </c>
      <c r="F79">
        <v>29</v>
      </c>
      <c r="G79">
        <v>0.3</v>
      </c>
      <c r="H79">
        <v>23</v>
      </c>
      <c r="I79" s="3">
        <f t="shared" si="3"/>
        <v>6.8999999999999995</v>
      </c>
      <c r="K79">
        <v>30</v>
      </c>
    </row>
    <row r="80" spans="1:11" x14ac:dyDescent="0.25">
      <c r="A80" s="1">
        <v>42804</v>
      </c>
      <c r="B80" s="1" t="str">
        <f t="shared" si="2"/>
        <v>March</v>
      </c>
      <c r="C80" t="s">
        <v>12</v>
      </c>
      <c r="D80">
        <v>59.199999999999996</v>
      </c>
      <c r="E80" s="2">
        <v>0.83</v>
      </c>
      <c r="F80">
        <v>31</v>
      </c>
      <c r="G80">
        <v>0.3</v>
      </c>
      <c r="H80">
        <v>24</v>
      </c>
      <c r="I80" s="3">
        <f t="shared" si="3"/>
        <v>7.1999999999999993</v>
      </c>
      <c r="K80">
        <v>31</v>
      </c>
    </row>
    <row r="81" spans="1:11" x14ac:dyDescent="0.25">
      <c r="A81" s="1">
        <v>42805</v>
      </c>
      <c r="B81" s="1" t="str">
        <f t="shared" si="2"/>
        <v>March</v>
      </c>
      <c r="C81" t="s">
        <v>13</v>
      </c>
      <c r="D81">
        <v>58.199999999999996</v>
      </c>
      <c r="E81" s="2">
        <v>0.83</v>
      </c>
      <c r="F81">
        <v>30</v>
      </c>
      <c r="G81">
        <v>0.3</v>
      </c>
      <c r="H81">
        <v>24</v>
      </c>
      <c r="I81" s="3">
        <f t="shared" si="3"/>
        <v>7.1999999999999993</v>
      </c>
      <c r="K81">
        <v>28</v>
      </c>
    </row>
    <row r="82" spans="1:11" x14ac:dyDescent="0.25">
      <c r="A82" s="1">
        <v>42806</v>
      </c>
      <c r="B82" s="1" t="str">
        <f t="shared" si="2"/>
        <v>March</v>
      </c>
      <c r="C82" t="s">
        <v>7</v>
      </c>
      <c r="D82">
        <v>61.499999999999993</v>
      </c>
      <c r="E82" s="2">
        <v>0.74</v>
      </c>
      <c r="F82">
        <v>47</v>
      </c>
      <c r="G82">
        <v>0.3</v>
      </c>
      <c r="H82">
        <v>25</v>
      </c>
      <c r="I82" s="3">
        <f t="shared" si="3"/>
        <v>7.5</v>
      </c>
      <c r="K82">
        <v>29</v>
      </c>
    </row>
    <row r="83" spans="1:11" x14ac:dyDescent="0.25">
      <c r="A83" s="1">
        <v>42807</v>
      </c>
      <c r="B83" s="1" t="str">
        <f t="shared" si="2"/>
        <v>March</v>
      </c>
      <c r="C83" t="s">
        <v>8</v>
      </c>
      <c r="D83">
        <v>55.9</v>
      </c>
      <c r="E83" s="2">
        <v>0.87</v>
      </c>
      <c r="F83">
        <v>48</v>
      </c>
      <c r="G83">
        <v>0.3</v>
      </c>
      <c r="H83">
        <v>23</v>
      </c>
      <c r="I83" s="3">
        <f t="shared" si="3"/>
        <v>6.8999999999999995</v>
      </c>
      <c r="K83">
        <v>30</v>
      </c>
    </row>
    <row r="84" spans="1:11" x14ac:dyDescent="0.25">
      <c r="A84" s="1">
        <v>42808</v>
      </c>
      <c r="B84" s="1" t="str">
        <f t="shared" si="2"/>
        <v>March</v>
      </c>
      <c r="C84" t="s">
        <v>9</v>
      </c>
      <c r="D84">
        <v>58.9</v>
      </c>
      <c r="E84" s="2">
        <v>0.87</v>
      </c>
      <c r="F84">
        <v>35</v>
      </c>
      <c r="G84">
        <v>0.3</v>
      </c>
      <c r="H84">
        <v>23</v>
      </c>
      <c r="I84" s="3">
        <f t="shared" si="3"/>
        <v>6.8999999999999995</v>
      </c>
      <c r="K84">
        <v>31</v>
      </c>
    </row>
    <row r="85" spans="1:11" x14ac:dyDescent="0.25">
      <c r="A85" s="1">
        <v>42809</v>
      </c>
      <c r="B85" s="1" t="str">
        <f t="shared" si="2"/>
        <v>March</v>
      </c>
      <c r="C85" t="s">
        <v>10</v>
      </c>
      <c r="D85">
        <v>56.199999999999996</v>
      </c>
      <c r="E85" s="2">
        <v>0.83</v>
      </c>
      <c r="F85">
        <v>30</v>
      </c>
      <c r="G85">
        <v>0.3</v>
      </c>
      <c r="H85">
        <v>24</v>
      </c>
      <c r="I85" s="3">
        <f t="shared" si="3"/>
        <v>7.1999999999999993</v>
      </c>
      <c r="K85">
        <v>29</v>
      </c>
    </row>
    <row r="86" spans="1:11" x14ac:dyDescent="0.25">
      <c r="A86" s="1">
        <v>42810</v>
      </c>
      <c r="B86" s="1" t="str">
        <f t="shared" si="2"/>
        <v>March</v>
      </c>
      <c r="C86" t="s">
        <v>11</v>
      </c>
      <c r="D86">
        <v>60.199999999999996</v>
      </c>
      <c r="E86" s="2">
        <v>0.83</v>
      </c>
      <c r="F86">
        <v>39</v>
      </c>
      <c r="G86">
        <v>0.3</v>
      </c>
      <c r="H86">
        <v>24</v>
      </c>
      <c r="I86" s="3">
        <f t="shared" si="3"/>
        <v>7.1999999999999993</v>
      </c>
      <c r="K86">
        <v>29</v>
      </c>
    </row>
    <row r="87" spans="1:11" x14ac:dyDescent="0.25">
      <c r="A87" s="1">
        <v>42811</v>
      </c>
      <c r="B87" s="1" t="str">
        <f t="shared" si="2"/>
        <v>March</v>
      </c>
      <c r="C87" t="s">
        <v>12</v>
      </c>
      <c r="D87">
        <v>56.499999999999993</v>
      </c>
      <c r="E87" s="2">
        <v>0.77</v>
      </c>
      <c r="F87">
        <v>50</v>
      </c>
      <c r="G87">
        <v>0.3</v>
      </c>
      <c r="H87">
        <v>25</v>
      </c>
      <c r="I87" s="3">
        <f t="shared" si="3"/>
        <v>7.5</v>
      </c>
      <c r="K87">
        <v>30</v>
      </c>
    </row>
    <row r="88" spans="1:11" x14ac:dyDescent="0.25">
      <c r="A88" s="1">
        <v>42812</v>
      </c>
      <c r="B88" s="1" t="str">
        <f t="shared" si="2"/>
        <v>March</v>
      </c>
      <c r="C88" t="s">
        <v>13</v>
      </c>
      <c r="D88">
        <v>53.9</v>
      </c>
      <c r="E88" s="2">
        <v>0.83</v>
      </c>
      <c r="F88">
        <v>32</v>
      </c>
      <c r="G88">
        <v>0.3</v>
      </c>
      <c r="H88">
        <v>23</v>
      </c>
      <c r="I88" s="3">
        <f t="shared" si="3"/>
        <v>6.8999999999999995</v>
      </c>
      <c r="K88">
        <v>31</v>
      </c>
    </row>
    <row r="89" spans="1:11" x14ac:dyDescent="0.25">
      <c r="A89" s="1">
        <v>42813</v>
      </c>
      <c r="B89" s="1" t="str">
        <f t="shared" si="2"/>
        <v>March</v>
      </c>
      <c r="C89" t="s">
        <v>7</v>
      </c>
      <c r="D89">
        <v>56.9</v>
      </c>
      <c r="E89" s="2">
        <v>0.83</v>
      </c>
      <c r="F89">
        <v>38</v>
      </c>
      <c r="G89">
        <v>0.3</v>
      </c>
      <c r="H89">
        <v>23</v>
      </c>
      <c r="I89" s="3">
        <f t="shared" si="3"/>
        <v>6.8999999999999995</v>
      </c>
      <c r="K89">
        <v>31</v>
      </c>
    </row>
    <row r="90" spans="1:11" x14ac:dyDescent="0.25">
      <c r="A90" s="1">
        <v>42814</v>
      </c>
      <c r="B90" s="1" t="str">
        <f t="shared" si="2"/>
        <v>March</v>
      </c>
      <c r="C90" t="s">
        <v>8</v>
      </c>
      <c r="D90">
        <v>58.199999999999996</v>
      </c>
      <c r="E90" s="2">
        <v>0.77</v>
      </c>
      <c r="F90">
        <v>33</v>
      </c>
      <c r="G90">
        <v>0.3</v>
      </c>
      <c r="H90">
        <v>24</v>
      </c>
      <c r="I90" s="3">
        <f t="shared" si="3"/>
        <v>7.1999999999999993</v>
      </c>
      <c r="K90">
        <v>33</v>
      </c>
    </row>
    <row r="91" spans="1:11" x14ac:dyDescent="0.25">
      <c r="A91" s="1">
        <v>42815</v>
      </c>
      <c r="B91" s="1" t="str">
        <f t="shared" si="2"/>
        <v>March</v>
      </c>
      <c r="C91" t="s">
        <v>9</v>
      </c>
      <c r="D91">
        <v>57.199999999999996</v>
      </c>
      <c r="E91" s="2">
        <v>0.83</v>
      </c>
      <c r="F91">
        <v>36</v>
      </c>
      <c r="G91">
        <v>0.3</v>
      </c>
      <c r="H91">
        <v>24</v>
      </c>
      <c r="I91" s="3">
        <f t="shared" si="3"/>
        <v>7.1999999999999993</v>
      </c>
      <c r="K91">
        <v>35</v>
      </c>
    </row>
    <row r="92" spans="1:11" x14ac:dyDescent="0.25">
      <c r="A92" s="1">
        <v>42816</v>
      </c>
      <c r="B92" s="1" t="str">
        <f t="shared" si="2"/>
        <v>March</v>
      </c>
      <c r="C92" t="s">
        <v>10</v>
      </c>
      <c r="D92">
        <v>56.499999999999993</v>
      </c>
      <c r="E92" s="2">
        <v>0.74</v>
      </c>
      <c r="F92">
        <v>38</v>
      </c>
      <c r="G92">
        <v>0.3</v>
      </c>
      <c r="H92">
        <v>25</v>
      </c>
      <c r="I92" s="3">
        <f t="shared" si="3"/>
        <v>7.5</v>
      </c>
      <c r="K92">
        <v>38</v>
      </c>
    </row>
    <row r="93" spans="1:11" x14ac:dyDescent="0.25">
      <c r="A93" s="1">
        <v>42817</v>
      </c>
      <c r="B93" s="1" t="str">
        <f t="shared" si="2"/>
        <v>March</v>
      </c>
      <c r="C93" t="s">
        <v>11</v>
      </c>
      <c r="D93">
        <v>55.9</v>
      </c>
      <c r="E93" s="2">
        <v>0.87</v>
      </c>
      <c r="F93">
        <v>35</v>
      </c>
      <c r="G93">
        <v>0.3</v>
      </c>
      <c r="H93">
        <v>23</v>
      </c>
      <c r="I93" s="3">
        <f t="shared" si="3"/>
        <v>6.8999999999999995</v>
      </c>
      <c r="K93">
        <v>32</v>
      </c>
    </row>
    <row r="94" spans="1:11" x14ac:dyDescent="0.25">
      <c r="A94" s="1">
        <v>42818</v>
      </c>
      <c r="B94" s="1" t="str">
        <f t="shared" si="2"/>
        <v>March</v>
      </c>
      <c r="C94" t="s">
        <v>12</v>
      </c>
      <c r="D94">
        <v>56.9</v>
      </c>
      <c r="E94" s="2">
        <v>0.83</v>
      </c>
      <c r="F94">
        <v>41</v>
      </c>
      <c r="G94">
        <v>0.3</v>
      </c>
      <c r="H94">
        <v>23</v>
      </c>
      <c r="I94" s="3">
        <f t="shared" si="3"/>
        <v>6.8999999999999995</v>
      </c>
      <c r="K94">
        <v>34</v>
      </c>
    </row>
    <row r="95" spans="1:11" x14ac:dyDescent="0.25">
      <c r="A95" s="1">
        <v>42819</v>
      </c>
      <c r="B95" s="1" t="str">
        <f t="shared" si="2"/>
        <v>March</v>
      </c>
      <c r="C95" t="s">
        <v>13</v>
      </c>
      <c r="D95">
        <v>58.199999999999996</v>
      </c>
      <c r="E95" s="2">
        <v>0.8</v>
      </c>
      <c r="F95">
        <v>50</v>
      </c>
      <c r="G95">
        <v>0.3</v>
      </c>
      <c r="H95">
        <v>24</v>
      </c>
      <c r="I95" s="3">
        <f t="shared" si="3"/>
        <v>7.1999999999999993</v>
      </c>
      <c r="K95">
        <v>36</v>
      </c>
    </row>
    <row r="96" spans="1:11" x14ac:dyDescent="0.25">
      <c r="A96" s="1">
        <v>42820</v>
      </c>
      <c r="B96" s="1" t="str">
        <f t="shared" si="2"/>
        <v>March</v>
      </c>
      <c r="C96" t="s">
        <v>7</v>
      </c>
      <c r="D96">
        <v>59.499999999999993</v>
      </c>
      <c r="E96" s="2">
        <v>0.77</v>
      </c>
      <c r="F96">
        <v>39</v>
      </c>
      <c r="G96">
        <v>0.3</v>
      </c>
      <c r="H96">
        <v>25</v>
      </c>
      <c r="I96" s="3">
        <f t="shared" si="3"/>
        <v>7.5</v>
      </c>
      <c r="K96">
        <v>39</v>
      </c>
    </row>
    <row r="97" spans="1:11" x14ac:dyDescent="0.25">
      <c r="A97" s="1">
        <v>42821</v>
      </c>
      <c r="B97" s="1" t="str">
        <f t="shared" si="2"/>
        <v>March</v>
      </c>
      <c r="C97" t="s">
        <v>8</v>
      </c>
      <c r="D97">
        <v>60.499999999999993</v>
      </c>
      <c r="E97" s="2">
        <v>0.74</v>
      </c>
      <c r="F97">
        <v>30</v>
      </c>
      <c r="G97">
        <v>0.3</v>
      </c>
      <c r="H97">
        <v>25</v>
      </c>
      <c r="I97" s="3">
        <f t="shared" si="3"/>
        <v>7.5</v>
      </c>
      <c r="K97">
        <v>32</v>
      </c>
    </row>
    <row r="98" spans="1:11" x14ac:dyDescent="0.25">
      <c r="A98" s="1">
        <v>42822</v>
      </c>
      <c r="B98" s="1" t="str">
        <f t="shared" si="2"/>
        <v>March</v>
      </c>
      <c r="C98" t="s">
        <v>9</v>
      </c>
      <c r="D98">
        <v>55.9</v>
      </c>
      <c r="E98" s="2">
        <v>0.83</v>
      </c>
      <c r="F98">
        <v>48</v>
      </c>
      <c r="G98">
        <v>0.3</v>
      </c>
      <c r="H98">
        <v>23</v>
      </c>
      <c r="I98" s="3">
        <f t="shared" si="3"/>
        <v>6.8999999999999995</v>
      </c>
      <c r="K98">
        <v>35</v>
      </c>
    </row>
    <row r="99" spans="1:11" x14ac:dyDescent="0.25">
      <c r="A99" s="1">
        <v>42823</v>
      </c>
      <c r="B99" s="1" t="str">
        <f t="shared" si="2"/>
        <v>March</v>
      </c>
      <c r="C99" t="s">
        <v>10</v>
      </c>
      <c r="D99">
        <v>57.199999999999996</v>
      </c>
      <c r="E99" s="2">
        <v>0.83</v>
      </c>
      <c r="F99">
        <v>39</v>
      </c>
      <c r="G99">
        <v>0.3</v>
      </c>
      <c r="H99">
        <v>24</v>
      </c>
      <c r="I99" s="3">
        <f t="shared" si="3"/>
        <v>7.1999999999999993</v>
      </c>
      <c r="K99">
        <v>36</v>
      </c>
    </row>
    <row r="100" spans="1:11" x14ac:dyDescent="0.25">
      <c r="A100" s="1">
        <v>42824</v>
      </c>
      <c r="B100" s="1" t="str">
        <f t="shared" si="2"/>
        <v>March</v>
      </c>
      <c r="C100" t="s">
        <v>11</v>
      </c>
      <c r="D100">
        <v>55.199999999999996</v>
      </c>
      <c r="E100" s="2">
        <v>0.8</v>
      </c>
      <c r="F100">
        <v>47</v>
      </c>
      <c r="G100">
        <v>0.3</v>
      </c>
      <c r="H100">
        <v>24</v>
      </c>
      <c r="I100" s="3">
        <f t="shared" si="3"/>
        <v>7.1999999999999993</v>
      </c>
      <c r="K100">
        <v>40</v>
      </c>
    </row>
    <row r="101" spans="1:11" x14ac:dyDescent="0.25">
      <c r="A101" s="1">
        <v>42825</v>
      </c>
      <c r="B101" s="1" t="str">
        <f t="shared" si="2"/>
        <v>March</v>
      </c>
      <c r="C101" t="s">
        <v>12</v>
      </c>
      <c r="D101">
        <v>58.499999999999993</v>
      </c>
      <c r="E101" s="2">
        <v>0.77</v>
      </c>
      <c r="F101">
        <v>48</v>
      </c>
      <c r="G101">
        <v>0.3</v>
      </c>
      <c r="H101">
        <v>25</v>
      </c>
      <c r="I101" s="3">
        <f t="shared" si="3"/>
        <v>7.5</v>
      </c>
      <c r="K101">
        <v>32</v>
      </c>
    </row>
    <row r="102" spans="1:11" x14ac:dyDescent="0.25">
      <c r="A102" s="1">
        <v>42826</v>
      </c>
      <c r="B102" s="1" t="str">
        <f t="shared" si="2"/>
        <v>April</v>
      </c>
      <c r="C102" t="s">
        <v>13</v>
      </c>
      <c r="D102">
        <v>57.499999999999993</v>
      </c>
      <c r="E102" s="2">
        <v>0.8</v>
      </c>
      <c r="F102">
        <v>33</v>
      </c>
      <c r="G102">
        <v>0.3</v>
      </c>
      <c r="H102">
        <v>25</v>
      </c>
      <c r="I102" s="3">
        <f t="shared" si="3"/>
        <v>7.5</v>
      </c>
      <c r="K102">
        <v>35</v>
      </c>
    </row>
    <row r="103" spans="1:11" x14ac:dyDescent="0.25">
      <c r="A103" s="1">
        <v>42827</v>
      </c>
      <c r="B103" s="1" t="str">
        <f t="shared" si="2"/>
        <v>April</v>
      </c>
      <c r="C103" t="s">
        <v>7</v>
      </c>
      <c r="D103">
        <v>65.8</v>
      </c>
      <c r="E103" s="2">
        <v>0.74</v>
      </c>
      <c r="F103">
        <v>47</v>
      </c>
      <c r="G103">
        <v>0.3</v>
      </c>
      <c r="H103">
        <v>26</v>
      </c>
      <c r="I103" s="3">
        <f t="shared" si="3"/>
        <v>7.8</v>
      </c>
      <c r="K103">
        <v>36</v>
      </c>
    </row>
    <row r="104" spans="1:11" x14ac:dyDescent="0.25">
      <c r="A104" s="1">
        <v>42828</v>
      </c>
      <c r="B104" s="1" t="str">
        <f t="shared" si="2"/>
        <v>April</v>
      </c>
      <c r="C104" t="s">
        <v>8</v>
      </c>
      <c r="D104">
        <v>60.8</v>
      </c>
      <c r="E104" s="2">
        <v>0.74</v>
      </c>
      <c r="F104">
        <v>51</v>
      </c>
      <c r="G104">
        <v>0.3</v>
      </c>
      <c r="H104">
        <v>26</v>
      </c>
      <c r="I104" s="3">
        <f t="shared" si="3"/>
        <v>7.8</v>
      </c>
      <c r="K104">
        <v>41</v>
      </c>
    </row>
    <row r="105" spans="1:11" x14ac:dyDescent="0.25">
      <c r="A105" s="1">
        <v>42829</v>
      </c>
      <c r="B105" s="1" t="str">
        <f t="shared" si="2"/>
        <v>April</v>
      </c>
      <c r="C105" t="s">
        <v>9</v>
      </c>
      <c r="D105">
        <v>62.099999999999994</v>
      </c>
      <c r="E105" s="2">
        <v>0.71</v>
      </c>
      <c r="F105">
        <v>31</v>
      </c>
      <c r="G105">
        <v>0.3</v>
      </c>
      <c r="H105">
        <v>27</v>
      </c>
      <c r="I105" s="3">
        <f t="shared" si="3"/>
        <v>8.1</v>
      </c>
      <c r="K105">
        <v>31</v>
      </c>
    </row>
    <row r="106" spans="1:11" x14ac:dyDescent="0.25">
      <c r="A106" s="1">
        <v>42830</v>
      </c>
      <c r="B106" s="1" t="str">
        <f t="shared" si="2"/>
        <v>April</v>
      </c>
      <c r="C106" t="s">
        <v>10</v>
      </c>
      <c r="D106">
        <v>64.399999999999991</v>
      </c>
      <c r="E106" s="2">
        <v>0.71</v>
      </c>
      <c r="F106">
        <v>33</v>
      </c>
      <c r="G106">
        <v>0.3</v>
      </c>
      <c r="H106">
        <v>28</v>
      </c>
      <c r="I106" s="3">
        <f t="shared" si="3"/>
        <v>8.4</v>
      </c>
      <c r="K106">
        <v>32</v>
      </c>
    </row>
    <row r="107" spans="1:11" x14ac:dyDescent="0.25">
      <c r="A107" s="1">
        <v>42831</v>
      </c>
      <c r="B107" s="1" t="str">
        <f t="shared" si="2"/>
        <v>April</v>
      </c>
      <c r="C107" t="s">
        <v>11</v>
      </c>
      <c r="D107">
        <v>57.499999999999993</v>
      </c>
      <c r="E107" s="2">
        <v>0.8</v>
      </c>
      <c r="F107">
        <v>31</v>
      </c>
      <c r="G107">
        <v>0.3</v>
      </c>
      <c r="H107">
        <v>25</v>
      </c>
      <c r="I107" s="3">
        <f t="shared" si="3"/>
        <v>7.5</v>
      </c>
      <c r="K107">
        <v>35</v>
      </c>
    </row>
    <row r="108" spans="1:11" x14ac:dyDescent="0.25">
      <c r="A108" s="1">
        <v>42832</v>
      </c>
      <c r="B108" s="1" t="str">
        <f t="shared" si="2"/>
        <v>April</v>
      </c>
      <c r="C108" t="s">
        <v>12</v>
      </c>
      <c r="D108">
        <v>59.8</v>
      </c>
      <c r="E108" s="2">
        <v>0.74</v>
      </c>
      <c r="F108">
        <v>44</v>
      </c>
      <c r="G108">
        <v>0.3</v>
      </c>
      <c r="H108">
        <v>26</v>
      </c>
      <c r="I108" s="3">
        <f t="shared" si="3"/>
        <v>7.8</v>
      </c>
      <c r="K108">
        <v>37</v>
      </c>
    </row>
    <row r="109" spans="1:11" x14ac:dyDescent="0.25">
      <c r="A109" s="1">
        <v>42833</v>
      </c>
      <c r="B109" s="1" t="str">
        <f t="shared" si="2"/>
        <v>April</v>
      </c>
      <c r="C109" t="s">
        <v>13</v>
      </c>
      <c r="D109">
        <v>63.8</v>
      </c>
      <c r="E109" s="2">
        <v>0.74</v>
      </c>
      <c r="F109">
        <v>37</v>
      </c>
      <c r="G109">
        <v>0.3</v>
      </c>
      <c r="H109">
        <v>26</v>
      </c>
      <c r="I109" s="3">
        <f t="shared" si="3"/>
        <v>7.8</v>
      </c>
      <c r="K109">
        <v>41</v>
      </c>
    </row>
    <row r="110" spans="1:11" x14ac:dyDescent="0.25">
      <c r="A110" s="1">
        <v>42834</v>
      </c>
      <c r="B110" s="1" t="str">
        <f t="shared" si="2"/>
        <v>April</v>
      </c>
      <c r="C110" t="s">
        <v>7</v>
      </c>
      <c r="D110">
        <v>63.099999999999994</v>
      </c>
      <c r="E110" s="2">
        <v>0.69</v>
      </c>
      <c r="F110">
        <v>52</v>
      </c>
      <c r="G110">
        <v>0.3</v>
      </c>
      <c r="H110">
        <v>27</v>
      </c>
      <c r="I110" s="3">
        <f t="shared" si="3"/>
        <v>8.1</v>
      </c>
      <c r="K110">
        <v>31</v>
      </c>
    </row>
    <row r="111" spans="1:11" x14ac:dyDescent="0.25">
      <c r="A111" s="1">
        <v>42835</v>
      </c>
      <c r="B111" s="1" t="str">
        <f t="shared" si="2"/>
        <v>April</v>
      </c>
      <c r="C111" t="s">
        <v>8</v>
      </c>
      <c r="D111">
        <v>58.499999999999993</v>
      </c>
      <c r="E111" s="2">
        <v>0.74</v>
      </c>
      <c r="F111">
        <v>48</v>
      </c>
      <c r="G111">
        <v>0.3</v>
      </c>
      <c r="H111">
        <v>25</v>
      </c>
      <c r="I111" s="3">
        <f t="shared" si="3"/>
        <v>7.5</v>
      </c>
      <c r="K111">
        <v>33</v>
      </c>
    </row>
    <row r="112" spans="1:11" x14ac:dyDescent="0.25">
      <c r="A112" s="1">
        <v>42836</v>
      </c>
      <c r="B112" s="1" t="str">
        <f t="shared" si="2"/>
        <v>April</v>
      </c>
      <c r="C112" t="s">
        <v>9</v>
      </c>
      <c r="D112">
        <v>60.8</v>
      </c>
      <c r="E112" s="2">
        <v>0.74</v>
      </c>
      <c r="F112">
        <v>34</v>
      </c>
      <c r="G112">
        <v>0.3</v>
      </c>
      <c r="H112">
        <v>26</v>
      </c>
      <c r="I112" s="3">
        <f t="shared" si="3"/>
        <v>7.8</v>
      </c>
      <c r="K112">
        <v>35</v>
      </c>
    </row>
    <row r="113" spans="1:11" x14ac:dyDescent="0.25">
      <c r="A113" s="1">
        <v>42837</v>
      </c>
      <c r="B113" s="1" t="str">
        <f t="shared" si="2"/>
        <v>April</v>
      </c>
      <c r="C113" t="s">
        <v>10</v>
      </c>
      <c r="D113">
        <v>66.099999999999994</v>
      </c>
      <c r="E113" s="2">
        <v>0.74</v>
      </c>
      <c r="F113">
        <v>30</v>
      </c>
      <c r="G113">
        <v>0.3</v>
      </c>
      <c r="H113">
        <v>27</v>
      </c>
      <c r="I113" s="3">
        <f t="shared" si="3"/>
        <v>8.1</v>
      </c>
      <c r="K113">
        <v>37</v>
      </c>
    </row>
    <row r="114" spans="1:11" x14ac:dyDescent="0.25">
      <c r="A114" s="1">
        <v>42838</v>
      </c>
      <c r="B114" s="1" t="str">
        <f t="shared" si="2"/>
        <v>April</v>
      </c>
      <c r="C114" t="s">
        <v>11</v>
      </c>
      <c r="D114">
        <v>61.099999999999994</v>
      </c>
      <c r="E114" s="2">
        <v>0.69</v>
      </c>
      <c r="F114">
        <v>46</v>
      </c>
      <c r="G114">
        <v>0.3</v>
      </c>
      <c r="H114">
        <v>27</v>
      </c>
      <c r="I114" s="3">
        <f t="shared" si="3"/>
        <v>8.1</v>
      </c>
      <c r="K114">
        <v>42</v>
      </c>
    </row>
    <row r="115" spans="1:11" x14ac:dyDescent="0.25">
      <c r="A115" s="1">
        <v>42839</v>
      </c>
      <c r="B115" s="1" t="str">
        <f t="shared" si="2"/>
        <v>April</v>
      </c>
      <c r="C115" t="s">
        <v>12</v>
      </c>
      <c r="D115">
        <v>61.499999999999993</v>
      </c>
      <c r="E115" s="2">
        <v>0.77</v>
      </c>
      <c r="F115">
        <v>49</v>
      </c>
      <c r="G115">
        <v>0.3</v>
      </c>
      <c r="H115">
        <v>25</v>
      </c>
      <c r="I115" s="3">
        <f t="shared" si="3"/>
        <v>7.5</v>
      </c>
      <c r="K115">
        <v>31</v>
      </c>
    </row>
    <row r="116" spans="1:11" x14ac:dyDescent="0.25">
      <c r="A116" s="1">
        <v>42840</v>
      </c>
      <c r="B116" s="1" t="str">
        <f t="shared" si="2"/>
        <v>April</v>
      </c>
      <c r="C116" t="s">
        <v>13</v>
      </c>
      <c r="D116">
        <v>65.8</v>
      </c>
      <c r="E116" s="2">
        <v>0.74</v>
      </c>
      <c r="F116">
        <v>41</v>
      </c>
      <c r="G116">
        <v>0.3</v>
      </c>
      <c r="H116">
        <v>26</v>
      </c>
      <c r="I116" s="3">
        <f t="shared" si="3"/>
        <v>7.8</v>
      </c>
      <c r="K116">
        <v>33</v>
      </c>
    </row>
    <row r="117" spans="1:11" x14ac:dyDescent="0.25">
      <c r="A117" s="1">
        <v>42841</v>
      </c>
      <c r="B117" s="1" t="str">
        <f t="shared" si="2"/>
        <v>April</v>
      </c>
      <c r="C117" t="s">
        <v>7</v>
      </c>
      <c r="D117">
        <v>65.099999999999994</v>
      </c>
      <c r="E117" s="2">
        <v>0.69</v>
      </c>
      <c r="F117">
        <v>43</v>
      </c>
      <c r="G117">
        <v>0.3</v>
      </c>
      <c r="H117">
        <v>27</v>
      </c>
      <c r="I117" s="3">
        <f t="shared" si="3"/>
        <v>8.1</v>
      </c>
      <c r="K117">
        <v>35</v>
      </c>
    </row>
    <row r="118" spans="1:11" x14ac:dyDescent="0.25">
      <c r="A118" s="1">
        <v>42842</v>
      </c>
      <c r="B118" s="1" t="str">
        <f t="shared" si="2"/>
        <v>April</v>
      </c>
      <c r="C118" t="s">
        <v>8</v>
      </c>
      <c r="D118">
        <v>64.099999999999994</v>
      </c>
      <c r="E118" s="2">
        <v>0.71</v>
      </c>
      <c r="F118">
        <v>56</v>
      </c>
      <c r="G118">
        <v>0.3</v>
      </c>
      <c r="H118">
        <v>27</v>
      </c>
      <c r="I118" s="3">
        <f t="shared" si="3"/>
        <v>8.1</v>
      </c>
      <c r="K118">
        <v>38</v>
      </c>
    </row>
    <row r="119" spans="1:11" x14ac:dyDescent="0.25">
      <c r="A119" s="1">
        <v>42843</v>
      </c>
      <c r="B119" s="1" t="str">
        <f t="shared" si="2"/>
        <v>April</v>
      </c>
      <c r="C119" t="s">
        <v>9</v>
      </c>
      <c r="D119">
        <v>62.499999999999993</v>
      </c>
      <c r="E119" s="2">
        <v>0.74</v>
      </c>
      <c r="F119">
        <v>31</v>
      </c>
      <c r="G119">
        <v>0.3</v>
      </c>
      <c r="H119">
        <v>25</v>
      </c>
      <c r="I119" s="3">
        <f t="shared" si="3"/>
        <v>7.5</v>
      </c>
      <c r="K119">
        <v>43</v>
      </c>
    </row>
    <row r="120" spans="1:11" x14ac:dyDescent="0.25">
      <c r="A120" s="1">
        <v>42844</v>
      </c>
      <c r="B120" s="1" t="str">
        <f t="shared" si="2"/>
        <v>April</v>
      </c>
      <c r="C120" t="s">
        <v>10</v>
      </c>
      <c r="D120">
        <v>59.8</v>
      </c>
      <c r="E120" s="2">
        <v>0.77</v>
      </c>
      <c r="F120">
        <v>53</v>
      </c>
      <c r="G120">
        <v>0.3</v>
      </c>
      <c r="H120">
        <v>26</v>
      </c>
      <c r="I120" s="3">
        <f t="shared" si="3"/>
        <v>7.8</v>
      </c>
      <c r="K120">
        <v>38</v>
      </c>
    </row>
    <row r="121" spans="1:11" x14ac:dyDescent="0.25">
      <c r="A121" s="1">
        <v>42845</v>
      </c>
      <c r="B121" s="1" t="str">
        <f t="shared" si="2"/>
        <v>April</v>
      </c>
      <c r="C121" t="s">
        <v>11</v>
      </c>
      <c r="D121">
        <v>68.099999999999994</v>
      </c>
      <c r="E121" s="2">
        <v>0.69</v>
      </c>
      <c r="F121">
        <v>42</v>
      </c>
      <c r="G121">
        <v>0.3</v>
      </c>
      <c r="H121">
        <v>27</v>
      </c>
      <c r="I121" s="3">
        <f t="shared" si="3"/>
        <v>8.1</v>
      </c>
      <c r="K121">
        <v>35</v>
      </c>
    </row>
    <row r="122" spans="1:11" x14ac:dyDescent="0.25">
      <c r="A122" s="1">
        <v>42846</v>
      </c>
      <c r="B122" s="1" t="str">
        <f t="shared" si="2"/>
        <v>April</v>
      </c>
      <c r="C122" t="s">
        <v>12</v>
      </c>
      <c r="D122">
        <v>67.099999999999994</v>
      </c>
      <c r="E122" s="2">
        <v>0.74</v>
      </c>
      <c r="F122">
        <v>48</v>
      </c>
      <c r="G122">
        <v>0.3</v>
      </c>
      <c r="H122">
        <v>27</v>
      </c>
      <c r="I122" s="3">
        <f t="shared" si="3"/>
        <v>8.1</v>
      </c>
      <c r="K122">
        <v>34</v>
      </c>
    </row>
    <row r="123" spans="1:11" x14ac:dyDescent="0.25">
      <c r="A123" s="1">
        <v>42847</v>
      </c>
      <c r="B123" s="1" t="str">
        <f t="shared" si="2"/>
        <v>April</v>
      </c>
      <c r="C123" t="s">
        <v>13</v>
      </c>
      <c r="D123">
        <v>57.499999999999993</v>
      </c>
      <c r="E123" s="2">
        <v>0.77</v>
      </c>
      <c r="F123">
        <v>47</v>
      </c>
      <c r="G123">
        <v>0.3</v>
      </c>
      <c r="H123">
        <v>25</v>
      </c>
      <c r="I123" s="3">
        <f t="shared" si="3"/>
        <v>7.5</v>
      </c>
      <c r="K123">
        <v>32</v>
      </c>
    </row>
    <row r="124" spans="1:11" x14ac:dyDescent="0.25">
      <c r="A124" s="1">
        <v>42848</v>
      </c>
      <c r="B124" s="1" t="str">
        <f t="shared" si="2"/>
        <v>April</v>
      </c>
      <c r="C124" t="s">
        <v>7</v>
      </c>
      <c r="D124">
        <v>60.8</v>
      </c>
      <c r="E124" s="2">
        <v>0.77</v>
      </c>
      <c r="F124">
        <v>50</v>
      </c>
      <c r="G124">
        <v>0.3</v>
      </c>
      <c r="H124">
        <v>26</v>
      </c>
      <c r="I124" s="3">
        <f t="shared" si="3"/>
        <v>7.8</v>
      </c>
      <c r="K124">
        <v>39</v>
      </c>
    </row>
    <row r="125" spans="1:11" x14ac:dyDescent="0.25">
      <c r="A125" s="1">
        <v>42849</v>
      </c>
      <c r="B125" s="1" t="str">
        <f t="shared" si="2"/>
        <v>April</v>
      </c>
      <c r="C125" t="s">
        <v>8</v>
      </c>
      <c r="D125">
        <v>65.099999999999994</v>
      </c>
      <c r="E125" s="2">
        <v>0.69</v>
      </c>
      <c r="F125">
        <v>48</v>
      </c>
      <c r="G125">
        <v>0.3</v>
      </c>
      <c r="H125">
        <v>27</v>
      </c>
      <c r="I125" s="3">
        <f t="shared" si="3"/>
        <v>8.1</v>
      </c>
      <c r="K125">
        <v>35</v>
      </c>
    </row>
    <row r="126" spans="1:11" x14ac:dyDescent="0.25">
      <c r="A126" s="1">
        <v>42850</v>
      </c>
      <c r="B126" s="1" t="str">
        <f t="shared" si="2"/>
        <v>April</v>
      </c>
      <c r="C126" t="s">
        <v>9</v>
      </c>
      <c r="D126">
        <v>65.099999999999994</v>
      </c>
      <c r="E126" s="2">
        <v>0.71</v>
      </c>
      <c r="F126">
        <v>37</v>
      </c>
      <c r="G126">
        <v>0.3</v>
      </c>
      <c r="H126">
        <v>27</v>
      </c>
      <c r="I126" s="3">
        <f t="shared" si="3"/>
        <v>8.1</v>
      </c>
      <c r="K126">
        <v>34</v>
      </c>
    </row>
    <row r="127" spans="1:11" x14ac:dyDescent="0.25">
      <c r="A127" s="1">
        <v>42851</v>
      </c>
      <c r="B127" s="1" t="str">
        <f t="shared" si="2"/>
        <v>April</v>
      </c>
      <c r="C127" t="s">
        <v>10</v>
      </c>
      <c r="D127">
        <v>62.499999999999993</v>
      </c>
      <c r="E127" s="2">
        <v>0.8</v>
      </c>
      <c r="F127">
        <v>48</v>
      </c>
      <c r="G127">
        <v>0.3</v>
      </c>
      <c r="H127">
        <v>25</v>
      </c>
      <c r="I127" s="3">
        <f t="shared" si="3"/>
        <v>7.5</v>
      </c>
      <c r="K127">
        <v>33</v>
      </c>
    </row>
    <row r="128" spans="1:11" x14ac:dyDescent="0.25">
      <c r="A128" s="1">
        <v>42852</v>
      </c>
      <c r="B128" s="1" t="str">
        <f t="shared" si="2"/>
        <v>April</v>
      </c>
      <c r="C128" t="s">
        <v>11</v>
      </c>
      <c r="D128">
        <v>63.499999999999993</v>
      </c>
      <c r="E128" s="2">
        <v>0.77</v>
      </c>
      <c r="F128">
        <v>50</v>
      </c>
      <c r="G128">
        <v>0.3</v>
      </c>
      <c r="H128">
        <v>25</v>
      </c>
      <c r="I128" s="3">
        <f t="shared" si="3"/>
        <v>7.5</v>
      </c>
      <c r="K128">
        <v>40</v>
      </c>
    </row>
    <row r="129" spans="1:11" x14ac:dyDescent="0.25">
      <c r="A129" s="1">
        <v>42853</v>
      </c>
      <c r="B129" s="1" t="str">
        <f t="shared" si="2"/>
        <v>April</v>
      </c>
      <c r="C129" t="s">
        <v>12</v>
      </c>
      <c r="D129">
        <v>58.8</v>
      </c>
      <c r="E129" s="2">
        <v>0.74</v>
      </c>
      <c r="F129">
        <v>32</v>
      </c>
      <c r="G129">
        <v>0.3</v>
      </c>
      <c r="H129">
        <v>26</v>
      </c>
      <c r="I129" s="3">
        <f t="shared" si="3"/>
        <v>7.8</v>
      </c>
      <c r="K129">
        <v>35</v>
      </c>
    </row>
    <row r="130" spans="1:11" x14ac:dyDescent="0.25">
      <c r="A130" s="1">
        <v>42854</v>
      </c>
      <c r="B130" s="1" t="str">
        <f t="shared" si="2"/>
        <v>April</v>
      </c>
      <c r="C130" t="s">
        <v>13</v>
      </c>
      <c r="D130">
        <v>65.099999999999994</v>
      </c>
      <c r="E130" s="2">
        <v>0.71</v>
      </c>
      <c r="F130">
        <v>32</v>
      </c>
      <c r="G130">
        <v>0.3</v>
      </c>
      <c r="H130">
        <v>27</v>
      </c>
      <c r="I130" s="3">
        <f t="shared" si="3"/>
        <v>8.1</v>
      </c>
      <c r="K130">
        <v>34</v>
      </c>
    </row>
    <row r="131" spans="1:11" x14ac:dyDescent="0.25">
      <c r="A131" s="1">
        <v>42855</v>
      </c>
      <c r="B131" s="1" t="str">
        <f t="shared" si="2"/>
        <v>April</v>
      </c>
      <c r="C131" t="s">
        <v>7</v>
      </c>
      <c r="D131">
        <v>67.099999999999994</v>
      </c>
      <c r="E131" s="2">
        <v>0.74</v>
      </c>
      <c r="F131">
        <v>35</v>
      </c>
      <c r="G131">
        <v>0.3</v>
      </c>
      <c r="H131">
        <v>27</v>
      </c>
      <c r="I131" s="3">
        <f t="shared" si="3"/>
        <v>8.1</v>
      </c>
      <c r="K131">
        <v>33</v>
      </c>
    </row>
    <row r="132" spans="1:11" x14ac:dyDescent="0.25">
      <c r="A132" s="1">
        <v>42856</v>
      </c>
      <c r="B132" s="1" t="str">
        <f t="shared" si="2"/>
        <v>May</v>
      </c>
      <c r="C132" t="s">
        <v>8</v>
      </c>
      <c r="D132">
        <v>66.699999999999989</v>
      </c>
      <c r="E132" s="2">
        <v>0.65</v>
      </c>
      <c r="F132">
        <v>56</v>
      </c>
      <c r="G132">
        <v>0.3</v>
      </c>
      <c r="H132">
        <v>29</v>
      </c>
      <c r="I132" s="3">
        <f t="shared" si="3"/>
        <v>8.6999999999999993</v>
      </c>
      <c r="K132">
        <v>40</v>
      </c>
    </row>
    <row r="133" spans="1:11" x14ac:dyDescent="0.25">
      <c r="A133" s="1">
        <v>42857</v>
      </c>
      <c r="B133" s="1" t="str">
        <f t="shared" si="2"/>
        <v>May</v>
      </c>
      <c r="C133" t="s">
        <v>9</v>
      </c>
      <c r="D133">
        <v>65.699999999999989</v>
      </c>
      <c r="E133" s="2">
        <v>0.69</v>
      </c>
      <c r="F133">
        <v>40</v>
      </c>
      <c r="G133">
        <v>0.3</v>
      </c>
      <c r="H133">
        <v>29</v>
      </c>
      <c r="I133" s="3">
        <f t="shared" si="3"/>
        <v>8.6999999999999993</v>
      </c>
      <c r="K133">
        <v>35</v>
      </c>
    </row>
    <row r="134" spans="1:11" x14ac:dyDescent="0.25">
      <c r="A134" s="1">
        <v>42858</v>
      </c>
      <c r="B134" s="1" t="str">
        <f t="shared" si="2"/>
        <v>May</v>
      </c>
      <c r="C134" t="s">
        <v>10</v>
      </c>
      <c r="D134">
        <v>71</v>
      </c>
      <c r="E134" s="2">
        <v>0.63</v>
      </c>
      <c r="F134">
        <v>55</v>
      </c>
      <c r="G134">
        <v>0.3</v>
      </c>
      <c r="H134">
        <v>30</v>
      </c>
      <c r="I134" s="3">
        <f t="shared" si="3"/>
        <v>9</v>
      </c>
      <c r="K134">
        <v>34</v>
      </c>
    </row>
    <row r="135" spans="1:11" x14ac:dyDescent="0.25">
      <c r="A135" s="1">
        <v>42859</v>
      </c>
      <c r="B135" s="1" t="str">
        <f t="shared" si="2"/>
        <v>May</v>
      </c>
      <c r="C135" t="s">
        <v>11</v>
      </c>
      <c r="D135">
        <v>71.3</v>
      </c>
      <c r="E135" s="2">
        <v>0.63</v>
      </c>
      <c r="F135">
        <v>64</v>
      </c>
      <c r="G135">
        <v>0.3</v>
      </c>
      <c r="H135">
        <v>31</v>
      </c>
      <c r="I135" s="3">
        <f t="shared" si="3"/>
        <v>9.2999999999999989</v>
      </c>
      <c r="K135">
        <v>33</v>
      </c>
    </row>
    <row r="136" spans="1:11" x14ac:dyDescent="0.25">
      <c r="A136" s="1">
        <v>42860</v>
      </c>
      <c r="B136" s="1" t="str">
        <f t="shared" si="2"/>
        <v>May</v>
      </c>
      <c r="C136" t="s">
        <v>12</v>
      </c>
      <c r="D136">
        <v>69.399999999999991</v>
      </c>
      <c r="E136" s="2">
        <v>0.71</v>
      </c>
      <c r="F136">
        <v>31</v>
      </c>
      <c r="G136">
        <v>0.3</v>
      </c>
      <c r="H136">
        <v>28</v>
      </c>
      <c r="I136" s="3">
        <f t="shared" si="3"/>
        <v>8.4</v>
      </c>
      <c r="K136">
        <v>41</v>
      </c>
    </row>
    <row r="137" spans="1:11" x14ac:dyDescent="0.25">
      <c r="A137" s="1">
        <v>42861</v>
      </c>
      <c r="B137" s="1" t="str">
        <f t="shared" si="2"/>
        <v>May</v>
      </c>
      <c r="C137" t="s">
        <v>13</v>
      </c>
      <c r="D137">
        <v>66.699999999999989</v>
      </c>
      <c r="E137" s="2">
        <v>0.67</v>
      </c>
      <c r="F137">
        <v>51</v>
      </c>
      <c r="G137">
        <v>0.3</v>
      </c>
      <c r="H137">
        <v>29</v>
      </c>
      <c r="I137" s="3">
        <f t="shared" si="3"/>
        <v>8.6999999999999993</v>
      </c>
      <c r="K137">
        <v>36</v>
      </c>
    </row>
    <row r="138" spans="1:11" x14ac:dyDescent="0.25">
      <c r="A138" s="1">
        <v>42862</v>
      </c>
      <c r="B138" s="1" t="str">
        <f t="shared" si="2"/>
        <v>May</v>
      </c>
      <c r="C138" t="s">
        <v>7</v>
      </c>
      <c r="D138">
        <v>69.699999999999989</v>
      </c>
      <c r="E138" s="2">
        <v>0.65</v>
      </c>
      <c r="F138">
        <v>49</v>
      </c>
      <c r="G138">
        <v>0.3</v>
      </c>
      <c r="H138">
        <v>29</v>
      </c>
      <c r="I138" s="3">
        <f t="shared" si="3"/>
        <v>8.6999999999999993</v>
      </c>
      <c r="K138">
        <v>35</v>
      </c>
    </row>
    <row r="139" spans="1:11" x14ac:dyDescent="0.25">
      <c r="A139" s="1">
        <v>42863</v>
      </c>
      <c r="B139" s="1" t="str">
        <f t="shared" si="2"/>
        <v>May</v>
      </c>
      <c r="C139" t="s">
        <v>8</v>
      </c>
      <c r="D139">
        <v>75</v>
      </c>
      <c r="E139" s="2">
        <v>0.67</v>
      </c>
      <c r="F139">
        <v>56</v>
      </c>
      <c r="G139">
        <v>0.3</v>
      </c>
      <c r="H139">
        <v>30</v>
      </c>
      <c r="I139" s="3">
        <f t="shared" si="3"/>
        <v>9</v>
      </c>
      <c r="K139">
        <v>33</v>
      </c>
    </row>
    <row r="140" spans="1:11" x14ac:dyDescent="0.25">
      <c r="A140" s="1">
        <v>42864</v>
      </c>
      <c r="B140" s="1" t="str">
        <f t="shared" ref="B140:B203" si="4">TEXT(A140, "mmmm")</f>
        <v>May</v>
      </c>
      <c r="C140" t="s">
        <v>9</v>
      </c>
      <c r="D140">
        <v>71.3</v>
      </c>
      <c r="E140" s="2">
        <v>0.63</v>
      </c>
      <c r="F140">
        <v>56</v>
      </c>
      <c r="G140">
        <v>0.3</v>
      </c>
      <c r="H140">
        <v>31</v>
      </c>
      <c r="I140" s="3">
        <f t="shared" ref="I140:I203" si="5">G140*H140</f>
        <v>9.2999999999999989</v>
      </c>
      <c r="K140">
        <v>42</v>
      </c>
    </row>
    <row r="141" spans="1:11" x14ac:dyDescent="0.25">
      <c r="A141" s="1">
        <v>42865</v>
      </c>
      <c r="B141" s="1" t="str">
        <f t="shared" si="4"/>
        <v>May</v>
      </c>
      <c r="C141" t="s">
        <v>10</v>
      </c>
      <c r="D141">
        <v>69.399999999999991</v>
      </c>
      <c r="E141" s="2">
        <v>0.69</v>
      </c>
      <c r="F141">
        <v>40</v>
      </c>
      <c r="G141">
        <v>0.3</v>
      </c>
      <c r="H141">
        <v>28</v>
      </c>
      <c r="I141" s="3">
        <f t="shared" si="5"/>
        <v>8.4</v>
      </c>
      <c r="K141">
        <v>37</v>
      </c>
    </row>
    <row r="142" spans="1:11" x14ac:dyDescent="0.25">
      <c r="A142" s="1">
        <v>42866</v>
      </c>
      <c r="B142" s="1" t="str">
        <f t="shared" si="4"/>
        <v>May</v>
      </c>
      <c r="C142" t="s">
        <v>11</v>
      </c>
      <c r="D142">
        <v>72.699999999999989</v>
      </c>
      <c r="E142" s="2">
        <v>0.67</v>
      </c>
      <c r="F142">
        <v>57</v>
      </c>
      <c r="G142">
        <v>0.3</v>
      </c>
      <c r="H142">
        <v>29</v>
      </c>
      <c r="I142" s="3">
        <f t="shared" si="5"/>
        <v>8.6999999999999993</v>
      </c>
      <c r="K142">
        <v>35</v>
      </c>
    </row>
    <row r="143" spans="1:11" x14ac:dyDescent="0.25">
      <c r="A143" s="1">
        <v>42867</v>
      </c>
      <c r="B143" s="1" t="str">
        <f t="shared" si="4"/>
        <v>May</v>
      </c>
      <c r="C143" t="s">
        <v>12</v>
      </c>
      <c r="D143">
        <v>66.699999999999989</v>
      </c>
      <c r="E143" s="2">
        <v>0.67</v>
      </c>
      <c r="F143">
        <v>40</v>
      </c>
      <c r="G143">
        <v>0.3</v>
      </c>
      <c r="H143">
        <v>29</v>
      </c>
      <c r="I143" s="3">
        <f t="shared" si="5"/>
        <v>8.6999999999999993</v>
      </c>
      <c r="K143">
        <v>33</v>
      </c>
    </row>
    <row r="144" spans="1:11" x14ac:dyDescent="0.25">
      <c r="A144" s="1">
        <v>42868</v>
      </c>
      <c r="B144" s="1" t="str">
        <f t="shared" si="4"/>
        <v>May</v>
      </c>
      <c r="C144" t="s">
        <v>13</v>
      </c>
      <c r="D144">
        <v>70</v>
      </c>
      <c r="E144" s="2">
        <v>0.65</v>
      </c>
      <c r="F144">
        <v>34</v>
      </c>
      <c r="G144">
        <v>0.3</v>
      </c>
      <c r="H144">
        <v>30</v>
      </c>
      <c r="I144" s="3">
        <f t="shared" si="5"/>
        <v>9</v>
      </c>
      <c r="K144">
        <v>32</v>
      </c>
    </row>
    <row r="145" spans="1:11" x14ac:dyDescent="0.25">
      <c r="A145" s="1">
        <v>42869</v>
      </c>
      <c r="B145" s="1" t="str">
        <f t="shared" si="4"/>
        <v>May</v>
      </c>
      <c r="C145" t="s">
        <v>7</v>
      </c>
      <c r="D145">
        <v>77.3</v>
      </c>
      <c r="E145" s="2">
        <v>0.63</v>
      </c>
      <c r="F145">
        <v>58</v>
      </c>
      <c r="G145">
        <v>0.3</v>
      </c>
      <c r="H145">
        <v>31</v>
      </c>
      <c r="I145" s="3">
        <f t="shared" si="5"/>
        <v>9.2999999999999989</v>
      </c>
      <c r="K145">
        <v>43</v>
      </c>
    </row>
    <row r="146" spans="1:11" x14ac:dyDescent="0.25">
      <c r="A146" s="1">
        <v>42870</v>
      </c>
      <c r="B146" s="1" t="str">
        <f t="shared" si="4"/>
        <v>May</v>
      </c>
      <c r="C146" t="s">
        <v>8</v>
      </c>
      <c r="D146">
        <v>63.399999999999991</v>
      </c>
      <c r="E146" s="2">
        <v>0.69</v>
      </c>
      <c r="F146">
        <v>32</v>
      </c>
      <c r="G146">
        <v>0.3</v>
      </c>
      <c r="H146">
        <v>28</v>
      </c>
      <c r="I146" s="3">
        <f t="shared" si="5"/>
        <v>8.4</v>
      </c>
      <c r="K146">
        <v>38</v>
      </c>
    </row>
    <row r="147" spans="1:11" x14ac:dyDescent="0.25">
      <c r="A147" s="1">
        <v>42871</v>
      </c>
      <c r="B147" s="1" t="str">
        <f t="shared" si="4"/>
        <v>May</v>
      </c>
      <c r="C147" t="s">
        <v>9</v>
      </c>
      <c r="D147">
        <v>65.699999999999989</v>
      </c>
      <c r="E147" s="2">
        <v>0.67</v>
      </c>
      <c r="F147">
        <v>55</v>
      </c>
      <c r="G147">
        <v>0.3</v>
      </c>
      <c r="H147">
        <v>29</v>
      </c>
      <c r="I147" s="3">
        <f t="shared" si="5"/>
        <v>8.6999999999999993</v>
      </c>
      <c r="K147">
        <v>35</v>
      </c>
    </row>
    <row r="148" spans="1:11" x14ac:dyDescent="0.25">
      <c r="A148" s="1">
        <v>42872</v>
      </c>
      <c r="B148" s="1" t="str">
        <f t="shared" si="4"/>
        <v>May</v>
      </c>
      <c r="C148" t="s">
        <v>10</v>
      </c>
      <c r="D148">
        <v>70.699999999999989</v>
      </c>
      <c r="E148" s="2">
        <v>0.67</v>
      </c>
      <c r="F148">
        <v>43</v>
      </c>
      <c r="G148">
        <v>0.3</v>
      </c>
      <c r="H148">
        <v>29</v>
      </c>
      <c r="I148" s="3">
        <f t="shared" si="5"/>
        <v>8.6999999999999993</v>
      </c>
      <c r="K148">
        <v>34</v>
      </c>
    </row>
    <row r="149" spans="1:11" x14ac:dyDescent="0.25">
      <c r="A149" s="1">
        <v>42873</v>
      </c>
      <c r="B149" s="1" t="str">
        <f t="shared" si="4"/>
        <v>May</v>
      </c>
      <c r="C149" t="s">
        <v>11</v>
      </c>
      <c r="D149">
        <v>72</v>
      </c>
      <c r="E149" s="2">
        <v>0.67</v>
      </c>
      <c r="F149">
        <v>53</v>
      </c>
      <c r="G149">
        <v>0.3</v>
      </c>
      <c r="H149">
        <v>30</v>
      </c>
      <c r="I149" s="3">
        <f t="shared" si="5"/>
        <v>9</v>
      </c>
      <c r="K149">
        <v>32</v>
      </c>
    </row>
    <row r="150" spans="1:11" x14ac:dyDescent="0.25">
      <c r="A150" s="1">
        <v>42874</v>
      </c>
      <c r="B150" s="1" t="str">
        <f t="shared" si="4"/>
        <v>May</v>
      </c>
      <c r="C150" t="s">
        <v>12</v>
      </c>
      <c r="D150">
        <v>75.3</v>
      </c>
      <c r="E150" s="2">
        <v>0.61</v>
      </c>
      <c r="F150">
        <v>58</v>
      </c>
      <c r="G150">
        <v>0.3</v>
      </c>
      <c r="H150">
        <v>31</v>
      </c>
      <c r="I150" s="3">
        <f t="shared" si="5"/>
        <v>9.2999999999999989</v>
      </c>
      <c r="K150">
        <v>32</v>
      </c>
    </row>
    <row r="151" spans="1:11" x14ac:dyDescent="0.25">
      <c r="A151" s="1">
        <v>42875</v>
      </c>
      <c r="B151" s="1" t="str">
        <f t="shared" si="4"/>
        <v>May</v>
      </c>
      <c r="C151" t="s">
        <v>13</v>
      </c>
      <c r="D151">
        <v>64.399999999999991</v>
      </c>
      <c r="E151" s="2">
        <v>0.67</v>
      </c>
      <c r="F151">
        <v>59</v>
      </c>
      <c r="G151">
        <v>0.3</v>
      </c>
      <c r="H151">
        <v>28</v>
      </c>
      <c r="I151" s="3">
        <f t="shared" si="5"/>
        <v>8.4</v>
      </c>
      <c r="K151">
        <v>31</v>
      </c>
    </row>
    <row r="152" spans="1:11" x14ac:dyDescent="0.25">
      <c r="A152" s="1">
        <v>42876</v>
      </c>
      <c r="B152" s="1" t="str">
        <f t="shared" si="4"/>
        <v>May</v>
      </c>
      <c r="C152" t="s">
        <v>7</v>
      </c>
      <c r="D152">
        <v>71.699999999999989</v>
      </c>
      <c r="E152" s="2">
        <v>0.69</v>
      </c>
      <c r="F152">
        <v>47</v>
      </c>
      <c r="G152">
        <v>0.3</v>
      </c>
      <c r="H152">
        <v>29</v>
      </c>
      <c r="I152" s="3">
        <f t="shared" si="5"/>
        <v>8.6999999999999993</v>
      </c>
      <c r="K152">
        <v>30</v>
      </c>
    </row>
    <row r="153" spans="1:11" x14ac:dyDescent="0.25">
      <c r="A153" s="1">
        <v>42877</v>
      </c>
      <c r="B153" s="1" t="str">
        <f t="shared" si="4"/>
        <v>May</v>
      </c>
      <c r="C153" t="s">
        <v>8</v>
      </c>
      <c r="D153">
        <v>71</v>
      </c>
      <c r="E153" s="2">
        <v>0.67</v>
      </c>
      <c r="F153">
        <v>34</v>
      </c>
      <c r="G153">
        <v>0.3</v>
      </c>
      <c r="H153">
        <v>30</v>
      </c>
      <c r="I153" s="3">
        <f t="shared" si="5"/>
        <v>9</v>
      </c>
      <c r="K153">
        <v>29</v>
      </c>
    </row>
    <row r="154" spans="1:11" x14ac:dyDescent="0.25">
      <c r="A154" s="1">
        <v>42878</v>
      </c>
      <c r="B154" s="1" t="str">
        <f t="shared" si="4"/>
        <v>May</v>
      </c>
      <c r="C154" t="s">
        <v>9</v>
      </c>
      <c r="D154">
        <v>76.3</v>
      </c>
      <c r="E154" s="2">
        <v>0.63</v>
      </c>
      <c r="F154">
        <v>45</v>
      </c>
      <c r="G154">
        <v>0.3</v>
      </c>
      <c r="H154">
        <v>31</v>
      </c>
      <c r="I154" s="3">
        <f t="shared" si="5"/>
        <v>9.2999999999999989</v>
      </c>
      <c r="K154">
        <v>32</v>
      </c>
    </row>
    <row r="155" spans="1:11" x14ac:dyDescent="0.25">
      <c r="A155" s="1">
        <v>42879</v>
      </c>
      <c r="B155" s="1" t="str">
        <f t="shared" si="4"/>
        <v>May</v>
      </c>
      <c r="C155" t="s">
        <v>10</v>
      </c>
      <c r="D155">
        <v>69.399999999999991</v>
      </c>
      <c r="E155" s="2">
        <v>0.69</v>
      </c>
      <c r="F155">
        <v>34</v>
      </c>
      <c r="G155">
        <v>0.3</v>
      </c>
      <c r="H155">
        <v>28</v>
      </c>
      <c r="I155" s="3">
        <f t="shared" si="5"/>
        <v>8.4</v>
      </c>
      <c r="K155">
        <v>31</v>
      </c>
    </row>
    <row r="156" spans="1:11" x14ac:dyDescent="0.25">
      <c r="A156" s="1">
        <v>42880</v>
      </c>
      <c r="B156" s="1" t="str">
        <f t="shared" si="4"/>
        <v>May</v>
      </c>
      <c r="C156" t="s">
        <v>11</v>
      </c>
      <c r="D156">
        <v>71.699999999999989</v>
      </c>
      <c r="E156" s="2">
        <v>0.69</v>
      </c>
      <c r="F156">
        <v>53</v>
      </c>
      <c r="G156">
        <v>0.3</v>
      </c>
      <c r="H156">
        <v>29</v>
      </c>
      <c r="I156" s="3">
        <f t="shared" si="5"/>
        <v>8.6999999999999993</v>
      </c>
      <c r="K156">
        <v>30</v>
      </c>
    </row>
    <row r="157" spans="1:11" x14ac:dyDescent="0.25">
      <c r="A157" s="1">
        <v>42881</v>
      </c>
      <c r="B157" s="1" t="str">
        <f t="shared" si="4"/>
        <v>May</v>
      </c>
      <c r="C157" t="s">
        <v>12</v>
      </c>
      <c r="D157">
        <v>72</v>
      </c>
      <c r="E157" s="2">
        <v>0.67</v>
      </c>
      <c r="F157">
        <v>63</v>
      </c>
      <c r="G157">
        <v>0.3</v>
      </c>
      <c r="H157">
        <v>30</v>
      </c>
      <c r="I157" s="3">
        <f t="shared" si="5"/>
        <v>9</v>
      </c>
      <c r="K157">
        <v>29</v>
      </c>
    </row>
    <row r="158" spans="1:11" x14ac:dyDescent="0.25">
      <c r="A158" s="1">
        <v>42882</v>
      </c>
      <c r="B158" s="1" t="str">
        <f t="shared" si="4"/>
        <v>May</v>
      </c>
      <c r="C158" t="s">
        <v>13</v>
      </c>
      <c r="D158">
        <v>77.3</v>
      </c>
      <c r="E158" s="2">
        <v>0.63</v>
      </c>
      <c r="F158">
        <v>56</v>
      </c>
      <c r="G158">
        <v>0.3</v>
      </c>
      <c r="H158">
        <v>31</v>
      </c>
      <c r="I158" s="3">
        <f t="shared" si="5"/>
        <v>9.2999999999999989</v>
      </c>
      <c r="K158">
        <v>32</v>
      </c>
    </row>
    <row r="159" spans="1:11" x14ac:dyDescent="0.25">
      <c r="A159" s="1">
        <v>42883</v>
      </c>
      <c r="B159" s="1" t="str">
        <f t="shared" si="4"/>
        <v>May</v>
      </c>
      <c r="C159" t="s">
        <v>7</v>
      </c>
      <c r="D159">
        <v>71.699999999999989</v>
      </c>
      <c r="E159" s="2">
        <v>0.65</v>
      </c>
      <c r="F159">
        <v>45</v>
      </c>
      <c r="G159">
        <v>0.3</v>
      </c>
      <c r="H159">
        <v>29</v>
      </c>
      <c r="I159" s="3">
        <f t="shared" si="5"/>
        <v>8.6999999999999993</v>
      </c>
      <c r="K159">
        <v>31</v>
      </c>
    </row>
    <row r="160" spans="1:11" x14ac:dyDescent="0.25">
      <c r="A160" s="1">
        <v>42884</v>
      </c>
      <c r="B160" s="1" t="str">
        <f t="shared" si="4"/>
        <v>May</v>
      </c>
      <c r="C160" t="s">
        <v>8</v>
      </c>
      <c r="D160">
        <v>66.699999999999989</v>
      </c>
      <c r="E160" s="2">
        <v>0.65</v>
      </c>
      <c r="F160">
        <v>32</v>
      </c>
      <c r="G160">
        <v>0.3</v>
      </c>
      <c r="H160">
        <v>29</v>
      </c>
      <c r="I160" s="3">
        <f t="shared" si="5"/>
        <v>8.6999999999999993</v>
      </c>
      <c r="K160">
        <v>30</v>
      </c>
    </row>
    <row r="161" spans="1:11" x14ac:dyDescent="0.25">
      <c r="A161" s="1">
        <v>42885</v>
      </c>
      <c r="B161" s="1" t="str">
        <f t="shared" si="4"/>
        <v>May</v>
      </c>
      <c r="C161" t="s">
        <v>9</v>
      </c>
      <c r="D161">
        <v>75</v>
      </c>
      <c r="E161" s="2">
        <v>0.67</v>
      </c>
      <c r="F161">
        <v>43</v>
      </c>
      <c r="G161">
        <v>0.3</v>
      </c>
      <c r="H161">
        <v>30</v>
      </c>
      <c r="I161" s="3">
        <f t="shared" si="5"/>
        <v>9</v>
      </c>
      <c r="K161">
        <v>29</v>
      </c>
    </row>
    <row r="162" spans="1:11" x14ac:dyDescent="0.25">
      <c r="A162" s="1">
        <v>42886</v>
      </c>
      <c r="B162" s="1" t="str">
        <f t="shared" si="4"/>
        <v>May</v>
      </c>
      <c r="C162" t="s">
        <v>10</v>
      </c>
      <c r="D162">
        <v>77.3</v>
      </c>
      <c r="E162" s="2">
        <v>0.65</v>
      </c>
      <c r="F162">
        <v>56</v>
      </c>
      <c r="G162">
        <v>0.3</v>
      </c>
      <c r="H162">
        <v>31</v>
      </c>
      <c r="I162" s="3">
        <f t="shared" si="5"/>
        <v>9.2999999999999989</v>
      </c>
      <c r="K162">
        <v>29</v>
      </c>
    </row>
    <row r="163" spans="1:11" x14ac:dyDescent="0.25">
      <c r="A163" s="1">
        <v>42887</v>
      </c>
      <c r="B163" s="1" t="str">
        <f t="shared" si="4"/>
        <v>June</v>
      </c>
      <c r="C163" t="s">
        <v>11</v>
      </c>
      <c r="D163">
        <v>71.3</v>
      </c>
      <c r="E163" s="2">
        <v>0.65</v>
      </c>
      <c r="F163">
        <v>42</v>
      </c>
      <c r="G163">
        <v>0.3</v>
      </c>
      <c r="H163">
        <v>31</v>
      </c>
      <c r="I163" s="3">
        <f t="shared" si="5"/>
        <v>9.2999999999999989</v>
      </c>
      <c r="K163">
        <v>32</v>
      </c>
    </row>
    <row r="164" spans="1:11" x14ac:dyDescent="0.25">
      <c r="A164" s="1">
        <v>42888</v>
      </c>
      <c r="B164" s="1" t="str">
        <f t="shared" si="4"/>
        <v>June</v>
      </c>
      <c r="C164" t="s">
        <v>12</v>
      </c>
      <c r="D164">
        <v>79.899999999999991</v>
      </c>
      <c r="E164" s="2">
        <v>0.59</v>
      </c>
      <c r="F164">
        <v>48</v>
      </c>
      <c r="G164">
        <v>0.3</v>
      </c>
      <c r="H164">
        <v>33</v>
      </c>
      <c r="I164" s="3">
        <f t="shared" si="5"/>
        <v>9.9</v>
      </c>
      <c r="K164">
        <v>31</v>
      </c>
    </row>
    <row r="165" spans="1:11" x14ac:dyDescent="0.25">
      <c r="A165" s="1">
        <v>42889</v>
      </c>
      <c r="B165" s="1" t="str">
        <f t="shared" si="4"/>
        <v>June</v>
      </c>
      <c r="C165" t="s">
        <v>13</v>
      </c>
      <c r="D165">
        <v>81.5</v>
      </c>
      <c r="E165" s="2">
        <v>0.56000000000000005</v>
      </c>
      <c r="F165">
        <v>59</v>
      </c>
      <c r="G165">
        <v>0.3</v>
      </c>
      <c r="H165">
        <v>35</v>
      </c>
      <c r="I165" s="3">
        <f t="shared" si="5"/>
        <v>10.5</v>
      </c>
      <c r="K165">
        <v>30</v>
      </c>
    </row>
    <row r="166" spans="1:11" x14ac:dyDescent="0.25">
      <c r="A166" s="1">
        <v>42890</v>
      </c>
      <c r="B166" s="1" t="str">
        <f t="shared" si="4"/>
        <v>June</v>
      </c>
      <c r="C166" t="s">
        <v>7</v>
      </c>
      <c r="D166">
        <v>90.399999999999991</v>
      </c>
      <c r="E166" s="2">
        <v>0.51</v>
      </c>
      <c r="F166">
        <v>43</v>
      </c>
      <c r="G166">
        <v>0.3</v>
      </c>
      <c r="H166">
        <v>38</v>
      </c>
      <c r="I166" s="3">
        <f t="shared" si="5"/>
        <v>11.4</v>
      </c>
      <c r="K166">
        <v>30</v>
      </c>
    </row>
    <row r="167" spans="1:11" x14ac:dyDescent="0.25">
      <c r="A167" s="1">
        <v>42891</v>
      </c>
      <c r="B167" s="1" t="str">
        <f t="shared" si="4"/>
        <v>June</v>
      </c>
      <c r="C167" t="s">
        <v>8</v>
      </c>
      <c r="D167">
        <v>78.599999999999994</v>
      </c>
      <c r="E167" s="2">
        <v>0.59</v>
      </c>
      <c r="F167">
        <v>36</v>
      </c>
      <c r="G167">
        <v>0.3</v>
      </c>
      <c r="H167">
        <v>32</v>
      </c>
      <c r="I167" s="3">
        <f t="shared" si="5"/>
        <v>9.6</v>
      </c>
      <c r="K167">
        <v>29</v>
      </c>
    </row>
    <row r="168" spans="1:11" x14ac:dyDescent="0.25">
      <c r="A168" s="1">
        <v>42892</v>
      </c>
      <c r="B168" s="1" t="str">
        <f t="shared" si="4"/>
        <v>June</v>
      </c>
      <c r="C168" t="s">
        <v>9</v>
      </c>
      <c r="D168">
        <v>84.199999999999989</v>
      </c>
      <c r="E168" s="2">
        <v>0.56000000000000005</v>
      </c>
      <c r="F168">
        <v>44</v>
      </c>
      <c r="G168">
        <v>0.3</v>
      </c>
      <c r="H168">
        <v>34</v>
      </c>
      <c r="I168" s="3">
        <f t="shared" si="5"/>
        <v>10.199999999999999</v>
      </c>
      <c r="K168">
        <v>32</v>
      </c>
    </row>
    <row r="169" spans="1:11" x14ac:dyDescent="0.25">
      <c r="A169" s="1">
        <v>42893</v>
      </c>
      <c r="B169" s="1" t="str">
        <f t="shared" si="4"/>
        <v>June</v>
      </c>
      <c r="C169" t="s">
        <v>10</v>
      </c>
      <c r="D169">
        <v>86.8</v>
      </c>
      <c r="E169" s="2">
        <v>0.56000000000000005</v>
      </c>
      <c r="F169">
        <v>58</v>
      </c>
      <c r="G169">
        <v>0.3</v>
      </c>
      <c r="H169">
        <v>36</v>
      </c>
      <c r="I169" s="3">
        <f t="shared" si="5"/>
        <v>10.799999999999999</v>
      </c>
      <c r="K169">
        <v>31</v>
      </c>
    </row>
    <row r="170" spans="1:11" x14ac:dyDescent="0.25">
      <c r="A170" s="1">
        <v>42894</v>
      </c>
      <c r="B170" s="1" t="str">
        <f t="shared" si="4"/>
        <v>June</v>
      </c>
      <c r="C170" t="s">
        <v>11</v>
      </c>
      <c r="D170">
        <v>90.699999999999989</v>
      </c>
      <c r="E170" s="2">
        <v>0.5</v>
      </c>
      <c r="F170">
        <v>46</v>
      </c>
      <c r="G170">
        <v>0.3</v>
      </c>
      <c r="H170">
        <v>39</v>
      </c>
      <c r="I170" s="3">
        <f t="shared" si="5"/>
        <v>11.7</v>
      </c>
      <c r="K170">
        <v>30</v>
      </c>
    </row>
    <row r="171" spans="1:11" x14ac:dyDescent="0.25">
      <c r="A171" s="1">
        <v>42895</v>
      </c>
      <c r="B171" s="1" t="str">
        <f t="shared" si="4"/>
        <v>June</v>
      </c>
      <c r="C171" t="s">
        <v>12</v>
      </c>
      <c r="D171">
        <v>77.599999999999994</v>
      </c>
      <c r="E171" s="2">
        <v>0.61</v>
      </c>
      <c r="F171">
        <v>44</v>
      </c>
      <c r="G171">
        <v>0.3</v>
      </c>
      <c r="H171">
        <v>32</v>
      </c>
      <c r="I171" s="3">
        <f t="shared" si="5"/>
        <v>9.6</v>
      </c>
      <c r="K171">
        <v>30</v>
      </c>
    </row>
    <row r="172" spans="1:11" x14ac:dyDescent="0.25">
      <c r="A172" s="1">
        <v>42896</v>
      </c>
      <c r="B172" s="1" t="str">
        <f t="shared" si="4"/>
        <v>June</v>
      </c>
      <c r="C172" t="s">
        <v>13</v>
      </c>
      <c r="D172">
        <v>79.5</v>
      </c>
      <c r="E172" s="2">
        <v>0.54</v>
      </c>
      <c r="F172">
        <v>54</v>
      </c>
      <c r="G172">
        <v>0.3</v>
      </c>
      <c r="H172">
        <v>35</v>
      </c>
      <c r="I172" s="3">
        <f t="shared" si="5"/>
        <v>10.5</v>
      </c>
      <c r="K172">
        <v>29</v>
      </c>
    </row>
    <row r="173" spans="1:11" x14ac:dyDescent="0.25">
      <c r="A173" s="1">
        <v>42897</v>
      </c>
      <c r="B173" s="1" t="str">
        <f t="shared" si="4"/>
        <v>June</v>
      </c>
      <c r="C173" t="s">
        <v>7</v>
      </c>
      <c r="D173">
        <v>84.8</v>
      </c>
      <c r="E173" s="2">
        <v>0.53</v>
      </c>
      <c r="F173">
        <v>42</v>
      </c>
      <c r="G173">
        <v>0.3</v>
      </c>
      <c r="H173">
        <v>36</v>
      </c>
      <c r="I173" s="3">
        <f t="shared" si="5"/>
        <v>10.799999999999999</v>
      </c>
      <c r="K173">
        <v>32</v>
      </c>
    </row>
    <row r="174" spans="1:11" x14ac:dyDescent="0.25">
      <c r="A174" s="1">
        <v>42898</v>
      </c>
      <c r="B174" s="1" t="str">
        <f t="shared" si="4"/>
        <v>June</v>
      </c>
      <c r="C174" t="s">
        <v>8</v>
      </c>
      <c r="D174">
        <v>93</v>
      </c>
      <c r="E174" s="2">
        <v>0.5</v>
      </c>
      <c r="F174">
        <v>67</v>
      </c>
      <c r="G174">
        <v>0.3</v>
      </c>
      <c r="H174">
        <v>40</v>
      </c>
      <c r="I174" s="3">
        <f t="shared" si="5"/>
        <v>12</v>
      </c>
      <c r="K174">
        <v>30</v>
      </c>
    </row>
    <row r="175" spans="1:11" x14ac:dyDescent="0.25">
      <c r="A175" s="1">
        <v>42899</v>
      </c>
      <c r="B175" s="1" t="str">
        <f t="shared" si="4"/>
        <v>June</v>
      </c>
      <c r="C175" t="s">
        <v>9</v>
      </c>
      <c r="D175">
        <v>75.599999999999994</v>
      </c>
      <c r="E175" s="2">
        <v>0.59</v>
      </c>
      <c r="F175">
        <v>65</v>
      </c>
      <c r="G175">
        <v>0.3</v>
      </c>
      <c r="H175">
        <v>32</v>
      </c>
      <c r="I175" s="3">
        <f t="shared" si="5"/>
        <v>9.6</v>
      </c>
      <c r="K175">
        <v>30</v>
      </c>
    </row>
    <row r="176" spans="1:11" x14ac:dyDescent="0.25">
      <c r="A176" s="1">
        <v>42900</v>
      </c>
      <c r="B176" s="1" t="str">
        <f t="shared" si="4"/>
        <v>June</v>
      </c>
      <c r="C176" t="s">
        <v>10</v>
      </c>
      <c r="D176">
        <v>80.5</v>
      </c>
      <c r="E176" s="2">
        <v>0.56999999999999995</v>
      </c>
      <c r="F176">
        <v>48</v>
      </c>
      <c r="G176">
        <v>0.3</v>
      </c>
      <c r="H176">
        <v>35</v>
      </c>
      <c r="I176" s="3">
        <f t="shared" si="5"/>
        <v>10.5</v>
      </c>
      <c r="K176">
        <v>29</v>
      </c>
    </row>
    <row r="177" spans="1:11" x14ac:dyDescent="0.25">
      <c r="A177" s="1">
        <v>42901</v>
      </c>
      <c r="B177" s="1" t="str">
        <f t="shared" si="4"/>
        <v>June</v>
      </c>
      <c r="C177" t="s">
        <v>11</v>
      </c>
      <c r="D177">
        <v>84.8</v>
      </c>
      <c r="E177" s="2">
        <v>0.56000000000000005</v>
      </c>
      <c r="F177">
        <v>50</v>
      </c>
      <c r="G177">
        <v>0.3</v>
      </c>
      <c r="H177">
        <v>36</v>
      </c>
      <c r="I177" s="3">
        <f t="shared" si="5"/>
        <v>10.799999999999999</v>
      </c>
      <c r="K177">
        <v>32</v>
      </c>
    </row>
    <row r="178" spans="1:11" x14ac:dyDescent="0.25">
      <c r="A178" s="1">
        <v>42902</v>
      </c>
      <c r="B178" s="1" t="str">
        <f t="shared" si="4"/>
        <v>June</v>
      </c>
      <c r="C178" t="s">
        <v>12</v>
      </c>
      <c r="D178">
        <v>99.3</v>
      </c>
      <c r="E178" s="2">
        <v>0.47</v>
      </c>
      <c r="F178">
        <v>77</v>
      </c>
      <c r="G178">
        <v>0.3</v>
      </c>
      <c r="H178">
        <v>41</v>
      </c>
      <c r="I178" s="3">
        <f t="shared" si="5"/>
        <v>12.299999999999999</v>
      </c>
      <c r="K178">
        <v>30</v>
      </c>
    </row>
    <row r="179" spans="1:11" x14ac:dyDescent="0.25">
      <c r="A179" s="1">
        <v>42903</v>
      </c>
      <c r="B179" s="1" t="str">
        <f t="shared" si="4"/>
        <v>June</v>
      </c>
      <c r="C179" t="s">
        <v>13</v>
      </c>
      <c r="D179">
        <v>76.3</v>
      </c>
      <c r="E179" s="2">
        <v>0.65</v>
      </c>
      <c r="F179">
        <v>47</v>
      </c>
      <c r="G179">
        <v>0.3</v>
      </c>
      <c r="H179">
        <v>31</v>
      </c>
      <c r="I179" s="3">
        <f t="shared" si="5"/>
        <v>9.2999999999999989</v>
      </c>
      <c r="K179">
        <v>30</v>
      </c>
    </row>
    <row r="180" spans="1:11" x14ac:dyDescent="0.25">
      <c r="A180" s="1">
        <v>42904</v>
      </c>
      <c r="B180" s="1" t="str">
        <f t="shared" si="4"/>
        <v>June</v>
      </c>
      <c r="C180" t="s">
        <v>7</v>
      </c>
      <c r="D180">
        <v>72.599999999999994</v>
      </c>
      <c r="E180" s="2">
        <v>0.59</v>
      </c>
      <c r="F180">
        <v>60</v>
      </c>
      <c r="G180">
        <v>0.3</v>
      </c>
      <c r="H180">
        <v>32</v>
      </c>
      <c r="I180" s="3">
        <f t="shared" si="5"/>
        <v>9.6</v>
      </c>
      <c r="K180">
        <v>29</v>
      </c>
    </row>
    <row r="181" spans="1:11" x14ac:dyDescent="0.25">
      <c r="A181" s="1">
        <v>42905</v>
      </c>
      <c r="B181" s="1" t="str">
        <f t="shared" si="4"/>
        <v>June</v>
      </c>
      <c r="C181" t="s">
        <v>8</v>
      </c>
      <c r="D181">
        <v>86.5</v>
      </c>
      <c r="E181" s="2">
        <v>0.56000000000000005</v>
      </c>
      <c r="F181">
        <v>66</v>
      </c>
      <c r="G181">
        <v>0.3</v>
      </c>
      <c r="H181">
        <v>35</v>
      </c>
      <c r="I181" s="3">
        <f t="shared" si="5"/>
        <v>10.5</v>
      </c>
      <c r="K181">
        <v>29</v>
      </c>
    </row>
    <row r="182" spans="1:11" x14ac:dyDescent="0.25">
      <c r="A182" s="1">
        <v>42906</v>
      </c>
      <c r="B182" s="1" t="str">
        <f t="shared" si="4"/>
        <v>June</v>
      </c>
      <c r="C182" t="s">
        <v>9</v>
      </c>
      <c r="D182">
        <v>85.1</v>
      </c>
      <c r="E182" s="2">
        <v>0.54</v>
      </c>
      <c r="F182">
        <v>70</v>
      </c>
      <c r="G182">
        <v>0.3</v>
      </c>
      <c r="H182">
        <v>37</v>
      </c>
      <c r="I182" s="3">
        <f t="shared" si="5"/>
        <v>11.1</v>
      </c>
      <c r="K182">
        <v>28</v>
      </c>
    </row>
    <row r="183" spans="1:11" x14ac:dyDescent="0.25">
      <c r="A183" s="1">
        <v>42907</v>
      </c>
      <c r="B183" s="1" t="str">
        <f t="shared" si="4"/>
        <v>June</v>
      </c>
      <c r="C183" t="s">
        <v>10</v>
      </c>
      <c r="D183">
        <v>94.3</v>
      </c>
      <c r="E183" s="2">
        <v>0.47</v>
      </c>
      <c r="F183">
        <v>76</v>
      </c>
      <c r="G183">
        <v>0.3</v>
      </c>
      <c r="H183">
        <v>41</v>
      </c>
      <c r="I183" s="3">
        <f t="shared" si="5"/>
        <v>12.299999999999999</v>
      </c>
      <c r="K183">
        <v>27</v>
      </c>
    </row>
    <row r="184" spans="1:11" x14ac:dyDescent="0.25">
      <c r="A184" s="1">
        <v>42908</v>
      </c>
      <c r="B184" s="1" t="str">
        <f t="shared" si="4"/>
        <v>June</v>
      </c>
      <c r="C184" t="s">
        <v>11</v>
      </c>
      <c r="D184">
        <v>72.3</v>
      </c>
      <c r="E184" s="2">
        <v>0.65</v>
      </c>
      <c r="F184">
        <v>36</v>
      </c>
      <c r="G184">
        <v>0.3</v>
      </c>
      <c r="H184">
        <v>31</v>
      </c>
      <c r="I184" s="3">
        <f t="shared" si="5"/>
        <v>9.2999999999999989</v>
      </c>
      <c r="K184">
        <v>26</v>
      </c>
    </row>
    <row r="185" spans="1:11" x14ac:dyDescent="0.25">
      <c r="A185" s="1">
        <v>42909</v>
      </c>
      <c r="B185" s="1" t="str">
        <f t="shared" si="4"/>
        <v>June</v>
      </c>
      <c r="C185" t="s">
        <v>12</v>
      </c>
      <c r="D185">
        <v>79.899999999999991</v>
      </c>
      <c r="E185" s="2">
        <v>0.61</v>
      </c>
      <c r="F185">
        <v>39</v>
      </c>
      <c r="G185">
        <v>0.3</v>
      </c>
      <c r="H185">
        <v>33</v>
      </c>
      <c r="I185" s="3">
        <f t="shared" si="5"/>
        <v>9.9</v>
      </c>
      <c r="K185">
        <v>26</v>
      </c>
    </row>
    <row r="186" spans="1:11" x14ac:dyDescent="0.25">
      <c r="A186" s="1">
        <v>42910</v>
      </c>
      <c r="B186" s="1" t="str">
        <f t="shared" si="4"/>
        <v>June</v>
      </c>
      <c r="C186" t="s">
        <v>13</v>
      </c>
      <c r="D186">
        <v>80.5</v>
      </c>
      <c r="E186" s="2">
        <v>0.56999999999999995</v>
      </c>
      <c r="F186">
        <v>50</v>
      </c>
      <c r="G186">
        <v>0.3</v>
      </c>
      <c r="H186">
        <v>35</v>
      </c>
      <c r="I186" s="3">
        <f t="shared" si="5"/>
        <v>10.5</v>
      </c>
      <c r="K186">
        <v>29</v>
      </c>
    </row>
    <row r="187" spans="1:11" x14ac:dyDescent="0.25">
      <c r="A187" s="1">
        <v>42911</v>
      </c>
      <c r="B187" s="1" t="str">
        <f t="shared" si="4"/>
        <v>June</v>
      </c>
      <c r="C187" t="s">
        <v>7</v>
      </c>
      <c r="D187">
        <v>85.1</v>
      </c>
      <c r="E187" s="2">
        <v>0.51</v>
      </c>
      <c r="F187">
        <v>58</v>
      </c>
      <c r="G187">
        <v>0.3</v>
      </c>
      <c r="H187">
        <v>37</v>
      </c>
      <c r="I187" s="3">
        <f t="shared" si="5"/>
        <v>11.1</v>
      </c>
      <c r="K187">
        <v>28</v>
      </c>
    </row>
    <row r="188" spans="1:11" x14ac:dyDescent="0.25">
      <c r="A188" s="1">
        <v>42912</v>
      </c>
      <c r="B188" s="1" t="str">
        <f t="shared" si="4"/>
        <v>June</v>
      </c>
      <c r="C188" t="s">
        <v>8</v>
      </c>
      <c r="D188">
        <v>102.6</v>
      </c>
      <c r="E188" s="2">
        <v>0.47</v>
      </c>
      <c r="F188">
        <v>60</v>
      </c>
      <c r="G188">
        <v>0.3</v>
      </c>
      <c r="H188">
        <v>42</v>
      </c>
      <c r="I188" s="3">
        <f t="shared" si="5"/>
        <v>12.6</v>
      </c>
      <c r="K188">
        <v>27</v>
      </c>
    </row>
    <row r="189" spans="1:11" x14ac:dyDescent="0.25">
      <c r="A189" s="1">
        <v>42913</v>
      </c>
      <c r="B189" s="1" t="str">
        <f t="shared" si="4"/>
        <v>June</v>
      </c>
      <c r="C189" t="s">
        <v>9</v>
      </c>
      <c r="D189">
        <v>75.3</v>
      </c>
      <c r="E189" s="2">
        <v>0.63</v>
      </c>
      <c r="F189">
        <v>62</v>
      </c>
      <c r="G189">
        <v>0.3</v>
      </c>
      <c r="H189">
        <v>31</v>
      </c>
      <c r="I189" s="3">
        <f t="shared" si="5"/>
        <v>9.2999999999999989</v>
      </c>
      <c r="K189">
        <v>26</v>
      </c>
    </row>
    <row r="190" spans="1:11" x14ac:dyDescent="0.25">
      <c r="A190" s="1">
        <v>42914</v>
      </c>
      <c r="B190" s="1" t="str">
        <f t="shared" si="4"/>
        <v>June</v>
      </c>
      <c r="C190" t="s">
        <v>10</v>
      </c>
      <c r="D190">
        <v>75.899999999999991</v>
      </c>
      <c r="E190" s="2">
        <v>0.59</v>
      </c>
      <c r="F190">
        <v>65</v>
      </c>
      <c r="G190">
        <v>0.3</v>
      </c>
      <c r="H190">
        <v>33</v>
      </c>
      <c r="I190" s="3">
        <f t="shared" si="5"/>
        <v>9.9</v>
      </c>
      <c r="K190">
        <v>26</v>
      </c>
    </row>
    <row r="191" spans="1:11" x14ac:dyDescent="0.25">
      <c r="A191" s="1">
        <v>42915</v>
      </c>
      <c r="B191" s="1" t="str">
        <f t="shared" si="4"/>
        <v>June</v>
      </c>
      <c r="C191" t="s">
        <v>11</v>
      </c>
      <c r="D191">
        <v>86.5</v>
      </c>
      <c r="E191" s="2">
        <v>0.54</v>
      </c>
      <c r="F191">
        <v>64</v>
      </c>
      <c r="G191">
        <v>0.3</v>
      </c>
      <c r="H191">
        <v>35</v>
      </c>
      <c r="I191" s="3">
        <f t="shared" si="5"/>
        <v>10.5</v>
      </c>
      <c r="K191">
        <v>28</v>
      </c>
    </row>
    <row r="192" spans="1:11" x14ac:dyDescent="0.25">
      <c r="A192" s="1">
        <v>42916</v>
      </c>
      <c r="B192" s="1" t="str">
        <f t="shared" si="4"/>
        <v>June</v>
      </c>
      <c r="C192" t="s">
        <v>12</v>
      </c>
      <c r="D192">
        <v>89.399999999999991</v>
      </c>
      <c r="E192" s="2">
        <v>0.53</v>
      </c>
      <c r="F192">
        <v>47</v>
      </c>
      <c r="G192">
        <v>0.3</v>
      </c>
      <c r="H192">
        <v>38</v>
      </c>
      <c r="I192" s="3">
        <f t="shared" si="5"/>
        <v>11.4</v>
      </c>
      <c r="K192">
        <v>27</v>
      </c>
    </row>
    <row r="193" spans="1:11" x14ac:dyDescent="0.25">
      <c r="A193" s="1">
        <v>42917</v>
      </c>
      <c r="B193" s="1" t="str">
        <f t="shared" si="4"/>
        <v>July</v>
      </c>
      <c r="C193" t="s">
        <v>13</v>
      </c>
      <c r="D193">
        <v>102.89999999999999</v>
      </c>
      <c r="E193" s="2">
        <v>0.47</v>
      </c>
      <c r="F193">
        <v>59</v>
      </c>
      <c r="G193">
        <v>0.5</v>
      </c>
      <c r="H193">
        <v>43</v>
      </c>
      <c r="I193" s="3">
        <f t="shared" si="5"/>
        <v>21.5</v>
      </c>
      <c r="K193">
        <v>26</v>
      </c>
    </row>
    <row r="194" spans="1:11" x14ac:dyDescent="0.25">
      <c r="A194" s="1">
        <v>42918</v>
      </c>
      <c r="B194" s="1" t="str">
        <f t="shared" si="4"/>
        <v>July</v>
      </c>
      <c r="C194" t="s">
        <v>7</v>
      </c>
      <c r="D194">
        <v>93.399999999999991</v>
      </c>
      <c r="E194" s="2">
        <v>0.51</v>
      </c>
      <c r="F194">
        <v>68</v>
      </c>
      <c r="G194">
        <v>0.5</v>
      </c>
      <c r="H194">
        <v>38</v>
      </c>
      <c r="I194" s="3">
        <f t="shared" si="5"/>
        <v>19</v>
      </c>
      <c r="K194">
        <v>26</v>
      </c>
    </row>
    <row r="195" spans="1:11" x14ac:dyDescent="0.25">
      <c r="A195" s="1">
        <v>42919</v>
      </c>
      <c r="B195" s="1" t="str">
        <f t="shared" si="4"/>
        <v>July</v>
      </c>
      <c r="C195" t="s">
        <v>8</v>
      </c>
      <c r="D195">
        <v>81.5</v>
      </c>
      <c r="E195" s="2">
        <v>0.54</v>
      </c>
      <c r="F195">
        <v>68</v>
      </c>
      <c r="G195">
        <v>0.5</v>
      </c>
      <c r="H195">
        <v>35</v>
      </c>
      <c r="I195" s="3">
        <f t="shared" si="5"/>
        <v>17.5</v>
      </c>
      <c r="K195">
        <v>28</v>
      </c>
    </row>
    <row r="196" spans="1:11" x14ac:dyDescent="0.25">
      <c r="A196" s="1">
        <v>42920</v>
      </c>
      <c r="B196" s="1" t="str">
        <f t="shared" si="4"/>
        <v>July</v>
      </c>
      <c r="C196" t="s">
        <v>9</v>
      </c>
      <c r="D196">
        <v>84.199999999999989</v>
      </c>
      <c r="E196" s="2">
        <v>0.59</v>
      </c>
      <c r="F196">
        <v>49</v>
      </c>
      <c r="G196">
        <v>0.5</v>
      </c>
      <c r="H196">
        <v>34</v>
      </c>
      <c r="I196" s="3">
        <f t="shared" si="5"/>
        <v>17</v>
      </c>
      <c r="K196">
        <v>27</v>
      </c>
    </row>
    <row r="197" spans="1:11" x14ac:dyDescent="0.25">
      <c r="A197" s="1">
        <v>42921</v>
      </c>
      <c r="B197" s="1" t="str">
        <f t="shared" si="4"/>
        <v>July</v>
      </c>
      <c r="C197" t="s">
        <v>10</v>
      </c>
      <c r="D197">
        <v>73.599999999999994</v>
      </c>
      <c r="E197" s="2">
        <v>0.63</v>
      </c>
      <c r="F197">
        <v>55</v>
      </c>
      <c r="G197">
        <v>0.5</v>
      </c>
      <c r="H197">
        <v>32</v>
      </c>
      <c r="I197" s="3">
        <f t="shared" si="5"/>
        <v>16</v>
      </c>
      <c r="K197">
        <v>26</v>
      </c>
    </row>
    <row r="198" spans="1:11" x14ac:dyDescent="0.25">
      <c r="A198" s="1">
        <v>42922</v>
      </c>
      <c r="B198" s="1" t="str">
        <f t="shared" si="4"/>
        <v>July</v>
      </c>
      <c r="C198" t="s">
        <v>11</v>
      </c>
      <c r="D198">
        <v>91.699999999999989</v>
      </c>
      <c r="E198" s="2">
        <v>0.51</v>
      </c>
      <c r="F198">
        <v>46</v>
      </c>
      <c r="G198">
        <v>0.5</v>
      </c>
      <c r="H198">
        <v>39</v>
      </c>
      <c r="I198" s="3">
        <f t="shared" si="5"/>
        <v>19.5</v>
      </c>
      <c r="K198">
        <v>26</v>
      </c>
    </row>
    <row r="199" spans="1:11" x14ac:dyDescent="0.25">
      <c r="A199" s="1">
        <v>42923</v>
      </c>
      <c r="B199" s="1" t="str">
        <f t="shared" si="4"/>
        <v>July</v>
      </c>
      <c r="C199" t="s">
        <v>12</v>
      </c>
      <c r="D199">
        <v>82.5</v>
      </c>
      <c r="E199" s="2">
        <v>0.56999999999999995</v>
      </c>
      <c r="F199">
        <v>41</v>
      </c>
      <c r="G199">
        <v>0.5</v>
      </c>
      <c r="H199">
        <v>35</v>
      </c>
      <c r="I199" s="3">
        <f t="shared" si="5"/>
        <v>17.5</v>
      </c>
      <c r="K199">
        <v>28</v>
      </c>
    </row>
    <row r="200" spans="1:11" x14ac:dyDescent="0.25">
      <c r="A200" s="1">
        <v>42924</v>
      </c>
      <c r="B200" s="1" t="str">
        <f t="shared" si="4"/>
        <v>July</v>
      </c>
      <c r="C200" t="s">
        <v>13</v>
      </c>
      <c r="D200">
        <v>83.199999999999989</v>
      </c>
      <c r="E200" s="2">
        <v>0.56999999999999995</v>
      </c>
      <c r="F200">
        <v>44</v>
      </c>
      <c r="G200">
        <v>0.5</v>
      </c>
      <c r="H200">
        <v>34</v>
      </c>
      <c r="I200" s="3">
        <f t="shared" si="5"/>
        <v>17</v>
      </c>
      <c r="K200">
        <v>27</v>
      </c>
    </row>
    <row r="201" spans="1:11" x14ac:dyDescent="0.25">
      <c r="A201" s="1">
        <v>42925</v>
      </c>
      <c r="B201" s="1" t="str">
        <f t="shared" si="4"/>
        <v>July</v>
      </c>
      <c r="C201" t="s">
        <v>7</v>
      </c>
      <c r="D201">
        <v>77.899999999999991</v>
      </c>
      <c r="E201" s="2">
        <v>0.59</v>
      </c>
      <c r="F201">
        <v>44</v>
      </c>
      <c r="G201">
        <v>0.5</v>
      </c>
      <c r="H201">
        <v>33</v>
      </c>
      <c r="I201" s="3">
        <f t="shared" si="5"/>
        <v>16.5</v>
      </c>
      <c r="K201">
        <v>26</v>
      </c>
    </row>
    <row r="202" spans="1:11" x14ac:dyDescent="0.25">
      <c r="A202" s="1">
        <v>42926</v>
      </c>
      <c r="B202" s="1" t="str">
        <f t="shared" si="4"/>
        <v>July</v>
      </c>
      <c r="C202" t="s">
        <v>8</v>
      </c>
      <c r="D202">
        <v>98</v>
      </c>
      <c r="E202" s="2">
        <v>0.49</v>
      </c>
      <c r="F202">
        <v>66</v>
      </c>
      <c r="G202">
        <v>0.5</v>
      </c>
      <c r="H202">
        <v>40</v>
      </c>
      <c r="I202" s="3">
        <f t="shared" si="5"/>
        <v>20</v>
      </c>
      <c r="K202">
        <v>26</v>
      </c>
    </row>
    <row r="203" spans="1:11" x14ac:dyDescent="0.25">
      <c r="A203" s="1">
        <v>42927</v>
      </c>
      <c r="B203" s="1" t="str">
        <f t="shared" si="4"/>
        <v>July</v>
      </c>
      <c r="C203" t="s">
        <v>9</v>
      </c>
      <c r="D203">
        <v>83.5</v>
      </c>
      <c r="E203" s="2">
        <v>0.54</v>
      </c>
      <c r="F203">
        <v>40</v>
      </c>
      <c r="G203">
        <v>0.5</v>
      </c>
      <c r="H203">
        <v>35</v>
      </c>
      <c r="I203" s="3">
        <f t="shared" si="5"/>
        <v>17.5</v>
      </c>
      <c r="K203">
        <v>28</v>
      </c>
    </row>
    <row r="204" spans="1:11" x14ac:dyDescent="0.25">
      <c r="A204" s="1">
        <v>42928</v>
      </c>
      <c r="B204" s="1" t="str">
        <f t="shared" ref="B204:B267" si="6">TEXT(A204, "mmmm")</f>
        <v>July</v>
      </c>
      <c r="C204" t="s">
        <v>10</v>
      </c>
      <c r="D204">
        <v>80.199999999999989</v>
      </c>
      <c r="E204" s="2">
        <v>0.56000000000000005</v>
      </c>
      <c r="F204">
        <v>39</v>
      </c>
      <c r="G204">
        <v>0.5</v>
      </c>
      <c r="H204">
        <v>34</v>
      </c>
      <c r="I204" s="3">
        <f t="shared" ref="I204:I267" si="7">G204*H204</f>
        <v>17</v>
      </c>
      <c r="K204">
        <v>28</v>
      </c>
    </row>
    <row r="205" spans="1:11" x14ac:dyDescent="0.25">
      <c r="A205" s="1">
        <v>42929</v>
      </c>
      <c r="B205" s="1" t="str">
        <f t="shared" si="6"/>
        <v>July</v>
      </c>
      <c r="C205" t="s">
        <v>11</v>
      </c>
      <c r="D205">
        <v>78.899999999999991</v>
      </c>
      <c r="E205" s="2">
        <v>0.61</v>
      </c>
      <c r="F205">
        <v>49</v>
      </c>
      <c r="G205">
        <v>0.5</v>
      </c>
      <c r="H205">
        <v>33</v>
      </c>
      <c r="I205" s="3">
        <f t="shared" si="7"/>
        <v>16.5</v>
      </c>
      <c r="K205">
        <v>27</v>
      </c>
    </row>
    <row r="206" spans="1:11" x14ac:dyDescent="0.25">
      <c r="A206" s="1">
        <v>42930</v>
      </c>
      <c r="B206" s="1" t="str">
        <f t="shared" si="6"/>
        <v>July</v>
      </c>
      <c r="C206" t="s">
        <v>12</v>
      </c>
      <c r="D206">
        <v>92</v>
      </c>
      <c r="E206" s="2">
        <v>0.5</v>
      </c>
      <c r="F206">
        <v>80</v>
      </c>
      <c r="G206">
        <v>0.5</v>
      </c>
      <c r="H206">
        <v>40</v>
      </c>
      <c r="I206" s="3">
        <f t="shared" si="7"/>
        <v>20</v>
      </c>
      <c r="K206">
        <v>26</v>
      </c>
    </row>
    <row r="207" spans="1:11" x14ac:dyDescent="0.25">
      <c r="A207" s="1">
        <v>42931</v>
      </c>
      <c r="B207" s="1" t="str">
        <f t="shared" si="6"/>
        <v>July</v>
      </c>
      <c r="C207" t="s">
        <v>13</v>
      </c>
      <c r="D207">
        <v>82.5</v>
      </c>
      <c r="E207" s="2">
        <v>0.54</v>
      </c>
      <c r="F207">
        <v>56</v>
      </c>
      <c r="G207">
        <v>0.5</v>
      </c>
      <c r="H207">
        <v>35</v>
      </c>
      <c r="I207" s="3">
        <f t="shared" si="7"/>
        <v>17.5</v>
      </c>
      <c r="K207">
        <v>29</v>
      </c>
    </row>
    <row r="208" spans="1:11" x14ac:dyDescent="0.25">
      <c r="A208" s="1">
        <v>42932</v>
      </c>
      <c r="B208" s="1" t="str">
        <f t="shared" si="6"/>
        <v>July</v>
      </c>
      <c r="C208" t="s">
        <v>7</v>
      </c>
      <c r="D208">
        <v>79.199999999999989</v>
      </c>
      <c r="E208" s="2">
        <v>0.59</v>
      </c>
      <c r="F208">
        <v>50</v>
      </c>
      <c r="G208">
        <v>0.5</v>
      </c>
      <c r="H208">
        <v>34</v>
      </c>
      <c r="I208" s="3">
        <f t="shared" si="7"/>
        <v>17</v>
      </c>
      <c r="K208">
        <v>28</v>
      </c>
    </row>
    <row r="209" spans="1:11" x14ac:dyDescent="0.25">
      <c r="A209" s="1">
        <v>42933</v>
      </c>
      <c r="B209" s="1" t="str">
        <f t="shared" si="6"/>
        <v>July</v>
      </c>
      <c r="C209" t="s">
        <v>8</v>
      </c>
      <c r="D209">
        <v>80.899999999999991</v>
      </c>
      <c r="E209" s="2">
        <v>0.56999999999999995</v>
      </c>
      <c r="F209">
        <v>64</v>
      </c>
      <c r="G209">
        <v>0.5</v>
      </c>
      <c r="H209">
        <v>33</v>
      </c>
      <c r="I209" s="3">
        <f t="shared" si="7"/>
        <v>16.5</v>
      </c>
      <c r="K209">
        <v>27</v>
      </c>
    </row>
    <row r="210" spans="1:11" x14ac:dyDescent="0.25">
      <c r="A210" s="1">
        <v>42934</v>
      </c>
      <c r="B210" s="1" t="str">
        <f t="shared" si="6"/>
        <v>July</v>
      </c>
      <c r="C210" t="s">
        <v>9</v>
      </c>
      <c r="D210">
        <v>99.3</v>
      </c>
      <c r="E210" s="2">
        <v>0.47</v>
      </c>
      <c r="F210">
        <v>76</v>
      </c>
      <c r="G210">
        <v>0.5</v>
      </c>
      <c r="H210">
        <v>41</v>
      </c>
      <c r="I210" s="3">
        <f t="shared" si="7"/>
        <v>20.5</v>
      </c>
      <c r="K210">
        <v>26</v>
      </c>
    </row>
    <row r="211" spans="1:11" x14ac:dyDescent="0.25">
      <c r="A211" s="1">
        <v>42935</v>
      </c>
      <c r="B211" s="1" t="str">
        <f t="shared" si="6"/>
        <v>July</v>
      </c>
      <c r="C211" t="s">
        <v>10</v>
      </c>
      <c r="D211">
        <v>83.8</v>
      </c>
      <c r="E211" s="2">
        <v>0.56000000000000005</v>
      </c>
      <c r="F211">
        <v>44</v>
      </c>
      <c r="G211">
        <v>0.5</v>
      </c>
      <c r="H211">
        <v>36</v>
      </c>
      <c r="I211" s="3">
        <f t="shared" si="7"/>
        <v>18</v>
      </c>
      <c r="K211">
        <v>25</v>
      </c>
    </row>
    <row r="212" spans="1:11" x14ac:dyDescent="0.25">
      <c r="A212" s="1">
        <v>42936</v>
      </c>
      <c r="B212" s="1" t="str">
        <f t="shared" si="6"/>
        <v>July</v>
      </c>
      <c r="C212" t="s">
        <v>11</v>
      </c>
      <c r="D212">
        <v>86.5</v>
      </c>
      <c r="E212" s="2">
        <v>0.56999999999999995</v>
      </c>
      <c r="F212">
        <v>44</v>
      </c>
      <c r="G212">
        <v>0.5</v>
      </c>
      <c r="H212">
        <v>35</v>
      </c>
      <c r="I212" s="3">
        <f t="shared" si="7"/>
        <v>17.5</v>
      </c>
      <c r="K212">
        <v>25</v>
      </c>
    </row>
    <row r="213" spans="1:11" x14ac:dyDescent="0.25">
      <c r="A213" s="1">
        <v>42937</v>
      </c>
      <c r="B213" s="1" t="str">
        <f t="shared" si="6"/>
        <v>July</v>
      </c>
      <c r="C213" t="s">
        <v>12</v>
      </c>
      <c r="D213">
        <v>76.899999999999991</v>
      </c>
      <c r="E213" s="2">
        <v>0.56999999999999995</v>
      </c>
      <c r="F213">
        <v>59</v>
      </c>
      <c r="G213">
        <v>0.5</v>
      </c>
      <c r="H213">
        <v>33</v>
      </c>
      <c r="I213" s="3">
        <f t="shared" si="7"/>
        <v>16.5</v>
      </c>
      <c r="K213">
        <v>24</v>
      </c>
    </row>
    <row r="214" spans="1:11" x14ac:dyDescent="0.25">
      <c r="A214" s="1">
        <v>42938</v>
      </c>
      <c r="B214" s="1" t="str">
        <f t="shared" si="6"/>
        <v>July</v>
      </c>
      <c r="C214" t="s">
        <v>13</v>
      </c>
      <c r="D214">
        <v>99.6</v>
      </c>
      <c r="E214" s="2">
        <v>0.47</v>
      </c>
      <c r="F214">
        <v>49</v>
      </c>
      <c r="G214">
        <v>0.5</v>
      </c>
      <c r="H214">
        <v>42</v>
      </c>
      <c r="I214" s="3">
        <f t="shared" si="7"/>
        <v>21</v>
      </c>
      <c r="K214">
        <v>24</v>
      </c>
    </row>
    <row r="215" spans="1:11" x14ac:dyDescent="0.25">
      <c r="A215" s="1">
        <v>42939</v>
      </c>
      <c r="B215" s="1" t="str">
        <f t="shared" si="6"/>
        <v>July</v>
      </c>
      <c r="C215" t="s">
        <v>7</v>
      </c>
      <c r="D215">
        <v>89.1</v>
      </c>
      <c r="E215" s="2">
        <v>0.51</v>
      </c>
      <c r="F215">
        <v>72</v>
      </c>
      <c r="G215">
        <v>0.5</v>
      </c>
      <c r="H215">
        <v>37</v>
      </c>
      <c r="I215" s="3">
        <f t="shared" si="7"/>
        <v>18.5</v>
      </c>
      <c r="K215">
        <v>25</v>
      </c>
    </row>
    <row r="216" spans="1:11" x14ac:dyDescent="0.25">
      <c r="A216" s="1">
        <v>42940</v>
      </c>
      <c r="B216" s="1" t="str">
        <f t="shared" si="6"/>
        <v>July</v>
      </c>
      <c r="C216" t="s">
        <v>8</v>
      </c>
      <c r="D216">
        <v>83.5</v>
      </c>
      <c r="E216" s="2">
        <v>0.56999999999999995</v>
      </c>
      <c r="F216">
        <v>69</v>
      </c>
      <c r="G216">
        <v>0.5</v>
      </c>
      <c r="H216">
        <v>35</v>
      </c>
      <c r="I216" s="3">
        <f t="shared" si="7"/>
        <v>17.5</v>
      </c>
      <c r="K216">
        <v>25</v>
      </c>
    </row>
    <row r="217" spans="1:11" x14ac:dyDescent="0.25">
      <c r="A217" s="1">
        <v>42941</v>
      </c>
      <c r="B217" s="1" t="str">
        <f t="shared" si="6"/>
        <v>July</v>
      </c>
      <c r="C217" t="s">
        <v>9</v>
      </c>
      <c r="D217">
        <v>79.899999999999991</v>
      </c>
      <c r="E217" s="2">
        <v>0.56999999999999995</v>
      </c>
      <c r="F217">
        <v>64</v>
      </c>
      <c r="G217">
        <v>0.5</v>
      </c>
      <c r="H217">
        <v>33</v>
      </c>
      <c r="I217" s="3">
        <f t="shared" si="7"/>
        <v>16.5</v>
      </c>
      <c r="K217">
        <v>25</v>
      </c>
    </row>
    <row r="218" spans="1:11" x14ac:dyDescent="0.25">
      <c r="A218" s="1">
        <v>42942</v>
      </c>
      <c r="B218" s="1" t="str">
        <f t="shared" si="6"/>
        <v>July</v>
      </c>
      <c r="C218" t="s">
        <v>10</v>
      </c>
      <c r="D218">
        <v>76.599999999999994</v>
      </c>
      <c r="E218" s="2">
        <v>0.59</v>
      </c>
      <c r="F218">
        <v>37</v>
      </c>
      <c r="G218">
        <v>0.5</v>
      </c>
      <c r="H218">
        <v>32</v>
      </c>
      <c r="I218" s="3">
        <f t="shared" si="7"/>
        <v>16</v>
      </c>
      <c r="K218">
        <v>24</v>
      </c>
    </row>
    <row r="219" spans="1:11" x14ac:dyDescent="0.25">
      <c r="A219" s="1">
        <v>42943</v>
      </c>
      <c r="B219" s="1" t="str">
        <f t="shared" si="6"/>
        <v>July</v>
      </c>
      <c r="C219" t="s">
        <v>11</v>
      </c>
      <c r="D219">
        <v>97.899999999999991</v>
      </c>
      <c r="E219" s="2">
        <v>0.47</v>
      </c>
      <c r="F219">
        <v>74</v>
      </c>
      <c r="G219">
        <v>0.5</v>
      </c>
      <c r="H219">
        <v>43</v>
      </c>
      <c r="I219" s="3">
        <f t="shared" si="7"/>
        <v>21.5</v>
      </c>
      <c r="K219">
        <v>25</v>
      </c>
    </row>
    <row r="220" spans="1:11" x14ac:dyDescent="0.25">
      <c r="A220" s="1">
        <v>42944</v>
      </c>
      <c r="B220" s="1" t="str">
        <f t="shared" si="6"/>
        <v>July</v>
      </c>
      <c r="C220" t="s">
        <v>12</v>
      </c>
      <c r="D220">
        <v>87.399999999999991</v>
      </c>
      <c r="E220" s="2">
        <v>0.51</v>
      </c>
      <c r="F220">
        <v>58</v>
      </c>
      <c r="G220">
        <v>0.5</v>
      </c>
      <c r="H220">
        <v>38</v>
      </c>
      <c r="I220" s="3">
        <f t="shared" si="7"/>
        <v>19</v>
      </c>
      <c r="K220">
        <v>25</v>
      </c>
    </row>
    <row r="221" spans="1:11" x14ac:dyDescent="0.25">
      <c r="A221" s="1">
        <v>42945</v>
      </c>
      <c r="B221" s="1" t="str">
        <f t="shared" si="6"/>
        <v>July</v>
      </c>
      <c r="C221" t="s">
        <v>13</v>
      </c>
      <c r="D221">
        <v>85.5</v>
      </c>
      <c r="E221" s="2">
        <v>0.56999999999999995</v>
      </c>
      <c r="F221">
        <v>50</v>
      </c>
      <c r="G221">
        <v>0.5</v>
      </c>
      <c r="H221">
        <v>35</v>
      </c>
      <c r="I221" s="3">
        <f t="shared" si="7"/>
        <v>17.5</v>
      </c>
      <c r="K221">
        <v>25</v>
      </c>
    </row>
    <row r="222" spans="1:11" x14ac:dyDescent="0.25">
      <c r="A222" s="1">
        <v>42946</v>
      </c>
      <c r="B222" s="1" t="str">
        <f t="shared" si="6"/>
        <v>July</v>
      </c>
      <c r="C222" t="s">
        <v>7</v>
      </c>
      <c r="D222">
        <v>78.199999999999989</v>
      </c>
      <c r="E222" s="2">
        <v>0.59</v>
      </c>
      <c r="F222">
        <v>52</v>
      </c>
      <c r="G222">
        <v>0.5</v>
      </c>
      <c r="H222">
        <v>34</v>
      </c>
      <c r="I222" s="3">
        <f t="shared" si="7"/>
        <v>17</v>
      </c>
      <c r="K222">
        <v>24</v>
      </c>
    </row>
    <row r="223" spans="1:11" x14ac:dyDescent="0.25">
      <c r="A223" s="1">
        <v>42947</v>
      </c>
      <c r="B223" s="1" t="str">
        <f t="shared" si="6"/>
        <v>July</v>
      </c>
      <c r="C223" t="s">
        <v>8</v>
      </c>
      <c r="D223">
        <v>74.599999999999994</v>
      </c>
      <c r="E223" s="2">
        <v>0.61</v>
      </c>
      <c r="F223">
        <v>38</v>
      </c>
      <c r="G223">
        <v>0.5</v>
      </c>
      <c r="H223">
        <v>32</v>
      </c>
      <c r="I223" s="3">
        <f t="shared" si="7"/>
        <v>16</v>
      </c>
      <c r="K223">
        <v>25</v>
      </c>
    </row>
    <row r="224" spans="1:11" x14ac:dyDescent="0.25">
      <c r="A224" s="1">
        <v>42948</v>
      </c>
      <c r="B224" s="1" t="str">
        <f t="shared" si="6"/>
        <v>August</v>
      </c>
      <c r="C224" t="s">
        <v>9</v>
      </c>
      <c r="D224">
        <v>75.599999999999994</v>
      </c>
      <c r="E224" s="2">
        <v>0.63</v>
      </c>
      <c r="F224">
        <v>56</v>
      </c>
      <c r="G224">
        <v>0.5</v>
      </c>
      <c r="H224">
        <v>32</v>
      </c>
      <c r="I224" s="3">
        <f t="shared" si="7"/>
        <v>16</v>
      </c>
      <c r="K224">
        <v>25</v>
      </c>
    </row>
    <row r="225" spans="1:11" x14ac:dyDescent="0.25">
      <c r="A225" s="1">
        <v>42949</v>
      </c>
      <c r="B225" s="1" t="str">
        <f t="shared" si="6"/>
        <v>August</v>
      </c>
      <c r="C225" t="s">
        <v>10</v>
      </c>
      <c r="D225">
        <v>76.3</v>
      </c>
      <c r="E225" s="2">
        <v>0.63</v>
      </c>
      <c r="F225">
        <v>48</v>
      </c>
      <c r="G225">
        <v>0.5</v>
      </c>
      <c r="H225">
        <v>31</v>
      </c>
      <c r="I225" s="3">
        <f t="shared" si="7"/>
        <v>15.5</v>
      </c>
      <c r="K225">
        <v>25</v>
      </c>
    </row>
    <row r="226" spans="1:11" x14ac:dyDescent="0.25">
      <c r="A226" s="1">
        <v>42950</v>
      </c>
      <c r="B226" s="1" t="str">
        <f t="shared" si="6"/>
        <v>August</v>
      </c>
      <c r="C226" t="s">
        <v>11</v>
      </c>
      <c r="D226">
        <v>75</v>
      </c>
      <c r="E226" s="2">
        <v>0.63</v>
      </c>
      <c r="F226">
        <v>52</v>
      </c>
      <c r="G226">
        <v>0.5</v>
      </c>
      <c r="H226">
        <v>30</v>
      </c>
      <c r="I226" s="3">
        <f t="shared" si="7"/>
        <v>15</v>
      </c>
      <c r="K226">
        <v>24</v>
      </c>
    </row>
    <row r="227" spans="1:11" x14ac:dyDescent="0.25">
      <c r="A227" s="1">
        <v>42951</v>
      </c>
      <c r="B227" s="1" t="str">
        <f t="shared" si="6"/>
        <v>August</v>
      </c>
      <c r="C227" t="s">
        <v>12</v>
      </c>
      <c r="D227">
        <v>70.699999999999989</v>
      </c>
      <c r="E227" s="2">
        <v>0.69</v>
      </c>
      <c r="F227">
        <v>34</v>
      </c>
      <c r="G227">
        <v>0.5</v>
      </c>
      <c r="H227">
        <v>29</v>
      </c>
      <c r="I227" s="3">
        <f t="shared" si="7"/>
        <v>14.5</v>
      </c>
      <c r="K227">
        <v>25</v>
      </c>
    </row>
    <row r="228" spans="1:11" x14ac:dyDescent="0.25">
      <c r="A228" s="1">
        <v>42952</v>
      </c>
      <c r="B228" s="1" t="str">
        <f t="shared" si="6"/>
        <v>August</v>
      </c>
      <c r="C228" t="s">
        <v>13</v>
      </c>
      <c r="D228">
        <v>76.599999999999994</v>
      </c>
      <c r="E228" s="2">
        <v>0.61</v>
      </c>
      <c r="F228">
        <v>66</v>
      </c>
      <c r="G228">
        <v>0.5</v>
      </c>
      <c r="H228">
        <v>32</v>
      </c>
      <c r="I228" s="3">
        <f t="shared" si="7"/>
        <v>16</v>
      </c>
      <c r="K228">
        <v>25</v>
      </c>
    </row>
    <row r="229" spans="1:11" x14ac:dyDescent="0.25">
      <c r="A229" s="1">
        <v>42953</v>
      </c>
      <c r="B229" s="1" t="str">
        <f t="shared" si="6"/>
        <v>August</v>
      </c>
      <c r="C229" t="s">
        <v>7</v>
      </c>
      <c r="D229">
        <v>77.3</v>
      </c>
      <c r="E229" s="2">
        <v>0.61</v>
      </c>
      <c r="F229">
        <v>36</v>
      </c>
      <c r="G229">
        <v>0.5</v>
      </c>
      <c r="H229">
        <v>31</v>
      </c>
      <c r="I229" s="3">
        <f t="shared" si="7"/>
        <v>15.5</v>
      </c>
      <c r="K229">
        <v>25</v>
      </c>
    </row>
    <row r="230" spans="1:11" x14ac:dyDescent="0.25">
      <c r="A230" s="1">
        <v>42954</v>
      </c>
      <c r="B230" s="1" t="str">
        <f t="shared" si="6"/>
        <v>August</v>
      </c>
      <c r="C230" t="s">
        <v>8</v>
      </c>
      <c r="D230">
        <v>75</v>
      </c>
      <c r="E230" s="2">
        <v>0.67</v>
      </c>
      <c r="F230">
        <v>38</v>
      </c>
      <c r="G230">
        <v>0.5</v>
      </c>
      <c r="H230">
        <v>30</v>
      </c>
      <c r="I230" s="3">
        <f t="shared" si="7"/>
        <v>15</v>
      </c>
      <c r="K230">
        <v>24</v>
      </c>
    </row>
    <row r="231" spans="1:11" x14ac:dyDescent="0.25">
      <c r="A231" s="1">
        <v>42955</v>
      </c>
      <c r="B231" s="1" t="str">
        <f t="shared" si="6"/>
        <v>August</v>
      </c>
      <c r="C231" t="s">
        <v>9</v>
      </c>
      <c r="D231">
        <v>68.699999999999989</v>
      </c>
      <c r="E231" s="2">
        <v>0.65</v>
      </c>
      <c r="F231">
        <v>50</v>
      </c>
      <c r="G231">
        <v>0.5</v>
      </c>
      <c r="H231">
        <v>29</v>
      </c>
      <c r="I231" s="3">
        <f t="shared" si="7"/>
        <v>14.5</v>
      </c>
      <c r="K231">
        <v>25</v>
      </c>
    </row>
    <row r="232" spans="1:11" x14ac:dyDescent="0.25">
      <c r="A232" s="1">
        <v>42956</v>
      </c>
      <c r="B232" s="1" t="str">
        <f t="shared" si="6"/>
        <v>August</v>
      </c>
      <c r="C232" t="s">
        <v>10</v>
      </c>
      <c r="D232">
        <v>76.599999999999994</v>
      </c>
      <c r="E232" s="2">
        <v>0.63</v>
      </c>
      <c r="F232">
        <v>55</v>
      </c>
      <c r="G232">
        <v>0.5</v>
      </c>
      <c r="H232">
        <v>32</v>
      </c>
      <c r="I232" s="3">
        <f t="shared" si="7"/>
        <v>16</v>
      </c>
      <c r="K232">
        <v>25</v>
      </c>
    </row>
    <row r="233" spans="1:11" x14ac:dyDescent="0.25">
      <c r="A233" s="1">
        <v>42957</v>
      </c>
      <c r="B233" s="1" t="str">
        <f t="shared" si="6"/>
        <v>August</v>
      </c>
      <c r="C233" t="s">
        <v>11</v>
      </c>
      <c r="D233">
        <v>70.3</v>
      </c>
      <c r="E233" s="2">
        <v>0.65</v>
      </c>
      <c r="F233">
        <v>56</v>
      </c>
      <c r="G233">
        <v>0.5</v>
      </c>
      <c r="H233">
        <v>31</v>
      </c>
      <c r="I233" s="3">
        <f t="shared" si="7"/>
        <v>15.5</v>
      </c>
      <c r="K233">
        <v>25</v>
      </c>
    </row>
    <row r="234" spans="1:11" x14ac:dyDescent="0.25">
      <c r="A234" s="1">
        <v>42958</v>
      </c>
      <c r="B234" s="1" t="str">
        <f t="shared" si="6"/>
        <v>August</v>
      </c>
      <c r="C234" t="s">
        <v>12</v>
      </c>
      <c r="D234">
        <v>75</v>
      </c>
      <c r="E234" s="2">
        <v>0.67</v>
      </c>
      <c r="F234">
        <v>49</v>
      </c>
      <c r="G234">
        <v>0.5</v>
      </c>
      <c r="H234">
        <v>30</v>
      </c>
      <c r="I234" s="3">
        <f t="shared" si="7"/>
        <v>15</v>
      </c>
      <c r="K234">
        <v>24</v>
      </c>
    </row>
    <row r="235" spans="1:11" x14ac:dyDescent="0.25">
      <c r="A235" s="1">
        <v>42959</v>
      </c>
      <c r="B235" s="1" t="str">
        <f t="shared" si="6"/>
        <v>August</v>
      </c>
      <c r="C235" t="s">
        <v>13</v>
      </c>
      <c r="D235">
        <v>67.699999999999989</v>
      </c>
      <c r="E235" s="2">
        <v>0.65</v>
      </c>
      <c r="F235">
        <v>43</v>
      </c>
      <c r="G235">
        <v>0.5</v>
      </c>
      <c r="H235">
        <v>29</v>
      </c>
      <c r="I235" s="3">
        <f t="shared" si="7"/>
        <v>14.5</v>
      </c>
      <c r="K235">
        <v>24</v>
      </c>
    </row>
    <row r="236" spans="1:11" x14ac:dyDescent="0.25">
      <c r="A236" s="1">
        <v>42960</v>
      </c>
      <c r="B236" s="1" t="str">
        <f t="shared" si="6"/>
        <v>August</v>
      </c>
      <c r="C236" t="s">
        <v>7</v>
      </c>
      <c r="D236">
        <v>67.699999999999989</v>
      </c>
      <c r="E236" s="2">
        <v>0.65</v>
      </c>
      <c r="F236">
        <v>54</v>
      </c>
      <c r="G236">
        <v>0.5</v>
      </c>
      <c r="H236">
        <v>29</v>
      </c>
      <c r="I236" s="3">
        <f t="shared" si="7"/>
        <v>14.5</v>
      </c>
      <c r="K236">
        <v>26</v>
      </c>
    </row>
    <row r="237" spans="1:11" x14ac:dyDescent="0.25">
      <c r="A237" s="1">
        <v>42961</v>
      </c>
      <c r="B237" s="1" t="str">
        <f t="shared" si="6"/>
        <v>August</v>
      </c>
      <c r="C237" t="s">
        <v>8</v>
      </c>
      <c r="D237">
        <v>72.599999999999994</v>
      </c>
      <c r="E237" s="2">
        <v>0.59</v>
      </c>
      <c r="F237">
        <v>43</v>
      </c>
      <c r="G237">
        <v>0.5</v>
      </c>
      <c r="H237">
        <v>32</v>
      </c>
      <c r="I237" s="3">
        <f t="shared" si="7"/>
        <v>16</v>
      </c>
      <c r="K237">
        <v>25</v>
      </c>
    </row>
    <row r="238" spans="1:11" x14ac:dyDescent="0.25">
      <c r="A238" s="1">
        <v>42962</v>
      </c>
      <c r="B238" s="1" t="str">
        <f t="shared" si="6"/>
        <v>August</v>
      </c>
      <c r="C238" t="s">
        <v>9</v>
      </c>
      <c r="D238">
        <v>74.3</v>
      </c>
      <c r="E238" s="2">
        <v>0.63</v>
      </c>
      <c r="F238">
        <v>44</v>
      </c>
      <c r="G238">
        <v>0.5</v>
      </c>
      <c r="H238">
        <v>31</v>
      </c>
      <c r="I238" s="3">
        <f t="shared" si="7"/>
        <v>15.5</v>
      </c>
      <c r="K238">
        <v>25</v>
      </c>
    </row>
    <row r="239" spans="1:11" x14ac:dyDescent="0.25">
      <c r="A239" s="1">
        <v>42963</v>
      </c>
      <c r="B239" s="1" t="str">
        <f t="shared" si="6"/>
        <v>August</v>
      </c>
      <c r="C239" t="s">
        <v>10</v>
      </c>
      <c r="D239">
        <v>71</v>
      </c>
      <c r="E239" s="2">
        <v>0.63</v>
      </c>
      <c r="F239">
        <v>49</v>
      </c>
      <c r="G239">
        <v>0.5</v>
      </c>
      <c r="H239">
        <v>30</v>
      </c>
      <c r="I239" s="3">
        <f t="shared" si="7"/>
        <v>15</v>
      </c>
      <c r="K239">
        <v>24</v>
      </c>
    </row>
    <row r="240" spans="1:11" x14ac:dyDescent="0.25">
      <c r="A240" s="1">
        <v>42964</v>
      </c>
      <c r="B240" s="1" t="str">
        <f t="shared" si="6"/>
        <v>August</v>
      </c>
      <c r="C240" t="s">
        <v>11</v>
      </c>
      <c r="D240">
        <v>68</v>
      </c>
      <c r="E240" s="2">
        <v>0.67</v>
      </c>
      <c r="F240">
        <v>42</v>
      </c>
      <c r="G240">
        <v>0.5</v>
      </c>
      <c r="H240">
        <v>30</v>
      </c>
      <c r="I240" s="3">
        <f t="shared" si="7"/>
        <v>15</v>
      </c>
      <c r="K240">
        <v>24</v>
      </c>
    </row>
    <row r="241" spans="1:11" x14ac:dyDescent="0.25">
      <c r="A241" s="1">
        <v>42965</v>
      </c>
      <c r="B241" s="1" t="str">
        <f t="shared" si="6"/>
        <v>August</v>
      </c>
      <c r="C241" t="s">
        <v>12</v>
      </c>
      <c r="D241">
        <v>65.699999999999989</v>
      </c>
      <c r="E241" s="2">
        <v>0.69</v>
      </c>
      <c r="F241">
        <v>45</v>
      </c>
      <c r="G241">
        <v>0.5</v>
      </c>
      <c r="H241">
        <v>29</v>
      </c>
      <c r="I241" s="3">
        <f t="shared" si="7"/>
        <v>14.5</v>
      </c>
      <c r="K241">
        <v>23</v>
      </c>
    </row>
    <row r="242" spans="1:11" x14ac:dyDescent="0.25">
      <c r="A242" s="1">
        <v>42966</v>
      </c>
      <c r="B242" s="1" t="str">
        <f t="shared" si="6"/>
        <v>August</v>
      </c>
      <c r="C242" t="s">
        <v>13</v>
      </c>
      <c r="D242">
        <v>79.599999999999994</v>
      </c>
      <c r="E242" s="2">
        <v>0.61</v>
      </c>
      <c r="F242">
        <v>58</v>
      </c>
      <c r="G242">
        <v>0.5</v>
      </c>
      <c r="H242">
        <v>32</v>
      </c>
      <c r="I242" s="3">
        <f t="shared" si="7"/>
        <v>16</v>
      </c>
    </row>
    <row r="243" spans="1:11" x14ac:dyDescent="0.25">
      <c r="A243" s="1">
        <v>42967</v>
      </c>
      <c r="B243" s="1" t="str">
        <f t="shared" si="6"/>
        <v>August</v>
      </c>
      <c r="C243" t="s">
        <v>7</v>
      </c>
      <c r="D243">
        <v>74.3</v>
      </c>
      <c r="E243" s="2">
        <v>0.65</v>
      </c>
      <c r="F243">
        <v>53</v>
      </c>
      <c r="G243">
        <v>0.5</v>
      </c>
      <c r="H243">
        <v>31</v>
      </c>
      <c r="I243" s="3">
        <f t="shared" si="7"/>
        <v>15.5</v>
      </c>
    </row>
    <row r="244" spans="1:11" x14ac:dyDescent="0.25">
      <c r="A244" s="1">
        <v>42968</v>
      </c>
      <c r="B244" s="1" t="str">
        <f t="shared" si="6"/>
        <v>August</v>
      </c>
      <c r="C244" t="s">
        <v>8</v>
      </c>
      <c r="D244">
        <v>68</v>
      </c>
      <c r="E244" s="2">
        <v>0.65</v>
      </c>
      <c r="F244">
        <v>58</v>
      </c>
      <c r="G244">
        <v>0.5</v>
      </c>
      <c r="H244">
        <v>30</v>
      </c>
      <c r="I244" s="3">
        <f t="shared" si="7"/>
        <v>15</v>
      </c>
    </row>
    <row r="245" spans="1:11" x14ac:dyDescent="0.25">
      <c r="A245" s="1">
        <v>42969</v>
      </c>
      <c r="B245" s="1" t="str">
        <f t="shared" si="6"/>
        <v>August</v>
      </c>
      <c r="C245" t="s">
        <v>9</v>
      </c>
      <c r="D245">
        <v>69</v>
      </c>
      <c r="E245" s="2">
        <v>0.63</v>
      </c>
      <c r="F245">
        <v>55</v>
      </c>
      <c r="G245">
        <v>0.5</v>
      </c>
      <c r="H245">
        <v>30</v>
      </c>
      <c r="I245" s="3">
        <f t="shared" si="7"/>
        <v>15</v>
      </c>
    </row>
    <row r="246" spans="1:11" x14ac:dyDescent="0.25">
      <c r="A246" s="1">
        <v>42970</v>
      </c>
      <c r="B246" s="1" t="str">
        <f t="shared" si="6"/>
        <v>August</v>
      </c>
      <c r="C246" t="s">
        <v>10</v>
      </c>
      <c r="D246">
        <v>70.699999999999989</v>
      </c>
      <c r="E246" s="2">
        <v>0.67</v>
      </c>
      <c r="F246">
        <v>33</v>
      </c>
      <c r="G246">
        <v>0.5</v>
      </c>
      <c r="H246">
        <v>29</v>
      </c>
      <c r="I246" s="3">
        <f t="shared" si="7"/>
        <v>14.5</v>
      </c>
    </row>
    <row r="247" spans="1:11" x14ac:dyDescent="0.25">
      <c r="A247" s="1">
        <v>42971</v>
      </c>
      <c r="B247" s="1" t="str">
        <f t="shared" si="6"/>
        <v>August</v>
      </c>
      <c r="C247" t="s">
        <v>11</v>
      </c>
      <c r="D247">
        <v>74.599999999999994</v>
      </c>
      <c r="E247" s="2">
        <v>0.59</v>
      </c>
      <c r="F247">
        <v>64</v>
      </c>
      <c r="G247">
        <v>0.5</v>
      </c>
      <c r="H247">
        <v>32</v>
      </c>
      <c r="I247" s="3">
        <f t="shared" si="7"/>
        <v>16</v>
      </c>
    </row>
    <row r="248" spans="1:11" x14ac:dyDescent="0.25">
      <c r="A248" s="1">
        <v>42972</v>
      </c>
      <c r="B248" s="1" t="str">
        <f t="shared" si="6"/>
        <v>August</v>
      </c>
      <c r="C248" t="s">
        <v>12</v>
      </c>
      <c r="D248">
        <v>71</v>
      </c>
      <c r="E248" s="2">
        <v>0.63</v>
      </c>
      <c r="F248">
        <v>55</v>
      </c>
      <c r="G248">
        <v>0.5</v>
      </c>
      <c r="H248">
        <v>30</v>
      </c>
      <c r="I248" s="3">
        <f t="shared" si="7"/>
        <v>15</v>
      </c>
    </row>
    <row r="249" spans="1:11" x14ac:dyDescent="0.25">
      <c r="A249" s="1">
        <v>42973</v>
      </c>
      <c r="B249" s="1" t="str">
        <f t="shared" si="6"/>
        <v>August</v>
      </c>
      <c r="C249" t="s">
        <v>13</v>
      </c>
      <c r="D249">
        <v>70</v>
      </c>
      <c r="E249" s="2">
        <v>0.63</v>
      </c>
      <c r="F249">
        <v>46</v>
      </c>
      <c r="G249">
        <v>0.5</v>
      </c>
      <c r="H249">
        <v>30</v>
      </c>
      <c r="I249" s="3">
        <f t="shared" si="7"/>
        <v>15</v>
      </c>
    </row>
    <row r="250" spans="1:11" x14ac:dyDescent="0.25">
      <c r="A250" s="1">
        <v>42974</v>
      </c>
      <c r="B250" s="1" t="str">
        <f t="shared" si="6"/>
        <v>August</v>
      </c>
      <c r="C250" t="s">
        <v>7</v>
      </c>
      <c r="D250">
        <v>65.699999999999989</v>
      </c>
      <c r="E250" s="2">
        <v>0.65</v>
      </c>
      <c r="F250">
        <v>45</v>
      </c>
      <c r="G250">
        <v>0.5</v>
      </c>
      <c r="H250">
        <v>29</v>
      </c>
      <c r="I250" s="3">
        <f t="shared" si="7"/>
        <v>14.5</v>
      </c>
    </row>
    <row r="251" spans="1:11" x14ac:dyDescent="0.25">
      <c r="A251" s="1">
        <v>42975</v>
      </c>
      <c r="B251" s="1" t="str">
        <f t="shared" si="6"/>
        <v>August</v>
      </c>
      <c r="C251" t="s">
        <v>8</v>
      </c>
      <c r="D251">
        <v>77.599999999999994</v>
      </c>
      <c r="E251" s="2">
        <v>0.63</v>
      </c>
      <c r="F251">
        <v>49</v>
      </c>
      <c r="G251">
        <v>0.5</v>
      </c>
      <c r="H251">
        <v>32</v>
      </c>
      <c r="I251" s="3">
        <f t="shared" si="7"/>
        <v>16</v>
      </c>
    </row>
    <row r="252" spans="1:11" x14ac:dyDescent="0.25">
      <c r="A252" s="1">
        <v>42976</v>
      </c>
      <c r="B252" s="1" t="str">
        <f t="shared" si="6"/>
        <v>August</v>
      </c>
      <c r="C252" t="s">
        <v>9</v>
      </c>
      <c r="D252">
        <v>75</v>
      </c>
      <c r="E252" s="2">
        <v>0.65</v>
      </c>
      <c r="F252">
        <v>40</v>
      </c>
      <c r="G252">
        <v>0.5</v>
      </c>
      <c r="H252">
        <v>30</v>
      </c>
      <c r="I252" s="3">
        <f t="shared" si="7"/>
        <v>15</v>
      </c>
    </row>
    <row r="253" spans="1:11" x14ac:dyDescent="0.25">
      <c r="A253" s="1">
        <v>42977</v>
      </c>
      <c r="B253" s="1" t="str">
        <f t="shared" si="6"/>
        <v>August</v>
      </c>
      <c r="C253" t="s">
        <v>10</v>
      </c>
      <c r="D253">
        <v>72</v>
      </c>
      <c r="E253" s="2">
        <v>0.63</v>
      </c>
      <c r="F253">
        <v>51</v>
      </c>
      <c r="G253">
        <v>0.5</v>
      </c>
      <c r="H253">
        <v>30</v>
      </c>
      <c r="I253" s="3">
        <f t="shared" si="7"/>
        <v>15</v>
      </c>
    </row>
    <row r="254" spans="1:11" x14ac:dyDescent="0.25">
      <c r="A254" s="1">
        <v>42978</v>
      </c>
      <c r="B254" s="1" t="str">
        <f t="shared" si="6"/>
        <v>August</v>
      </c>
      <c r="C254" t="s">
        <v>11</v>
      </c>
      <c r="D254">
        <v>67.699999999999989</v>
      </c>
      <c r="E254" s="2">
        <v>0.69</v>
      </c>
      <c r="F254">
        <v>58</v>
      </c>
      <c r="G254">
        <v>0.5</v>
      </c>
      <c r="H254">
        <v>29</v>
      </c>
      <c r="I254" s="3">
        <f t="shared" si="7"/>
        <v>14.5</v>
      </c>
    </row>
    <row r="255" spans="1:11" x14ac:dyDescent="0.25">
      <c r="A255" s="1">
        <v>42979</v>
      </c>
      <c r="B255" s="1" t="str">
        <f t="shared" si="6"/>
        <v>September</v>
      </c>
      <c r="C255" t="s">
        <v>12</v>
      </c>
      <c r="D255">
        <v>71.699999999999989</v>
      </c>
      <c r="E255" s="2">
        <v>0.69</v>
      </c>
      <c r="F255">
        <v>41</v>
      </c>
      <c r="G255">
        <v>0.3</v>
      </c>
      <c r="H255">
        <v>29</v>
      </c>
      <c r="I255" s="3">
        <f t="shared" si="7"/>
        <v>8.6999999999999993</v>
      </c>
    </row>
    <row r="256" spans="1:11" x14ac:dyDescent="0.25">
      <c r="A256" s="1">
        <v>42980</v>
      </c>
      <c r="B256" s="1" t="str">
        <f t="shared" si="6"/>
        <v>September</v>
      </c>
      <c r="C256" t="s">
        <v>13</v>
      </c>
      <c r="D256">
        <v>67.399999999999991</v>
      </c>
      <c r="E256" s="2">
        <v>0.69</v>
      </c>
      <c r="F256">
        <v>53</v>
      </c>
      <c r="G256">
        <v>0.3</v>
      </c>
      <c r="H256">
        <v>28</v>
      </c>
      <c r="I256" s="3">
        <f t="shared" si="7"/>
        <v>8.4</v>
      </c>
    </row>
    <row r="257" spans="1:9" x14ac:dyDescent="0.25">
      <c r="A257" s="1">
        <v>42981</v>
      </c>
      <c r="B257" s="1" t="str">
        <f t="shared" si="6"/>
        <v>September</v>
      </c>
      <c r="C257" t="s">
        <v>7</v>
      </c>
      <c r="D257">
        <v>61.099999999999994</v>
      </c>
      <c r="E257" s="2">
        <v>0.69</v>
      </c>
      <c r="F257">
        <v>50</v>
      </c>
      <c r="G257">
        <v>0.3</v>
      </c>
      <c r="H257">
        <v>27</v>
      </c>
      <c r="I257" s="3">
        <f t="shared" si="7"/>
        <v>8.1</v>
      </c>
    </row>
    <row r="258" spans="1:9" x14ac:dyDescent="0.25">
      <c r="A258" s="1">
        <v>42982</v>
      </c>
      <c r="B258" s="1" t="str">
        <f t="shared" si="6"/>
        <v>September</v>
      </c>
      <c r="C258" t="s">
        <v>8</v>
      </c>
      <c r="D258">
        <v>59.8</v>
      </c>
      <c r="E258" s="2">
        <v>0.74</v>
      </c>
      <c r="F258">
        <v>54</v>
      </c>
      <c r="G258">
        <v>0.3</v>
      </c>
      <c r="H258">
        <v>26</v>
      </c>
      <c r="I258" s="3">
        <f t="shared" si="7"/>
        <v>7.8</v>
      </c>
    </row>
    <row r="259" spans="1:9" x14ac:dyDescent="0.25">
      <c r="A259" s="1">
        <v>42983</v>
      </c>
      <c r="B259" s="1" t="str">
        <f t="shared" si="6"/>
        <v>September</v>
      </c>
      <c r="C259" t="s">
        <v>9</v>
      </c>
      <c r="D259">
        <v>61.8</v>
      </c>
      <c r="E259" s="2">
        <v>0.71</v>
      </c>
      <c r="F259">
        <v>39</v>
      </c>
      <c r="G259">
        <v>0.3</v>
      </c>
      <c r="H259">
        <v>26</v>
      </c>
      <c r="I259" s="3">
        <f t="shared" si="7"/>
        <v>7.8</v>
      </c>
    </row>
    <row r="260" spans="1:9" x14ac:dyDescent="0.25">
      <c r="A260" s="1">
        <v>42984</v>
      </c>
      <c r="B260" s="1" t="str">
        <f t="shared" si="6"/>
        <v>September</v>
      </c>
      <c r="C260" t="s">
        <v>10</v>
      </c>
      <c r="D260">
        <v>71.699999999999989</v>
      </c>
      <c r="E260" s="2">
        <v>0.69</v>
      </c>
      <c r="F260">
        <v>60</v>
      </c>
      <c r="G260">
        <v>0.3</v>
      </c>
      <c r="H260">
        <v>29</v>
      </c>
      <c r="I260" s="3">
        <f t="shared" si="7"/>
        <v>8.6999999999999993</v>
      </c>
    </row>
    <row r="261" spans="1:9" x14ac:dyDescent="0.25">
      <c r="A261" s="1">
        <v>42985</v>
      </c>
      <c r="B261" s="1" t="str">
        <f t="shared" si="6"/>
        <v>September</v>
      </c>
      <c r="C261" t="s">
        <v>11</v>
      </c>
      <c r="D261">
        <v>68.399999999999991</v>
      </c>
      <c r="E261" s="2">
        <v>0.67</v>
      </c>
      <c r="F261">
        <v>49</v>
      </c>
      <c r="G261">
        <v>0.3</v>
      </c>
      <c r="H261">
        <v>28</v>
      </c>
      <c r="I261" s="3">
        <f t="shared" si="7"/>
        <v>8.4</v>
      </c>
    </row>
    <row r="262" spans="1:9" x14ac:dyDescent="0.25">
      <c r="A262" s="1">
        <v>42986</v>
      </c>
      <c r="B262" s="1" t="str">
        <f t="shared" si="6"/>
        <v>September</v>
      </c>
      <c r="C262" t="s">
        <v>12</v>
      </c>
      <c r="D262">
        <v>65.099999999999994</v>
      </c>
      <c r="E262" s="2">
        <v>0.71</v>
      </c>
      <c r="F262">
        <v>37</v>
      </c>
      <c r="G262">
        <v>0.3</v>
      </c>
      <c r="H262">
        <v>27</v>
      </c>
      <c r="I262" s="3">
        <f t="shared" si="7"/>
        <v>8.1</v>
      </c>
    </row>
    <row r="263" spans="1:9" x14ac:dyDescent="0.25">
      <c r="A263" s="1">
        <v>42987</v>
      </c>
      <c r="B263" s="1" t="str">
        <f t="shared" si="6"/>
        <v>September</v>
      </c>
      <c r="C263" t="s">
        <v>13</v>
      </c>
      <c r="D263">
        <v>64.8</v>
      </c>
      <c r="E263" s="2">
        <v>0.77</v>
      </c>
      <c r="F263">
        <v>45</v>
      </c>
      <c r="G263">
        <v>0.3</v>
      </c>
      <c r="H263">
        <v>26</v>
      </c>
      <c r="I263" s="3">
        <f t="shared" si="7"/>
        <v>7.8</v>
      </c>
    </row>
    <row r="264" spans="1:9" x14ac:dyDescent="0.25">
      <c r="A264" s="1">
        <v>42988</v>
      </c>
      <c r="B264" s="1" t="str">
        <f t="shared" si="6"/>
        <v>September</v>
      </c>
      <c r="C264" t="s">
        <v>7</v>
      </c>
      <c r="D264">
        <v>61.8</v>
      </c>
      <c r="E264" s="2">
        <v>0.74</v>
      </c>
      <c r="F264">
        <v>50</v>
      </c>
      <c r="G264">
        <v>0.3</v>
      </c>
      <c r="H264">
        <v>26</v>
      </c>
      <c r="I264" s="3">
        <f t="shared" si="7"/>
        <v>7.8</v>
      </c>
    </row>
    <row r="265" spans="1:9" x14ac:dyDescent="0.25">
      <c r="A265" s="1">
        <v>42989</v>
      </c>
      <c r="B265" s="1" t="str">
        <f t="shared" si="6"/>
        <v>September</v>
      </c>
      <c r="C265" t="s">
        <v>8</v>
      </c>
      <c r="D265">
        <v>68.399999999999991</v>
      </c>
      <c r="E265" s="2">
        <v>0.69</v>
      </c>
      <c r="F265">
        <v>38</v>
      </c>
      <c r="G265">
        <v>0.3</v>
      </c>
      <c r="H265">
        <v>28</v>
      </c>
      <c r="I265" s="3">
        <f t="shared" si="7"/>
        <v>8.4</v>
      </c>
    </row>
    <row r="266" spans="1:9" x14ac:dyDescent="0.25">
      <c r="A266" s="1">
        <v>42990</v>
      </c>
      <c r="B266" s="1" t="str">
        <f t="shared" si="6"/>
        <v>September</v>
      </c>
      <c r="C266" t="s">
        <v>9</v>
      </c>
      <c r="D266">
        <v>61.099999999999994</v>
      </c>
      <c r="E266" s="2">
        <v>0.71</v>
      </c>
      <c r="F266">
        <v>36</v>
      </c>
      <c r="G266">
        <v>0.3</v>
      </c>
      <c r="H266">
        <v>27</v>
      </c>
      <c r="I266" s="3">
        <f t="shared" si="7"/>
        <v>8.1</v>
      </c>
    </row>
    <row r="267" spans="1:9" x14ac:dyDescent="0.25">
      <c r="A267" s="1">
        <v>42991</v>
      </c>
      <c r="B267" s="1" t="str">
        <f t="shared" si="6"/>
        <v>September</v>
      </c>
      <c r="C267" t="s">
        <v>10</v>
      </c>
      <c r="D267">
        <v>64.8</v>
      </c>
      <c r="E267" s="2">
        <v>0.71</v>
      </c>
      <c r="F267">
        <v>42</v>
      </c>
      <c r="G267">
        <v>0.3</v>
      </c>
      <c r="H267">
        <v>26</v>
      </c>
      <c r="I267" s="3">
        <f t="shared" si="7"/>
        <v>7.8</v>
      </c>
    </row>
    <row r="268" spans="1:9" x14ac:dyDescent="0.25">
      <c r="A268" s="1">
        <v>42992</v>
      </c>
      <c r="B268" s="1" t="str">
        <f t="shared" ref="B268:B331" si="8">TEXT(A268, "mmmm")</f>
        <v>September</v>
      </c>
      <c r="C268" t="s">
        <v>11</v>
      </c>
      <c r="D268">
        <v>63.8</v>
      </c>
      <c r="E268" s="2">
        <v>0.71</v>
      </c>
      <c r="F268">
        <v>29</v>
      </c>
      <c r="G268">
        <v>0.3</v>
      </c>
      <c r="H268">
        <v>26</v>
      </c>
      <c r="I268" s="3">
        <f t="shared" ref="I268:I331" si="9">G268*H268</f>
        <v>7.8</v>
      </c>
    </row>
    <row r="269" spans="1:9" x14ac:dyDescent="0.25">
      <c r="A269" s="1">
        <v>42993</v>
      </c>
      <c r="B269" s="1" t="str">
        <f t="shared" si="8"/>
        <v>September</v>
      </c>
      <c r="C269" t="s">
        <v>12</v>
      </c>
      <c r="D269">
        <v>63.399999999999991</v>
      </c>
      <c r="E269" s="2">
        <v>0.67</v>
      </c>
      <c r="F269">
        <v>41</v>
      </c>
      <c r="G269">
        <v>0.3</v>
      </c>
      <c r="H269">
        <v>28</v>
      </c>
      <c r="I269" s="3">
        <f t="shared" si="9"/>
        <v>8.4</v>
      </c>
    </row>
    <row r="270" spans="1:9" x14ac:dyDescent="0.25">
      <c r="A270" s="1">
        <v>42994</v>
      </c>
      <c r="B270" s="1" t="str">
        <f t="shared" si="8"/>
        <v>September</v>
      </c>
      <c r="C270" t="s">
        <v>13</v>
      </c>
      <c r="D270">
        <v>68.099999999999994</v>
      </c>
      <c r="E270" s="2">
        <v>0.69</v>
      </c>
      <c r="F270">
        <v>37</v>
      </c>
      <c r="G270">
        <v>0.3</v>
      </c>
      <c r="H270">
        <v>27</v>
      </c>
      <c r="I270" s="3">
        <f t="shared" si="9"/>
        <v>8.1</v>
      </c>
    </row>
    <row r="271" spans="1:9" x14ac:dyDescent="0.25">
      <c r="A271" s="1">
        <v>42995</v>
      </c>
      <c r="B271" s="1" t="str">
        <f t="shared" si="8"/>
        <v>September</v>
      </c>
      <c r="C271" t="s">
        <v>7</v>
      </c>
      <c r="D271">
        <v>59.8</v>
      </c>
      <c r="E271" s="2">
        <v>0.71</v>
      </c>
      <c r="F271">
        <v>53</v>
      </c>
      <c r="G271">
        <v>0.3</v>
      </c>
      <c r="H271">
        <v>26</v>
      </c>
      <c r="I271" s="3">
        <f t="shared" si="9"/>
        <v>7.8</v>
      </c>
    </row>
    <row r="272" spans="1:9" x14ac:dyDescent="0.25">
      <c r="A272" s="1">
        <v>42996</v>
      </c>
      <c r="B272" s="1" t="str">
        <f t="shared" si="8"/>
        <v>September</v>
      </c>
      <c r="C272" t="s">
        <v>8</v>
      </c>
      <c r="D272">
        <v>64.8</v>
      </c>
      <c r="E272" s="2">
        <v>0.71</v>
      </c>
      <c r="F272">
        <v>37</v>
      </c>
      <c r="G272">
        <v>0.3</v>
      </c>
      <c r="H272">
        <v>26</v>
      </c>
      <c r="I272" s="3">
        <f t="shared" si="9"/>
        <v>7.8</v>
      </c>
    </row>
    <row r="273" spans="1:9" x14ac:dyDescent="0.25">
      <c r="A273" s="1">
        <v>42997</v>
      </c>
      <c r="B273" s="1" t="str">
        <f t="shared" si="8"/>
        <v>September</v>
      </c>
      <c r="C273" t="s">
        <v>9</v>
      </c>
      <c r="D273">
        <v>67.399999999999991</v>
      </c>
      <c r="E273" s="2">
        <v>0.67</v>
      </c>
      <c r="F273">
        <v>48</v>
      </c>
      <c r="G273">
        <v>0.3</v>
      </c>
      <c r="H273">
        <v>28</v>
      </c>
      <c r="I273" s="3">
        <f t="shared" si="9"/>
        <v>8.4</v>
      </c>
    </row>
    <row r="274" spans="1:9" x14ac:dyDescent="0.25">
      <c r="A274" s="1">
        <v>42998</v>
      </c>
      <c r="B274" s="1" t="str">
        <f t="shared" si="8"/>
        <v>September</v>
      </c>
      <c r="C274" t="s">
        <v>10</v>
      </c>
      <c r="D274">
        <v>67.099999999999994</v>
      </c>
      <c r="E274" s="2">
        <v>0.69</v>
      </c>
      <c r="F274">
        <v>52</v>
      </c>
      <c r="G274">
        <v>0.3</v>
      </c>
      <c r="H274">
        <v>27</v>
      </c>
      <c r="I274" s="3">
        <f t="shared" si="9"/>
        <v>8.1</v>
      </c>
    </row>
    <row r="275" spans="1:9" x14ac:dyDescent="0.25">
      <c r="A275" s="1">
        <v>42999</v>
      </c>
      <c r="B275" s="1" t="str">
        <f t="shared" si="8"/>
        <v>September</v>
      </c>
      <c r="C275" t="s">
        <v>11</v>
      </c>
      <c r="D275">
        <v>59.8</v>
      </c>
      <c r="E275" s="2">
        <v>0.71</v>
      </c>
      <c r="F275">
        <v>42</v>
      </c>
      <c r="G275">
        <v>0.3</v>
      </c>
      <c r="H275">
        <v>26</v>
      </c>
      <c r="I275" s="3">
        <f t="shared" si="9"/>
        <v>7.8</v>
      </c>
    </row>
    <row r="276" spans="1:9" x14ac:dyDescent="0.25">
      <c r="A276" s="1">
        <v>43000</v>
      </c>
      <c r="B276" s="1" t="str">
        <f t="shared" si="8"/>
        <v>September</v>
      </c>
      <c r="C276" t="s">
        <v>12</v>
      </c>
      <c r="D276">
        <v>64.8</v>
      </c>
      <c r="E276" s="2">
        <v>0.74</v>
      </c>
      <c r="F276">
        <v>34</v>
      </c>
      <c r="G276">
        <v>0.3</v>
      </c>
      <c r="H276">
        <v>26</v>
      </c>
      <c r="I276" s="3">
        <f t="shared" si="9"/>
        <v>7.8</v>
      </c>
    </row>
    <row r="277" spans="1:9" x14ac:dyDescent="0.25">
      <c r="A277" s="1">
        <v>43001</v>
      </c>
      <c r="B277" s="1" t="str">
        <f t="shared" si="8"/>
        <v>September</v>
      </c>
      <c r="C277" t="s">
        <v>13</v>
      </c>
      <c r="D277">
        <v>63.399999999999991</v>
      </c>
      <c r="E277" s="2">
        <v>0.71</v>
      </c>
      <c r="F277">
        <v>39</v>
      </c>
      <c r="G277">
        <v>0.3</v>
      </c>
      <c r="H277">
        <v>28</v>
      </c>
      <c r="I277" s="3">
        <f t="shared" si="9"/>
        <v>8.4</v>
      </c>
    </row>
    <row r="278" spans="1:9" x14ac:dyDescent="0.25">
      <c r="A278" s="1">
        <v>43002</v>
      </c>
      <c r="B278" s="1" t="str">
        <f t="shared" si="8"/>
        <v>September</v>
      </c>
      <c r="C278" t="s">
        <v>7</v>
      </c>
      <c r="D278">
        <v>63.399999999999991</v>
      </c>
      <c r="E278" s="2">
        <v>0.71</v>
      </c>
      <c r="F278">
        <v>43</v>
      </c>
      <c r="G278">
        <v>0.3</v>
      </c>
      <c r="H278">
        <v>28</v>
      </c>
      <c r="I278" s="3">
        <f t="shared" si="9"/>
        <v>8.4</v>
      </c>
    </row>
    <row r="279" spans="1:9" x14ac:dyDescent="0.25">
      <c r="A279" s="1">
        <v>43003</v>
      </c>
      <c r="B279" s="1" t="str">
        <f t="shared" si="8"/>
        <v>September</v>
      </c>
      <c r="C279" t="s">
        <v>8</v>
      </c>
      <c r="D279">
        <v>61.099999999999994</v>
      </c>
      <c r="E279" s="2">
        <v>0.71</v>
      </c>
      <c r="F279">
        <v>33</v>
      </c>
      <c r="G279">
        <v>0.3</v>
      </c>
      <c r="H279">
        <v>27</v>
      </c>
      <c r="I279" s="3">
        <f t="shared" si="9"/>
        <v>8.1</v>
      </c>
    </row>
    <row r="280" spans="1:9" x14ac:dyDescent="0.25">
      <c r="A280" s="1">
        <v>43004</v>
      </c>
      <c r="B280" s="1" t="str">
        <f t="shared" si="8"/>
        <v>September</v>
      </c>
      <c r="C280" t="s">
        <v>9</v>
      </c>
      <c r="D280">
        <v>61.8</v>
      </c>
      <c r="E280" s="2">
        <v>0.77</v>
      </c>
      <c r="F280">
        <v>51</v>
      </c>
      <c r="G280">
        <v>0.3</v>
      </c>
      <c r="H280">
        <v>26</v>
      </c>
      <c r="I280" s="3">
        <f t="shared" si="9"/>
        <v>7.8</v>
      </c>
    </row>
    <row r="281" spans="1:9" x14ac:dyDescent="0.25">
      <c r="A281" s="1">
        <v>43005</v>
      </c>
      <c r="B281" s="1" t="str">
        <f t="shared" si="8"/>
        <v>September</v>
      </c>
      <c r="C281" t="s">
        <v>10</v>
      </c>
      <c r="D281">
        <v>70.699999999999989</v>
      </c>
      <c r="E281" s="2">
        <v>0.67</v>
      </c>
      <c r="F281">
        <v>51</v>
      </c>
      <c r="G281">
        <v>0.3</v>
      </c>
      <c r="H281">
        <v>29</v>
      </c>
      <c r="I281" s="3">
        <f t="shared" si="9"/>
        <v>8.6999999999999993</v>
      </c>
    </row>
    <row r="282" spans="1:9" x14ac:dyDescent="0.25">
      <c r="A282" s="1">
        <v>43006</v>
      </c>
      <c r="B282" s="1" t="str">
        <f t="shared" si="8"/>
        <v>September</v>
      </c>
      <c r="C282" t="s">
        <v>11</v>
      </c>
      <c r="D282">
        <v>67.399999999999991</v>
      </c>
      <c r="E282" s="2">
        <v>0.69</v>
      </c>
      <c r="F282">
        <v>38</v>
      </c>
      <c r="G282">
        <v>0.3</v>
      </c>
      <c r="H282">
        <v>28</v>
      </c>
      <c r="I282" s="3">
        <f t="shared" si="9"/>
        <v>8.4</v>
      </c>
    </row>
    <row r="283" spans="1:9" x14ac:dyDescent="0.25">
      <c r="A283" s="1">
        <v>43007</v>
      </c>
      <c r="B283" s="1" t="str">
        <f t="shared" si="8"/>
        <v>September</v>
      </c>
      <c r="C283" t="s">
        <v>12</v>
      </c>
      <c r="D283">
        <v>66.099999999999994</v>
      </c>
      <c r="E283" s="2">
        <v>0.71</v>
      </c>
      <c r="F283">
        <v>48</v>
      </c>
      <c r="G283">
        <v>0.3</v>
      </c>
      <c r="H283">
        <v>27</v>
      </c>
      <c r="I283" s="3">
        <f t="shared" si="9"/>
        <v>8.1</v>
      </c>
    </row>
    <row r="284" spans="1:9" x14ac:dyDescent="0.25">
      <c r="A284" s="1">
        <v>43008</v>
      </c>
      <c r="B284" s="1" t="str">
        <f t="shared" si="8"/>
        <v>September</v>
      </c>
      <c r="C284" t="s">
        <v>13</v>
      </c>
      <c r="D284">
        <v>64.8</v>
      </c>
      <c r="E284" s="2">
        <v>0.74</v>
      </c>
      <c r="F284">
        <v>29</v>
      </c>
      <c r="G284">
        <v>0.3</v>
      </c>
      <c r="H284">
        <v>26</v>
      </c>
      <c r="I284" s="3">
        <f t="shared" si="9"/>
        <v>7.8</v>
      </c>
    </row>
    <row r="285" spans="1:9" x14ac:dyDescent="0.25">
      <c r="A285" s="1">
        <v>43009</v>
      </c>
      <c r="B285" s="1" t="str">
        <f t="shared" si="8"/>
        <v>October</v>
      </c>
      <c r="C285" t="s">
        <v>7</v>
      </c>
      <c r="D285">
        <v>56.499999999999993</v>
      </c>
      <c r="E285" s="2">
        <v>0.8</v>
      </c>
      <c r="F285">
        <v>43</v>
      </c>
      <c r="G285">
        <v>0.3</v>
      </c>
      <c r="H285">
        <v>25</v>
      </c>
      <c r="I285" s="3">
        <f t="shared" si="9"/>
        <v>7.5</v>
      </c>
    </row>
    <row r="286" spans="1:9" x14ac:dyDescent="0.25">
      <c r="A286" s="1">
        <v>43010</v>
      </c>
      <c r="B286" s="1" t="str">
        <f t="shared" si="8"/>
        <v>October</v>
      </c>
      <c r="C286" t="s">
        <v>8</v>
      </c>
      <c r="D286">
        <v>58.499999999999993</v>
      </c>
      <c r="E286" s="2">
        <v>0.74</v>
      </c>
      <c r="F286">
        <v>32</v>
      </c>
      <c r="G286">
        <v>0.3</v>
      </c>
      <c r="H286">
        <v>25</v>
      </c>
      <c r="I286" s="3">
        <f t="shared" si="9"/>
        <v>7.5</v>
      </c>
    </row>
    <row r="287" spans="1:9" x14ac:dyDescent="0.25">
      <c r="A287" s="1">
        <v>43011</v>
      </c>
      <c r="B287" s="1" t="str">
        <f t="shared" si="8"/>
        <v>October</v>
      </c>
      <c r="C287" t="s">
        <v>9</v>
      </c>
      <c r="D287">
        <v>59.199999999999996</v>
      </c>
      <c r="E287" s="2">
        <v>0.8</v>
      </c>
      <c r="F287">
        <v>34</v>
      </c>
      <c r="G287">
        <v>0.3</v>
      </c>
      <c r="H287">
        <v>24</v>
      </c>
      <c r="I287" s="3">
        <f t="shared" si="9"/>
        <v>7.1999999999999993</v>
      </c>
    </row>
    <row r="288" spans="1:9" x14ac:dyDescent="0.25">
      <c r="A288" s="1">
        <v>43012</v>
      </c>
      <c r="B288" s="1" t="str">
        <f t="shared" si="8"/>
        <v>October</v>
      </c>
      <c r="C288" t="s">
        <v>10</v>
      </c>
      <c r="D288">
        <v>61.199999999999996</v>
      </c>
      <c r="E288" s="2">
        <v>0.77</v>
      </c>
      <c r="F288">
        <v>33</v>
      </c>
      <c r="G288">
        <v>0.3</v>
      </c>
      <c r="H288">
        <v>24</v>
      </c>
      <c r="I288" s="3">
        <f t="shared" si="9"/>
        <v>7.1999999999999993</v>
      </c>
    </row>
    <row r="289" spans="1:9" x14ac:dyDescent="0.25">
      <c r="A289" s="1">
        <v>43013</v>
      </c>
      <c r="B289" s="1" t="str">
        <f t="shared" si="8"/>
        <v>October</v>
      </c>
      <c r="C289" t="s">
        <v>11</v>
      </c>
      <c r="D289">
        <v>60.499999999999993</v>
      </c>
      <c r="E289" s="2">
        <v>0.8</v>
      </c>
      <c r="F289">
        <v>33</v>
      </c>
      <c r="G289">
        <v>0.3</v>
      </c>
      <c r="H289">
        <v>25</v>
      </c>
      <c r="I289" s="3">
        <f t="shared" si="9"/>
        <v>7.5</v>
      </c>
    </row>
    <row r="290" spans="1:9" x14ac:dyDescent="0.25">
      <c r="A290" s="1">
        <v>43014</v>
      </c>
      <c r="B290" s="1" t="str">
        <f t="shared" si="8"/>
        <v>October</v>
      </c>
      <c r="C290" t="s">
        <v>12</v>
      </c>
      <c r="D290">
        <v>62.499999999999993</v>
      </c>
      <c r="E290" s="2">
        <v>0.74</v>
      </c>
      <c r="F290">
        <v>42</v>
      </c>
      <c r="G290">
        <v>0.3</v>
      </c>
      <c r="H290">
        <v>25</v>
      </c>
      <c r="I290" s="3">
        <f t="shared" si="9"/>
        <v>7.5</v>
      </c>
    </row>
    <row r="291" spans="1:9" x14ac:dyDescent="0.25">
      <c r="A291" s="1">
        <v>43015</v>
      </c>
      <c r="B291" s="1" t="str">
        <f t="shared" si="8"/>
        <v>October</v>
      </c>
      <c r="C291" t="s">
        <v>13</v>
      </c>
      <c r="D291">
        <v>63.499999999999993</v>
      </c>
      <c r="E291" s="2">
        <v>0.8</v>
      </c>
      <c r="F291">
        <v>31</v>
      </c>
      <c r="G291">
        <v>0.3</v>
      </c>
      <c r="H291">
        <v>25</v>
      </c>
      <c r="I291" s="3">
        <f t="shared" si="9"/>
        <v>7.5</v>
      </c>
    </row>
    <row r="292" spans="1:9" x14ac:dyDescent="0.25">
      <c r="A292" s="1">
        <v>43016</v>
      </c>
      <c r="B292" s="1" t="str">
        <f t="shared" si="8"/>
        <v>October</v>
      </c>
      <c r="C292" t="s">
        <v>7</v>
      </c>
      <c r="D292">
        <v>60.199999999999996</v>
      </c>
      <c r="E292" s="2">
        <v>0.8</v>
      </c>
      <c r="F292">
        <v>47</v>
      </c>
      <c r="G292">
        <v>0.3</v>
      </c>
      <c r="H292">
        <v>24</v>
      </c>
      <c r="I292" s="3">
        <f t="shared" si="9"/>
        <v>7.1999999999999993</v>
      </c>
    </row>
    <row r="293" spans="1:9" x14ac:dyDescent="0.25">
      <c r="A293" s="1">
        <v>43017</v>
      </c>
      <c r="B293" s="1" t="str">
        <f t="shared" si="8"/>
        <v>October</v>
      </c>
      <c r="C293" t="s">
        <v>8</v>
      </c>
      <c r="D293">
        <v>63.499999999999993</v>
      </c>
      <c r="E293" s="2">
        <v>0.74</v>
      </c>
      <c r="F293">
        <v>47</v>
      </c>
      <c r="G293">
        <v>0.3</v>
      </c>
      <c r="H293">
        <v>25</v>
      </c>
      <c r="I293" s="3">
        <f t="shared" si="9"/>
        <v>7.5</v>
      </c>
    </row>
    <row r="294" spans="1:9" x14ac:dyDescent="0.25">
      <c r="A294" s="1">
        <v>43018</v>
      </c>
      <c r="B294" s="1" t="str">
        <f t="shared" si="8"/>
        <v>October</v>
      </c>
      <c r="C294" t="s">
        <v>9</v>
      </c>
      <c r="D294">
        <v>58.499999999999993</v>
      </c>
      <c r="E294" s="2">
        <v>0.74</v>
      </c>
      <c r="F294">
        <v>51</v>
      </c>
      <c r="G294">
        <v>0.3</v>
      </c>
      <c r="H294">
        <v>25</v>
      </c>
      <c r="I294" s="3">
        <f t="shared" si="9"/>
        <v>7.5</v>
      </c>
    </row>
    <row r="295" spans="1:9" x14ac:dyDescent="0.25">
      <c r="A295" s="1">
        <v>43019</v>
      </c>
      <c r="B295" s="1" t="str">
        <f t="shared" si="8"/>
        <v>October</v>
      </c>
      <c r="C295" t="s">
        <v>10</v>
      </c>
      <c r="D295">
        <v>61.499999999999993</v>
      </c>
      <c r="E295" s="2">
        <v>0.77</v>
      </c>
      <c r="F295">
        <v>47</v>
      </c>
      <c r="G295">
        <v>0.3</v>
      </c>
      <c r="H295">
        <v>25</v>
      </c>
      <c r="I295" s="3">
        <f t="shared" si="9"/>
        <v>7.5</v>
      </c>
    </row>
    <row r="296" spans="1:9" x14ac:dyDescent="0.25">
      <c r="A296" s="1">
        <v>43020</v>
      </c>
      <c r="B296" s="1" t="str">
        <f t="shared" si="8"/>
        <v>October</v>
      </c>
      <c r="C296" t="s">
        <v>11</v>
      </c>
      <c r="D296">
        <v>58.199999999999996</v>
      </c>
      <c r="E296" s="2">
        <v>0.77</v>
      </c>
      <c r="F296">
        <v>39</v>
      </c>
      <c r="G296">
        <v>0.3</v>
      </c>
      <c r="H296">
        <v>24</v>
      </c>
      <c r="I296" s="3">
        <f t="shared" si="9"/>
        <v>7.1999999999999993</v>
      </c>
    </row>
    <row r="297" spans="1:9" x14ac:dyDescent="0.25">
      <c r="A297" s="1">
        <v>43021</v>
      </c>
      <c r="B297" s="1" t="str">
        <f t="shared" si="8"/>
        <v>October</v>
      </c>
      <c r="C297" t="s">
        <v>12</v>
      </c>
      <c r="D297">
        <v>61.499999999999993</v>
      </c>
      <c r="E297" s="2">
        <v>0.8</v>
      </c>
      <c r="F297">
        <v>28</v>
      </c>
      <c r="G297">
        <v>0.3</v>
      </c>
      <c r="H297">
        <v>25</v>
      </c>
      <c r="I297" s="3">
        <f t="shared" si="9"/>
        <v>7.5</v>
      </c>
    </row>
    <row r="298" spans="1:9" x14ac:dyDescent="0.25">
      <c r="A298" s="1">
        <v>43022</v>
      </c>
      <c r="B298" s="1" t="str">
        <f t="shared" si="8"/>
        <v>October</v>
      </c>
      <c r="C298" t="s">
        <v>13</v>
      </c>
      <c r="D298">
        <v>59.499999999999993</v>
      </c>
      <c r="E298" s="2">
        <v>0.74</v>
      </c>
      <c r="F298">
        <v>28</v>
      </c>
      <c r="G298">
        <v>0.3</v>
      </c>
      <c r="H298">
        <v>25</v>
      </c>
      <c r="I298" s="3">
        <f t="shared" si="9"/>
        <v>7.5</v>
      </c>
    </row>
    <row r="299" spans="1:9" x14ac:dyDescent="0.25">
      <c r="A299" s="1">
        <v>43023</v>
      </c>
      <c r="B299" s="1" t="str">
        <f t="shared" si="8"/>
        <v>October</v>
      </c>
      <c r="C299" t="s">
        <v>7</v>
      </c>
      <c r="D299">
        <v>61.499999999999993</v>
      </c>
      <c r="E299" s="2">
        <v>0.74</v>
      </c>
      <c r="F299">
        <v>36</v>
      </c>
      <c r="G299">
        <v>0.3</v>
      </c>
      <c r="H299">
        <v>25</v>
      </c>
      <c r="I299" s="3">
        <f t="shared" si="9"/>
        <v>7.5</v>
      </c>
    </row>
    <row r="300" spans="1:9" x14ac:dyDescent="0.25">
      <c r="A300" s="1">
        <v>43024</v>
      </c>
      <c r="B300" s="1" t="str">
        <f t="shared" si="8"/>
        <v>October</v>
      </c>
      <c r="C300" t="s">
        <v>8</v>
      </c>
      <c r="D300">
        <v>58.199999999999996</v>
      </c>
      <c r="E300" s="2">
        <v>0.8</v>
      </c>
      <c r="F300">
        <v>28</v>
      </c>
      <c r="G300">
        <v>0.3</v>
      </c>
      <c r="H300">
        <v>24</v>
      </c>
      <c r="I300" s="3">
        <f t="shared" si="9"/>
        <v>7.1999999999999993</v>
      </c>
    </row>
    <row r="301" spans="1:9" x14ac:dyDescent="0.25">
      <c r="A301" s="1">
        <v>43025</v>
      </c>
      <c r="B301" s="1" t="str">
        <f t="shared" si="8"/>
        <v>October</v>
      </c>
      <c r="C301" t="s">
        <v>9</v>
      </c>
      <c r="D301">
        <v>58.499999999999993</v>
      </c>
      <c r="E301" s="2">
        <v>0.77</v>
      </c>
      <c r="F301">
        <v>46</v>
      </c>
      <c r="G301">
        <v>0.3</v>
      </c>
      <c r="H301">
        <v>25</v>
      </c>
      <c r="I301" s="3">
        <f t="shared" si="9"/>
        <v>7.5</v>
      </c>
    </row>
    <row r="302" spans="1:9" x14ac:dyDescent="0.25">
      <c r="A302" s="1">
        <v>43026</v>
      </c>
      <c r="B302" s="1" t="str">
        <f t="shared" si="8"/>
        <v>October</v>
      </c>
      <c r="C302" t="s">
        <v>10</v>
      </c>
      <c r="D302">
        <v>62.499999999999993</v>
      </c>
      <c r="E302" s="2">
        <v>0.77</v>
      </c>
      <c r="F302">
        <v>33</v>
      </c>
      <c r="G302">
        <v>0.3</v>
      </c>
      <c r="H302">
        <v>25</v>
      </c>
      <c r="I302" s="3">
        <f t="shared" si="9"/>
        <v>7.5</v>
      </c>
    </row>
    <row r="303" spans="1:9" x14ac:dyDescent="0.25">
      <c r="A303" s="1">
        <v>43027</v>
      </c>
      <c r="B303" s="1" t="str">
        <f t="shared" si="8"/>
        <v>October</v>
      </c>
      <c r="C303" t="s">
        <v>11</v>
      </c>
      <c r="D303">
        <v>60.499999999999993</v>
      </c>
      <c r="E303" s="2">
        <v>0.8</v>
      </c>
      <c r="F303">
        <v>41</v>
      </c>
      <c r="G303">
        <v>0.3</v>
      </c>
      <c r="H303">
        <v>25</v>
      </c>
      <c r="I303" s="3">
        <f t="shared" si="9"/>
        <v>7.5</v>
      </c>
    </row>
    <row r="304" spans="1:9" x14ac:dyDescent="0.25">
      <c r="A304" s="1">
        <v>43028</v>
      </c>
      <c r="B304" s="1" t="str">
        <f t="shared" si="8"/>
        <v>October</v>
      </c>
      <c r="C304" t="s">
        <v>12</v>
      </c>
      <c r="D304">
        <v>60.199999999999996</v>
      </c>
      <c r="E304" s="2">
        <v>0.8</v>
      </c>
      <c r="F304">
        <v>50</v>
      </c>
      <c r="G304">
        <v>0.3</v>
      </c>
      <c r="H304">
        <v>24</v>
      </c>
      <c r="I304" s="3">
        <f t="shared" si="9"/>
        <v>7.1999999999999993</v>
      </c>
    </row>
    <row r="305" spans="1:9" x14ac:dyDescent="0.25">
      <c r="A305" s="1">
        <v>43029</v>
      </c>
      <c r="B305" s="1" t="str">
        <f t="shared" si="8"/>
        <v>October</v>
      </c>
      <c r="C305" t="s">
        <v>13</v>
      </c>
      <c r="D305">
        <v>56.199999999999996</v>
      </c>
      <c r="E305" s="2">
        <v>0.83</v>
      </c>
      <c r="F305">
        <v>28</v>
      </c>
      <c r="G305">
        <v>0.3</v>
      </c>
      <c r="H305">
        <v>24</v>
      </c>
      <c r="I305" s="3">
        <f t="shared" si="9"/>
        <v>7.1999999999999993</v>
      </c>
    </row>
    <row r="306" spans="1:9" x14ac:dyDescent="0.25">
      <c r="A306" s="1">
        <v>43030</v>
      </c>
      <c r="B306" s="1" t="str">
        <f t="shared" si="8"/>
        <v>October</v>
      </c>
      <c r="C306" t="s">
        <v>7</v>
      </c>
      <c r="D306">
        <v>57.499999999999993</v>
      </c>
      <c r="E306" s="2">
        <v>0.77</v>
      </c>
      <c r="F306">
        <v>35</v>
      </c>
      <c r="G306">
        <v>0.3</v>
      </c>
      <c r="H306">
        <v>25</v>
      </c>
      <c r="I306" s="3">
        <f t="shared" si="9"/>
        <v>7.5</v>
      </c>
    </row>
    <row r="307" spans="1:9" x14ac:dyDescent="0.25">
      <c r="A307" s="1">
        <v>43031</v>
      </c>
      <c r="B307" s="1" t="str">
        <f t="shared" si="8"/>
        <v>October</v>
      </c>
      <c r="C307" t="s">
        <v>8</v>
      </c>
      <c r="D307">
        <v>58.499999999999993</v>
      </c>
      <c r="E307" s="2">
        <v>0.8</v>
      </c>
      <c r="F307">
        <v>50</v>
      </c>
      <c r="G307">
        <v>0.3</v>
      </c>
      <c r="H307">
        <v>25</v>
      </c>
      <c r="I307" s="3">
        <f t="shared" si="9"/>
        <v>7.5</v>
      </c>
    </row>
    <row r="308" spans="1:9" x14ac:dyDescent="0.25">
      <c r="A308" s="1">
        <v>43032</v>
      </c>
      <c r="B308" s="1" t="str">
        <f t="shared" si="8"/>
        <v>October</v>
      </c>
      <c r="C308" t="s">
        <v>9</v>
      </c>
      <c r="D308">
        <v>61.499999999999993</v>
      </c>
      <c r="E308" s="2">
        <v>0.74</v>
      </c>
      <c r="F308">
        <v>48</v>
      </c>
      <c r="G308">
        <v>0.3</v>
      </c>
      <c r="H308">
        <v>25</v>
      </c>
      <c r="I308" s="3">
        <f t="shared" si="9"/>
        <v>7.5</v>
      </c>
    </row>
    <row r="309" spans="1:9" x14ac:dyDescent="0.25">
      <c r="A309" s="1">
        <v>43033</v>
      </c>
      <c r="B309" s="1" t="str">
        <f t="shared" si="8"/>
        <v>October</v>
      </c>
      <c r="C309" t="s">
        <v>10</v>
      </c>
      <c r="D309">
        <v>61.199999999999996</v>
      </c>
      <c r="E309" s="2">
        <v>0.8</v>
      </c>
      <c r="F309">
        <v>44</v>
      </c>
      <c r="G309">
        <v>0.3</v>
      </c>
      <c r="H309">
        <v>24</v>
      </c>
      <c r="I309" s="3">
        <f t="shared" si="9"/>
        <v>7.1999999999999993</v>
      </c>
    </row>
    <row r="310" spans="1:9" x14ac:dyDescent="0.25">
      <c r="A310" s="1">
        <v>43034</v>
      </c>
      <c r="B310" s="1" t="str">
        <f t="shared" si="8"/>
        <v>October</v>
      </c>
      <c r="C310" t="s">
        <v>11</v>
      </c>
      <c r="D310">
        <v>54.199999999999996</v>
      </c>
      <c r="E310" s="2">
        <v>0.77</v>
      </c>
      <c r="F310">
        <v>47</v>
      </c>
      <c r="G310">
        <v>0.3</v>
      </c>
      <c r="H310">
        <v>24</v>
      </c>
      <c r="I310" s="3">
        <f t="shared" si="9"/>
        <v>7.1999999999999993</v>
      </c>
    </row>
    <row r="311" spans="1:9" x14ac:dyDescent="0.25">
      <c r="A311" s="1">
        <v>43035</v>
      </c>
      <c r="B311" s="1" t="str">
        <f t="shared" si="8"/>
        <v>October</v>
      </c>
      <c r="C311" t="s">
        <v>12</v>
      </c>
      <c r="D311">
        <v>62.8</v>
      </c>
      <c r="E311" s="2">
        <v>0.71</v>
      </c>
      <c r="F311">
        <v>52</v>
      </c>
      <c r="G311">
        <v>0.3</v>
      </c>
      <c r="H311">
        <v>26</v>
      </c>
      <c r="I311" s="3">
        <f t="shared" si="9"/>
        <v>7.8</v>
      </c>
    </row>
    <row r="312" spans="1:9" x14ac:dyDescent="0.25">
      <c r="A312" s="1">
        <v>43036</v>
      </c>
      <c r="B312" s="1" t="str">
        <f t="shared" si="8"/>
        <v>October</v>
      </c>
      <c r="C312" t="s">
        <v>13</v>
      </c>
      <c r="D312">
        <v>57.499999999999993</v>
      </c>
      <c r="E312" s="2">
        <v>0.77</v>
      </c>
      <c r="F312">
        <v>28</v>
      </c>
      <c r="G312">
        <v>0.3</v>
      </c>
      <c r="H312">
        <v>25</v>
      </c>
      <c r="I312" s="3">
        <f t="shared" si="9"/>
        <v>7.5</v>
      </c>
    </row>
    <row r="313" spans="1:9" x14ac:dyDescent="0.25">
      <c r="A313" s="1">
        <v>43037</v>
      </c>
      <c r="B313" s="1" t="str">
        <f t="shared" si="8"/>
        <v>October</v>
      </c>
      <c r="C313" t="s">
        <v>7</v>
      </c>
      <c r="D313">
        <v>61.499999999999993</v>
      </c>
      <c r="E313" s="2">
        <v>0.8</v>
      </c>
      <c r="F313">
        <v>34</v>
      </c>
      <c r="G313">
        <v>0.3</v>
      </c>
      <c r="H313">
        <v>25</v>
      </c>
      <c r="I313" s="3">
        <f t="shared" si="9"/>
        <v>7.5</v>
      </c>
    </row>
    <row r="314" spans="1:9" x14ac:dyDescent="0.25">
      <c r="A314" s="1">
        <v>43038</v>
      </c>
      <c r="B314" s="1" t="str">
        <f t="shared" si="8"/>
        <v>October</v>
      </c>
      <c r="C314" t="s">
        <v>8</v>
      </c>
      <c r="D314">
        <v>58.199999999999996</v>
      </c>
      <c r="E314" s="2">
        <v>0.77</v>
      </c>
      <c r="F314">
        <v>35</v>
      </c>
      <c r="G314">
        <v>0.3</v>
      </c>
      <c r="H314">
        <v>24</v>
      </c>
      <c r="I314" s="3">
        <f t="shared" si="9"/>
        <v>7.1999999999999993</v>
      </c>
    </row>
    <row r="315" spans="1:9" x14ac:dyDescent="0.25">
      <c r="A315" s="1">
        <v>43039</v>
      </c>
      <c r="B315" s="1" t="str">
        <f t="shared" si="8"/>
        <v>October</v>
      </c>
      <c r="C315" t="s">
        <v>9</v>
      </c>
      <c r="D315">
        <v>54.199999999999996</v>
      </c>
      <c r="E315" s="2">
        <v>0.77</v>
      </c>
      <c r="F315">
        <v>38</v>
      </c>
      <c r="G315">
        <v>0.3</v>
      </c>
      <c r="H315">
        <v>24</v>
      </c>
      <c r="I315" s="3">
        <f t="shared" si="9"/>
        <v>7.1999999999999993</v>
      </c>
    </row>
    <row r="316" spans="1:9" x14ac:dyDescent="0.25">
      <c r="A316" s="1">
        <v>43040</v>
      </c>
      <c r="B316" s="1" t="str">
        <f t="shared" si="8"/>
        <v>November</v>
      </c>
      <c r="C316" t="s">
        <v>10</v>
      </c>
      <c r="D316">
        <v>51.9</v>
      </c>
      <c r="E316" s="2">
        <v>0.83</v>
      </c>
      <c r="F316">
        <v>43</v>
      </c>
      <c r="G316">
        <v>0.3</v>
      </c>
      <c r="H316">
        <v>23</v>
      </c>
      <c r="I316" s="3">
        <f t="shared" si="9"/>
        <v>6.8999999999999995</v>
      </c>
    </row>
    <row r="317" spans="1:9" x14ac:dyDescent="0.25">
      <c r="A317" s="1">
        <v>43041</v>
      </c>
      <c r="B317" s="1" t="str">
        <f t="shared" si="8"/>
        <v>November</v>
      </c>
      <c r="C317" t="s">
        <v>11</v>
      </c>
      <c r="D317">
        <v>53.599999999999994</v>
      </c>
      <c r="E317" s="2">
        <v>0.91</v>
      </c>
      <c r="F317">
        <v>46</v>
      </c>
      <c r="G317">
        <v>0.3</v>
      </c>
      <c r="H317">
        <v>22</v>
      </c>
      <c r="I317" s="3">
        <f t="shared" si="9"/>
        <v>6.6</v>
      </c>
    </row>
    <row r="318" spans="1:9" x14ac:dyDescent="0.25">
      <c r="A318" s="1">
        <v>43042</v>
      </c>
      <c r="B318" s="1" t="str">
        <f t="shared" si="8"/>
        <v>November</v>
      </c>
      <c r="C318" t="s">
        <v>12</v>
      </c>
      <c r="D318">
        <v>51.3</v>
      </c>
      <c r="E318" s="2">
        <v>0.87</v>
      </c>
      <c r="F318">
        <v>38</v>
      </c>
      <c r="G318">
        <v>0.3</v>
      </c>
      <c r="H318">
        <v>21</v>
      </c>
      <c r="I318" s="3">
        <f t="shared" si="9"/>
        <v>6.3</v>
      </c>
    </row>
    <row r="319" spans="1:9" x14ac:dyDescent="0.25">
      <c r="A319" s="1">
        <v>43043</v>
      </c>
      <c r="B319" s="1" t="str">
        <f t="shared" si="8"/>
        <v>November</v>
      </c>
      <c r="C319" t="s">
        <v>13</v>
      </c>
      <c r="D319">
        <v>48.699999999999996</v>
      </c>
      <c r="E319" s="2">
        <v>0.95</v>
      </c>
      <c r="F319">
        <v>39</v>
      </c>
      <c r="G319">
        <v>0.3</v>
      </c>
      <c r="H319">
        <v>19</v>
      </c>
      <c r="I319" s="3">
        <f t="shared" si="9"/>
        <v>5.7</v>
      </c>
    </row>
    <row r="320" spans="1:9" x14ac:dyDescent="0.25">
      <c r="A320" s="1">
        <v>43044</v>
      </c>
      <c r="B320" s="1" t="str">
        <f t="shared" si="8"/>
        <v>November</v>
      </c>
      <c r="C320" t="s">
        <v>7</v>
      </c>
      <c r="D320">
        <v>55.9</v>
      </c>
      <c r="E320" s="2">
        <v>0.87</v>
      </c>
      <c r="F320">
        <v>45</v>
      </c>
      <c r="G320">
        <v>0.3</v>
      </c>
      <c r="H320">
        <v>23</v>
      </c>
      <c r="I320" s="3">
        <f t="shared" si="9"/>
        <v>6.8999999999999995</v>
      </c>
    </row>
    <row r="321" spans="1:9" x14ac:dyDescent="0.25">
      <c r="A321" s="1">
        <v>43045</v>
      </c>
      <c r="B321" s="1" t="str">
        <f t="shared" si="8"/>
        <v>November</v>
      </c>
      <c r="C321" t="s">
        <v>8</v>
      </c>
      <c r="D321">
        <v>51.599999999999994</v>
      </c>
      <c r="E321" s="2">
        <v>0.91</v>
      </c>
      <c r="F321">
        <v>28</v>
      </c>
      <c r="G321">
        <v>0.3</v>
      </c>
      <c r="H321">
        <v>22</v>
      </c>
      <c r="I321" s="3">
        <f t="shared" si="9"/>
        <v>6.6</v>
      </c>
    </row>
    <row r="322" spans="1:9" x14ac:dyDescent="0.25">
      <c r="A322" s="1">
        <v>43046</v>
      </c>
      <c r="B322" s="1" t="str">
        <f t="shared" si="8"/>
        <v>November</v>
      </c>
      <c r="C322" t="s">
        <v>9</v>
      </c>
      <c r="D322">
        <v>52.3</v>
      </c>
      <c r="E322" s="2">
        <v>0.91</v>
      </c>
      <c r="F322">
        <v>34</v>
      </c>
      <c r="G322">
        <v>0.3</v>
      </c>
      <c r="H322">
        <v>21</v>
      </c>
      <c r="I322" s="3">
        <f t="shared" si="9"/>
        <v>6.3</v>
      </c>
    </row>
    <row r="323" spans="1:9" x14ac:dyDescent="0.25">
      <c r="A323" s="1">
        <v>43047</v>
      </c>
      <c r="B323" s="1" t="str">
        <f t="shared" si="8"/>
        <v>November</v>
      </c>
      <c r="C323" t="s">
        <v>10</v>
      </c>
      <c r="D323">
        <v>44.699999999999996</v>
      </c>
      <c r="E323" s="2">
        <v>0.95</v>
      </c>
      <c r="F323">
        <v>37</v>
      </c>
      <c r="G323">
        <v>0.3</v>
      </c>
      <c r="H323">
        <v>19</v>
      </c>
      <c r="I323" s="3">
        <f t="shared" si="9"/>
        <v>5.7</v>
      </c>
    </row>
    <row r="324" spans="1:9" x14ac:dyDescent="0.25">
      <c r="A324" s="1">
        <v>43048</v>
      </c>
      <c r="B324" s="1" t="str">
        <f t="shared" si="8"/>
        <v>November</v>
      </c>
      <c r="C324" t="s">
        <v>11</v>
      </c>
      <c r="D324">
        <v>53.9</v>
      </c>
      <c r="E324" s="2">
        <v>0.83</v>
      </c>
      <c r="F324">
        <v>33</v>
      </c>
      <c r="G324">
        <v>0.3</v>
      </c>
      <c r="H324">
        <v>23</v>
      </c>
      <c r="I324" s="3">
        <f t="shared" si="9"/>
        <v>6.8999999999999995</v>
      </c>
    </row>
    <row r="325" spans="1:9" x14ac:dyDescent="0.25">
      <c r="A325" s="1">
        <v>43049</v>
      </c>
      <c r="B325" s="1" t="str">
        <f t="shared" si="8"/>
        <v>November</v>
      </c>
      <c r="C325" t="s">
        <v>12</v>
      </c>
      <c r="D325">
        <v>54.599999999999994</v>
      </c>
      <c r="E325" s="2">
        <v>0.87</v>
      </c>
      <c r="F325">
        <v>28</v>
      </c>
      <c r="G325">
        <v>0.3</v>
      </c>
      <c r="H325">
        <v>22</v>
      </c>
      <c r="I325" s="3">
        <f t="shared" si="9"/>
        <v>6.6</v>
      </c>
    </row>
    <row r="326" spans="1:9" x14ac:dyDescent="0.25">
      <c r="A326" s="1">
        <v>43050</v>
      </c>
      <c r="B326" s="1" t="str">
        <f t="shared" si="8"/>
        <v>November</v>
      </c>
      <c r="C326" t="s">
        <v>13</v>
      </c>
      <c r="D326">
        <v>47.3</v>
      </c>
      <c r="E326" s="2">
        <v>0.91</v>
      </c>
      <c r="F326">
        <v>33</v>
      </c>
      <c r="G326">
        <v>0.3</v>
      </c>
      <c r="H326">
        <v>21</v>
      </c>
      <c r="I326" s="3">
        <f t="shared" si="9"/>
        <v>6.3</v>
      </c>
    </row>
    <row r="327" spans="1:9" x14ac:dyDescent="0.25">
      <c r="A327" s="1">
        <v>43051</v>
      </c>
      <c r="B327" s="1" t="str">
        <f t="shared" si="8"/>
        <v>November</v>
      </c>
      <c r="C327" t="s">
        <v>7</v>
      </c>
      <c r="D327">
        <v>49.699999999999996</v>
      </c>
      <c r="E327" s="2">
        <v>1.05</v>
      </c>
      <c r="F327">
        <v>38</v>
      </c>
      <c r="G327">
        <v>0.3</v>
      </c>
      <c r="H327">
        <v>19</v>
      </c>
      <c r="I327" s="3">
        <f t="shared" si="9"/>
        <v>5.7</v>
      </c>
    </row>
    <row r="328" spans="1:9" x14ac:dyDescent="0.25">
      <c r="A328" s="1">
        <v>43052</v>
      </c>
      <c r="B328" s="1" t="str">
        <f t="shared" si="8"/>
        <v>November</v>
      </c>
      <c r="C328" t="s">
        <v>8</v>
      </c>
      <c r="D328">
        <v>44.699999999999996</v>
      </c>
      <c r="E328" s="2">
        <v>1.05</v>
      </c>
      <c r="F328">
        <v>26</v>
      </c>
      <c r="G328">
        <v>0.3</v>
      </c>
      <c r="H328">
        <v>19</v>
      </c>
      <c r="I328" s="3">
        <f t="shared" si="9"/>
        <v>5.7</v>
      </c>
    </row>
    <row r="329" spans="1:9" x14ac:dyDescent="0.25">
      <c r="A329" s="1">
        <v>43053</v>
      </c>
      <c r="B329" s="1" t="str">
        <f t="shared" si="8"/>
        <v>November</v>
      </c>
      <c r="C329" t="s">
        <v>9</v>
      </c>
      <c r="D329">
        <v>55.9</v>
      </c>
      <c r="E329" s="2">
        <v>0.8</v>
      </c>
      <c r="F329">
        <v>28</v>
      </c>
      <c r="G329">
        <v>0.3</v>
      </c>
      <c r="H329">
        <v>23</v>
      </c>
      <c r="I329" s="3">
        <f t="shared" si="9"/>
        <v>6.8999999999999995</v>
      </c>
    </row>
    <row r="330" spans="1:9" x14ac:dyDescent="0.25">
      <c r="A330" s="1">
        <v>43054</v>
      </c>
      <c r="B330" s="1" t="str">
        <f t="shared" si="8"/>
        <v>November</v>
      </c>
      <c r="C330" t="s">
        <v>10</v>
      </c>
      <c r="D330">
        <v>55.9</v>
      </c>
      <c r="E330" s="2">
        <v>0.83</v>
      </c>
      <c r="F330">
        <v>47</v>
      </c>
      <c r="G330">
        <v>0.3</v>
      </c>
      <c r="H330">
        <v>23</v>
      </c>
      <c r="I330" s="3">
        <f t="shared" si="9"/>
        <v>6.8999999999999995</v>
      </c>
    </row>
    <row r="331" spans="1:9" x14ac:dyDescent="0.25">
      <c r="A331" s="1">
        <v>43055</v>
      </c>
      <c r="B331" s="1" t="str">
        <f t="shared" si="8"/>
        <v>November</v>
      </c>
      <c r="C331" t="s">
        <v>11</v>
      </c>
      <c r="D331">
        <v>47.3</v>
      </c>
      <c r="E331" s="2">
        <v>0.87</v>
      </c>
      <c r="F331">
        <v>28</v>
      </c>
      <c r="G331">
        <v>0.3</v>
      </c>
      <c r="H331">
        <v>21</v>
      </c>
      <c r="I331" s="3">
        <f t="shared" si="9"/>
        <v>6.3</v>
      </c>
    </row>
    <row r="332" spans="1:9" x14ac:dyDescent="0.25">
      <c r="A332" s="1">
        <v>43056</v>
      </c>
      <c r="B332" s="1" t="str">
        <f t="shared" ref="B332:B376" si="10">TEXT(A332, "mmmm")</f>
        <v>November</v>
      </c>
      <c r="C332" t="s">
        <v>12</v>
      </c>
      <c r="D332">
        <v>46</v>
      </c>
      <c r="E332" s="2">
        <v>1</v>
      </c>
      <c r="F332">
        <v>31</v>
      </c>
      <c r="G332">
        <v>0.3</v>
      </c>
      <c r="H332">
        <v>20</v>
      </c>
      <c r="I332" s="3">
        <f t="shared" ref="I332:I376" si="11">G332*H332</f>
        <v>6</v>
      </c>
    </row>
    <row r="333" spans="1:9" x14ac:dyDescent="0.25">
      <c r="A333" s="1">
        <v>43057</v>
      </c>
      <c r="B333" s="1" t="str">
        <f t="shared" si="10"/>
        <v>November</v>
      </c>
      <c r="C333" t="s">
        <v>13</v>
      </c>
      <c r="D333">
        <v>48.699999999999996</v>
      </c>
      <c r="E333" s="2">
        <v>1.05</v>
      </c>
      <c r="F333">
        <v>37</v>
      </c>
      <c r="G333">
        <v>0.3</v>
      </c>
      <c r="H333">
        <v>19</v>
      </c>
      <c r="I333" s="3">
        <f t="shared" si="11"/>
        <v>5.7</v>
      </c>
    </row>
    <row r="334" spans="1:9" x14ac:dyDescent="0.25">
      <c r="A334" s="1">
        <v>43058</v>
      </c>
      <c r="B334" s="1" t="str">
        <f t="shared" si="10"/>
        <v>November</v>
      </c>
      <c r="C334" t="s">
        <v>7</v>
      </c>
      <c r="D334">
        <v>55.9</v>
      </c>
      <c r="E334" s="2">
        <v>0.87</v>
      </c>
      <c r="F334">
        <v>34</v>
      </c>
      <c r="G334">
        <v>0.3</v>
      </c>
      <c r="H334">
        <v>23</v>
      </c>
      <c r="I334" s="3">
        <f t="shared" si="11"/>
        <v>6.8999999999999995</v>
      </c>
    </row>
    <row r="335" spans="1:9" x14ac:dyDescent="0.25">
      <c r="A335" s="1">
        <v>43059</v>
      </c>
      <c r="B335" s="1" t="str">
        <f t="shared" si="10"/>
        <v>November</v>
      </c>
      <c r="C335" t="s">
        <v>8</v>
      </c>
      <c r="D335">
        <v>55.599999999999994</v>
      </c>
      <c r="E335" s="2">
        <v>0.87</v>
      </c>
      <c r="F335">
        <v>41</v>
      </c>
      <c r="G335">
        <v>0.3</v>
      </c>
      <c r="H335">
        <v>22</v>
      </c>
      <c r="I335" s="3">
        <f t="shared" si="11"/>
        <v>6.6</v>
      </c>
    </row>
    <row r="336" spans="1:9" x14ac:dyDescent="0.25">
      <c r="A336" s="1">
        <v>43060</v>
      </c>
      <c r="B336" s="1" t="str">
        <f t="shared" si="10"/>
        <v>November</v>
      </c>
      <c r="C336" t="s">
        <v>9</v>
      </c>
      <c r="D336">
        <v>47</v>
      </c>
      <c r="E336" s="2">
        <v>0.95</v>
      </c>
      <c r="F336">
        <v>28</v>
      </c>
      <c r="G336">
        <v>0.3</v>
      </c>
      <c r="H336">
        <v>20</v>
      </c>
      <c r="I336" s="3">
        <f t="shared" si="11"/>
        <v>6</v>
      </c>
    </row>
    <row r="337" spans="1:9" x14ac:dyDescent="0.25">
      <c r="A337" s="1">
        <v>43061</v>
      </c>
      <c r="B337" s="1" t="str">
        <f t="shared" si="10"/>
        <v>November</v>
      </c>
      <c r="C337" t="s">
        <v>10</v>
      </c>
      <c r="D337">
        <v>48.699999999999996</v>
      </c>
      <c r="E337" s="2">
        <v>1</v>
      </c>
      <c r="F337">
        <v>40</v>
      </c>
      <c r="G337">
        <v>0.3</v>
      </c>
      <c r="H337">
        <v>19</v>
      </c>
      <c r="I337" s="3">
        <f t="shared" si="11"/>
        <v>5.7</v>
      </c>
    </row>
    <row r="338" spans="1:9" x14ac:dyDescent="0.25">
      <c r="A338" s="1">
        <v>43062</v>
      </c>
      <c r="B338" s="1" t="str">
        <f t="shared" si="10"/>
        <v>November</v>
      </c>
      <c r="C338" t="s">
        <v>11</v>
      </c>
      <c r="D338">
        <v>51.9</v>
      </c>
      <c r="E338" s="2">
        <v>0.87</v>
      </c>
      <c r="F338">
        <v>47</v>
      </c>
      <c r="G338">
        <v>0.3</v>
      </c>
      <c r="H338">
        <v>23</v>
      </c>
      <c r="I338" s="3">
        <f t="shared" si="11"/>
        <v>6.8999999999999995</v>
      </c>
    </row>
    <row r="339" spans="1:9" x14ac:dyDescent="0.25">
      <c r="A339" s="1">
        <v>43063</v>
      </c>
      <c r="B339" s="1" t="str">
        <f t="shared" si="10"/>
        <v>November</v>
      </c>
      <c r="C339" t="s">
        <v>12</v>
      </c>
      <c r="D339">
        <v>53.599999999999994</v>
      </c>
      <c r="E339" s="2">
        <v>0.83</v>
      </c>
      <c r="F339">
        <v>46</v>
      </c>
      <c r="G339">
        <v>0.3</v>
      </c>
      <c r="H339">
        <v>22</v>
      </c>
      <c r="I339" s="3">
        <f t="shared" si="11"/>
        <v>6.6</v>
      </c>
    </row>
    <row r="340" spans="1:9" x14ac:dyDescent="0.25">
      <c r="A340" s="1">
        <v>43064</v>
      </c>
      <c r="B340" s="1" t="str">
        <f t="shared" si="10"/>
        <v>November</v>
      </c>
      <c r="C340" t="s">
        <v>13</v>
      </c>
      <c r="D340">
        <v>49</v>
      </c>
      <c r="E340" s="2">
        <v>0.91</v>
      </c>
      <c r="F340">
        <v>32</v>
      </c>
      <c r="G340">
        <v>0.3</v>
      </c>
      <c r="H340">
        <v>20</v>
      </c>
      <c r="I340" s="3">
        <f t="shared" si="11"/>
        <v>6</v>
      </c>
    </row>
    <row r="341" spans="1:9" x14ac:dyDescent="0.25">
      <c r="A341" s="1">
        <v>43065</v>
      </c>
      <c r="B341" s="1" t="str">
        <f t="shared" si="10"/>
        <v>November</v>
      </c>
      <c r="C341" t="s">
        <v>7</v>
      </c>
      <c r="D341">
        <v>49.699999999999996</v>
      </c>
      <c r="E341" s="2">
        <v>1.05</v>
      </c>
      <c r="F341">
        <v>30</v>
      </c>
      <c r="G341">
        <v>0.3</v>
      </c>
      <c r="H341">
        <v>19</v>
      </c>
      <c r="I341" s="3">
        <f t="shared" si="11"/>
        <v>5.7</v>
      </c>
    </row>
    <row r="342" spans="1:9" x14ac:dyDescent="0.25">
      <c r="A342" s="1">
        <v>43066</v>
      </c>
      <c r="B342" s="1" t="str">
        <f t="shared" si="10"/>
        <v>November</v>
      </c>
      <c r="C342" t="s">
        <v>8</v>
      </c>
      <c r="D342">
        <v>53.9</v>
      </c>
      <c r="E342" s="2">
        <v>0.87</v>
      </c>
      <c r="F342">
        <v>30</v>
      </c>
      <c r="G342">
        <v>0.3</v>
      </c>
      <c r="H342">
        <v>23</v>
      </c>
      <c r="I342" s="3">
        <f t="shared" si="11"/>
        <v>6.8999999999999995</v>
      </c>
    </row>
    <row r="343" spans="1:9" x14ac:dyDescent="0.25">
      <c r="A343" s="1">
        <v>43067</v>
      </c>
      <c r="B343" s="1" t="str">
        <f t="shared" si="10"/>
        <v>November</v>
      </c>
      <c r="C343" t="s">
        <v>9</v>
      </c>
      <c r="D343">
        <v>54.599999999999994</v>
      </c>
      <c r="E343" s="2">
        <v>0.91</v>
      </c>
      <c r="F343">
        <v>37</v>
      </c>
      <c r="G343">
        <v>0.3</v>
      </c>
      <c r="H343">
        <v>22</v>
      </c>
      <c r="I343" s="3">
        <f t="shared" si="11"/>
        <v>6.6</v>
      </c>
    </row>
    <row r="344" spans="1:9" x14ac:dyDescent="0.25">
      <c r="A344" s="1">
        <v>43068</v>
      </c>
      <c r="B344" s="1" t="str">
        <f t="shared" si="10"/>
        <v>November</v>
      </c>
      <c r="C344" t="s">
        <v>10</v>
      </c>
      <c r="D344">
        <v>50</v>
      </c>
      <c r="E344" s="2">
        <v>0.95</v>
      </c>
      <c r="F344">
        <v>27</v>
      </c>
      <c r="G344">
        <v>0.3</v>
      </c>
      <c r="H344">
        <v>20</v>
      </c>
      <c r="I344" s="3">
        <f t="shared" si="11"/>
        <v>6</v>
      </c>
    </row>
    <row r="345" spans="1:9" x14ac:dyDescent="0.25">
      <c r="A345" s="1">
        <v>43069</v>
      </c>
      <c r="B345" s="1" t="str">
        <f t="shared" si="10"/>
        <v>November</v>
      </c>
      <c r="C345" t="s">
        <v>11</v>
      </c>
      <c r="D345">
        <v>44.699999999999996</v>
      </c>
      <c r="E345" s="2">
        <v>1.05</v>
      </c>
      <c r="F345">
        <v>28</v>
      </c>
      <c r="G345">
        <v>0.3</v>
      </c>
      <c r="H345">
        <v>19</v>
      </c>
      <c r="I345" s="3">
        <f t="shared" si="11"/>
        <v>5.7</v>
      </c>
    </row>
    <row r="346" spans="1:9" x14ac:dyDescent="0.25">
      <c r="A346" s="1">
        <v>43070</v>
      </c>
      <c r="B346" s="1" t="str">
        <f t="shared" si="10"/>
        <v>December</v>
      </c>
      <c r="C346" t="s">
        <v>12</v>
      </c>
      <c r="D346">
        <v>48.699999999999996</v>
      </c>
      <c r="E346" s="2">
        <v>1</v>
      </c>
      <c r="F346">
        <v>34</v>
      </c>
      <c r="G346">
        <v>0.3</v>
      </c>
      <c r="H346">
        <v>19</v>
      </c>
      <c r="I346" s="3">
        <f t="shared" si="11"/>
        <v>5.7</v>
      </c>
    </row>
    <row r="347" spans="1:9" x14ac:dyDescent="0.25">
      <c r="A347" s="1">
        <v>43071</v>
      </c>
      <c r="B347" s="1" t="str">
        <f t="shared" si="10"/>
        <v>December</v>
      </c>
      <c r="C347" t="s">
        <v>13</v>
      </c>
      <c r="D347">
        <v>44.099999999999994</v>
      </c>
      <c r="E347" s="2">
        <v>1.1100000000000001</v>
      </c>
      <c r="F347">
        <v>35</v>
      </c>
      <c r="G347">
        <v>0.3</v>
      </c>
      <c r="H347">
        <v>17</v>
      </c>
      <c r="I347" s="3">
        <f t="shared" si="11"/>
        <v>5.0999999999999996</v>
      </c>
    </row>
    <row r="348" spans="1:9" x14ac:dyDescent="0.25">
      <c r="A348" s="1">
        <v>43072</v>
      </c>
      <c r="B348" s="1" t="str">
        <f t="shared" si="10"/>
        <v>December</v>
      </c>
      <c r="C348" t="s">
        <v>7</v>
      </c>
      <c r="D348">
        <v>33.5</v>
      </c>
      <c r="E348" s="2">
        <v>1.18</v>
      </c>
      <c r="F348">
        <v>19</v>
      </c>
      <c r="G348">
        <v>0.3</v>
      </c>
      <c r="H348">
        <v>15</v>
      </c>
      <c r="I348" s="3">
        <f t="shared" si="11"/>
        <v>4.5</v>
      </c>
    </row>
    <row r="349" spans="1:9" x14ac:dyDescent="0.25">
      <c r="A349" s="1">
        <v>43073</v>
      </c>
      <c r="B349" s="1" t="str">
        <f t="shared" si="10"/>
        <v>December</v>
      </c>
      <c r="C349" t="s">
        <v>8</v>
      </c>
      <c r="D349">
        <v>34.9</v>
      </c>
      <c r="E349" s="2">
        <v>1.54</v>
      </c>
      <c r="F349">
        <v>16</v>
      </c>
      <c r="G349">
        <v>0.3</v>
      </c>
      <c r="H349">
        <v>13</v>
      </c>
      <c r="I349" s="3">
        <f t="shared" si="11"/>
        <v>3.9</v>
      </c>
    </row>
    <row r="350" spans="1:9" x14ac:dyDescent="0.25">
      <c r="A350" s="1">
        <v>43074</v>
      </c>
      <c r="B350" s="1" t="str">
        <f t="shared" si="10"/>
        <v>December</v>
      </c>
      <c r="C350" t="s">
        <v>9</v>
      </c>
      <c r="D350">
        <v>22</v>
      </c>
      <c r="E350" s="2">
        <v>1.82</v>
      </c>
      <c r="F350">
        <v>11</v>
      </c>
      <c r="G350">
        <v>0.3</v>
      </c>
      <c r="H350">
        <v>10</v>
      </c>
      <c r="I350" s="3">
        <f t="shared" si="11"/>
        <v>3</v>
      </c>
    </row>
    <row r="351" spans="1:9" x14ac:dyDescent="0.25">
      <c r="A351" s="1">
        <v>43075</v>
      </c>
      <c r="B351" s="1" t="str">
        <f t="shared" si="10"/>
        <v>December</v>
      </c>
      <c r="C351" t="s">
        <v>10</v>
      </c>
      <c r="D351">
        <v>44.699999999999996</v>
      </c>
      <c r="E351" s="2">
        <v>0.95</v>
      </c>
      <c r="F351">
        <v>28</v>
      </c>
      <c r="G351">
        <v>0.3</v>
      </c>
      <c r="H351">
        <v>19</v>
      </c>
      <c r="I351" s="3">
        <f t="shared" si="11"/>
        <v>5.7</v>
      </c>
    </row>
    <row r="352" spans="1:9" x14ac:dyDescent="0.25">
      <c r="A352" s="1">
        <v>43076</v>
      </c>
      <c r="B352" s="1" t="str">
        <f t="shared" si="10"/>
        <v>December</v>
      </c>
      <c r="C352" t="s">
        <v>11</v>
      </c>
      <c r="D352">
        <v>42.099999999999994</v>
      </c>
      <c r="E352" s="2">
        <v>1.05</v>
      </c>
      <c r="F352">
        <v>26</v>
      </c>
      <c r="G352">
        <v>0.3</v>
      </c>
      <c r="H352">
        <v>17</v>
      </c>
      <c r="I352" s="3">
        <f t="shared" si="11"/>
        <v>5.0999999999999996</v>
      </c>
    </row>
    <row r="353" spans="1:9" x14ac:dyDescent="0.25">
      <c r="A353" s="1">
        <v>43077</v>
      </c>
      <c r="B353" s="1" t="str">
        <f t="shared" si="10"/>
        <v>December</v>
      </c>
      <c r="C353" t="s">
        <v>12</v>
      </c>
      <c r="D353">
        <v>40.5</v>
      </c>
      <c r="E353" s="2">
        <v>1.25</v>
      </c>
      <c r="F353">
        <v>30</v>
      </c>
      <c r="G353">
        <v>0.3</v>
      </c>
      <c r="H353">
        <v>15</v>
      </c>
      <c r="I353" s="3">
        <f t="shared" si="11"/>
        <v>4.5</v>
      </c>
    </row>
    <row r="354" spans="1:9" x14ac:dyDescent="0.25">
      <c r="A354" s="1">
        <v>43078</v>
      </c>
      <c r="B354" s="1" t="str">
        <f t="shared" si="10"/>
        <v>December</v>
      </c>
      <c r="C354" t="s">
        <v>13</v>
      </c>
      <c r="D354">
        <v>31.199999999999996</v>
      </c>
      <c r="E354" s="2">
        <v>1.43</v>
      </c>
      <c r="F354">
        <v>19</v>
      </c>
      <c r="G354">
        <v>0.3</v>
      </c>
      <c r="H354">
        <v>14</v>
      </c>
      <c r="I354" s="3">
        <f t="shared" si="11"/>
        <v>4.2</v>
      </c>
    </row>
    <row r="355" spans="1:9" x14ac:dyDescent="0.25">
      <c r="A355" s="1">
        <v>43079</v>
      </c>
      <c r="B355" s="1" t="str">
        <f t="shared" si="10"/>
        <v>December</v>
      </c>
      <c r="C355" t="s">
        <v>7</v>
      </c>
      <c r="D355">
        <v>31.299999999999997</v>
      </c>
      <c r="E355" s="2">
        <v>1.82</v>
      </c>
      <c r="F355">
        <v>15</v>
      </c>
      <c r="G355">
        <v>0.3</v>
      </c>
      <c r="H355">
        <v>11</v>
      </c>
      <c r="I355" s="3">
        <f t="shared" si="11"/>
        <v>3.3</v>
      </c>
    </row>
    <row r="356" spans="1:9" x14ac:dyDescent="0.25">
      <c r="A356" s="1">
        <v>43080</v>
      </c>
      <c r="B356" s="1" t="str">
        <f t="shared" si="10"/>
        <v>December</v>
      </c>
      <c r="C356" t="s">
        <v>8</v>
      </c>
      <c r="D356">
        <v>45.099999999999994</v>
      </c>
      <c r="E356" s="2">
        <v>1.1100000000000001</v>
      </c>
      <c r="F356">
        <v>33</v>
      </c>
      <c r="G356">
        <v>0.3</v>
      </c>
      <c r="H356">
        <v>17</v>
      </c>
      <c r="I356" s="3">
        <f t="shared" si="11"/>
        <v>5.0999999999999996</v>
      </c>
    </row>
    <row r="357" spans="1:9" x14ac:dyDescent="0.25">
      <c r="A357" s="1">
        <v>43081</v>
      </c>
      <c r="B357" s="1" t="str">
        <f t="shared" si="10"/>
        <v>December</v>
      </c>
      <c r="C357" t="s">
        <v>9</v>
      </c>
      <c r="D357">
        <v>33.5</v>
      </c>
      <c r="E357" s="2">
        <v>1.33</v>
      </c>
      <c r="F357">
        <v>22</v>
      </c>
      <c r="G357">
        <v>0.3</v>
      </c>
      <c r="H357">
        <v>15</v>
      </c>
      <c r="I357" s="3">
        <f t="shared" si="11"/>
        <v>4.5</v>
      </c>
    </row>
    <row r="358" spans="1:9" x14ac:dyDescent="0.25">
      <c r="A358" s="1">
        <v>43082</v>
      </c>
      <c r="B358" s="1" t="str">
        <f t="shared" si="10"/>
        <v>December</v>
      </c>
      <c r="C358" t="s">
        <v>10</v>
      </c>
      <c r="D358">
        <v>32.199999999999996</v>
      </c>
      <c r="E358" s="2">
        <v>1.43</v>
      </c>
      <c r="F358">
        <v>26</v>
      </c>
      <c r="G358">
        <v>0.3</v>
      </c>
      <c r="H358">
        <v>14</v>
      </c>
      <c r="I358" s="3">
        <f t="shared" si="11"/>
        <v>4.2</v>
      </c>
    </row>
    <row r="359" spans="1:9" x14ac:dyDescent="0.25">
      <c r="A359" s="1">
        <v>43083</v>
      </c>
      <c r="B359" s="1" t="str">
        <f t="shared" si="10"/>
        <v>December</v>
      </c>
      <c r="C359" t="s">
        <v>11</v>
      </c>
      <c r="D359">
        <v>31.9</v>
      </c>
      <c r="E359" s="2">
        <v>1.54</v>
      </c>
      <c r="F359">
        <v>24</v>
      </c>
      <c r="G359">
        <v>0.3</v>
      </c>
      <c r="H359">
        <v>13</v>
      </c>
      <c r="I359" s="3">
        <f t="shared" si="11"/>
        <v>3.9</v>
      </c>
    </row>
    <row r="360" spans="1:9" x14ac:dyDescent="0.25">
      <c r="A360" s="1">
        <v>43084</v>
      </c>
      <c r="B360" s="1" t="str">
        <f t="shared" si="10"/>
        <v>December</v>
      </c>
      <c r="C360" t="s">
        <v>12</v>
      </c>
      <c r="D360">
        <v>42.099999999999994</v>
      </c>
      <c r="E360" s="2">
        <v>1.05</v>
      </c>
      <c r="F360">
        <v>30</v>
      </c>
      <c r="G360">
        <v>0.3</v>
      </c>
      <c r="H360">
        <v>17</v>
      </c>
      <c r="I360" s="3">
        <f t="shared" si="11"/>
        <v>5.0999999999999996</v>
      </c>
    </row>
    <row r="361" spans="1:9" x14ac:dyDescent="0.25">
      <c r="A361" s="1">
        <v>43085</v>
      </c>
      <c r="B361" s="1" t="str">
        <f t="shared" si="10"/>
        <v>December</v>
      </c>
      <c r="C361" t="s">
        <v>13</v>
      </c>
      <c r="D361">
        <v>35.5</v>
      </c>
      <c r="E361" s="2">
        <v>1.25</v>
      </c>
      <c r="F361">
        <v>30</v>
      </c>
      <c r="G361">
        <v>0.3</v>
      </c>
      <c r="H361">
        <v>15</v>
      </c>
      <c r="I361" s="3">
        <f t="shared" si="11"/>
        <v>4.5</v>
      </c>
    </row>
    <row r="362" spans="1:9" x14ac:dyDescent="0.25">
      <c r="A362" s="1">
        <v>43086</v>
      </c>
      <c r="B362" s="1" t="str">
        <f t="shared" si="10"/>
        <v>December</v>
      </c>
      <c r="C362" t="s">
        <v>7</v>
      </c>
      <c r="D362">
        <v>32.199999999999996</v>
      </c>
      <c r="E362" s="2">
        <v>1.33</v>
      </c>
      <c r="F362">
        <v>16</v>
      </c>
      <c r="G362">
        <v>0.3</v>
      </c>
      <c r="H362">
        <v>14</v>
      </c>
      <c r="I362" s="3">
        <f t="shared" si="11"/>
        <v>4.2</v>
      </c>
    </row>
    <row r="363" spans="1:9" x14ac:dyDescent="0.25">
      <c r="A363" s="1">
        <v>43087</v>
      </c>
      <c r="B363" s="1" t="str">
        <f t="shared" si="10"/>
        <v>December</v>
      </c>
      <c r="C363" t="s">
        <v>8</v>
      </c>
      <c r="D363">
        <v>30.9</v>
      </c>
      <c r="E363" s="2">
        <v>1.43</v>
      </c>
      <c r="F363">
        <v>27</v>
      </c>
      <c r="G363">
        <v>0.3</v>
      </c>
      <c r="H363">
        <v>13</v>
      </c>
      <c r="I363" s="3">
        <f t="shared" si="11"/>
        <v>3.9</v>
      </c>
    </row>
    <row r="364" spans="1:9" x14ac:dyDescent="0.25">
      <c r="A364" s="1">
        <v>43088</v>
      </c>
      <c r="B364" s="1" t="str">
        <f t="shared" si="10"/>
        <v>December</v>
      </c>
      <c r="C364" t="s">
        <v>9</v>
      </c>
      <c r="D364">
        <v>41.4</v>
      </c>
      <c r="E364" s="2">
        <v>1</v>
      </c>
      <c r="F364">
        <v>33</v>
      </c>
      <c r="G364">
        <v>0.3</v>
      </c>
      <c r="H364">
        <v>18</v>
      </c>
      <c r="I364" s="3">
        <f t="shared" si="11"/>
        <v>5.3999999999999995</v>
      </c>
    </row>
    <row r="365" spans="1:9" x14ac:dyDescent="0.25">
      <c r="A365" s="1">
        <v>43089</v>
      </c>
      <c r="B365" s="1" t="str">
        <f t="shared" si="10"/>
        <v>December</v>
      </c>
      <c r="C365" t="s">
        <v>10</v>
      </c>
      <c r="D365">
        <v>36.799999999999997</v>
      </c>
      <c r="E365" s="2">
        <v>1.25</v>
      </c>
      <c r="F365">
        <v>20</v>
      </c>
      <c r="G365">
        <v>0.3</v>
      </c>
      <c r="H365">
        <v>16</v>
      </c>
      <c r="I365" s="3">
        <f t="shared" si="11"/>
        <v>4.8</v>
      </c>
    </row>
    <row r="366" spans="1:9" x14ac:dyDescent="0.25">
      <c r="A366" s="1">
        <v>43090</v>
      </c>
      <c r="B366" s="1" t="str">
        <f t="shared" si="10"/>
        <v>December</v>
      </c>
      <c r="C366" t="s">
        <v>11</v>
      </c>
      <c r="D366">
        <v>40.5</v>
      </c>
      <c r="E366" s="2">
        <v>1.33</v>
      </c>
      <c r="F366">
        <v>23</v>
      </c>
      <c r="G366">
        <v>0.3</v>
      </c>
      <c r="H366">
        <v>15</v>
      </c>
      <c r="I366" s="3">
        <f t="shared" si="11"/>
        <v>4.5</v>
      </c>
    </row>
    <row r="367" spans="1:9" x14ac:dyDescent="0.25">
      <c r="A367" s="1">
        <v>43091</v>
      </c>
      <c r="B367" s="1" t="str">
        <f t="shared" si="10"/>
        <v>December</v>
      </c>
      <c r="C367" t="s">
        <v>12</v>
      </c>
      <c r="D367">
        <v>30.9</v>
      </c>
      <c r="E367" s="2">
        <v>1.54</v>
      </c>
      <c r="F367">
        <v>17</v>
      </c>
      <c r="G367">
        <v>0.3</v>
      </c>
      <c r="H367">
        <v>13</v>
      </c>
      <c r="I367" s="3">
        <f t="shared" si="11"/>
        <v>3.9</v>
      </c>
    </row>
    <row r="368" spans="1:9" x14ac:dyDescent="0.25">
      <c r="A368" s="1">
        <v>43092</v>
      </c>
      <c r="B368" s="1" t="str">
        <f t="shared" si="10"/>
        <v>December</v>
      </c>
      <c r="C368" t="s">
        <v>13</v>
      </c>
      <c r="D368">
        <v>42.4</v>
      </c>
      <c r="E368" s="2">
        <v>1.1100000000000001</v>
      </c>
      <c r="F368">
        <v>20</v>
      </c>
      <c r="G368">
        <v>0.3</v>
      </c>
      <c r="H368">
        <v>18</v>
      </c>
      <c r="I368" s="3">
        <f t="shared" si="11"/>
        <v>5.3999999999999995</v>
      </c>
    </row>
    <row r="369" spans="1:9" x14ac:dyDescent="0.25">
      <c r="A369" s="1">
        <v>43093</v>
      </c>
      <c r="B369" s="1" t="str">
        <f t="shared" si="10"/>
        <v>December</v>
      </c>
      <c r="C369" t="s">
        <v>7</v>
      </c>
      <c r="D369">
        <v>35.799999999999997</v>
      </c>
      <c r="E369" s="2">
        <v>1.25</v>
      </c>
      <c r="F369">
        <v>26</v>
      </c>
      <c r="G369">
        <v>0.3</v>
      </c>
      <c r="H369">
        <v>16</v>
      </c>
      <c r="I369" s="3">
        <f t="shared" si="11"/>
        <v>4.8</v>
      </c>
    </row>
    <row r="370" spans="1:9" x14ac:dyDescent="0.25">
      <c r="A370" s="1">
        <v>43094</v>
      </c>
      <c r="B370" s="1" t="str">
        <f t="shared" si="10"/>
        <v>December</v>
      </c>
      <c r="C370" t="s">
        <v>8</v>
      </c>
      <c r="D370">
        <v>35.5</v>
      </c>
      <c r="E370" s="2">
        <v>1.25</v>
      </c>
      <c r="F370">
        <v>19</v>
      </c>
      <c r="G370">
        <v>0.3</v>
      </c>
      <c r="H370">
        <v>15</v>
      </c>
      <c r="I370" s="3">
        <f t="shared" si="11"/>
        <v>4.5</v>
      </c>
    </row>
    <row r="371" spans="1:9" x14ac:dyDescent="0.25">
      <c r="A371" s="1">
        <v>43095</v>
      </c>
      <c r="B371" s="1" t="str">
        <f t="shared" si="10"/>
        <v>December</v>
      </c>
      <c r="C371" t="s">
        <v>9</v>
      </c>
      <c r="D371">
        <v>28.9</v>
      </c>
      <c r="E371" s="2">
        <v>1.43</v>
      </c>
      <c r="F371">
        <v>23</v>
      </c>
      <c r="G371">
        <v>0.3</v>
      </c>
      <c r="H371">
        <v>13</v>
      </c>
      <c r="I371" s="3">
        <f t="shared" si="11"/>
        <v>3.9</v>
      </c>
    </row>
    <row r="372" spans="1:9" x14ac:dyDescent="0.25">
      <c r="A372" s="1">
        <v>43096</v>
      </c>
      <c r="B372" s="1" t="str">
        <f t="shared" si="10"/>
        <v>December</v>
      </c>
      <c r="C372" t="s">
        <v>10</v>
      </c>
      <c r="D372">
        <v>42.699999999999996</v>
      </c>
      <c r="E372" s="2">
        <v>1</v>
      </c>
      <c r="F372">
        <v>33</v>
      </c>
      <c r="G372">
        <v>0.3</v>
      </c>
      <c r="H372">
        <v>19</v>
      </c>
      <c r="I372" s="3">
        <f t="shared" si="11"/>
        <v>5.7</v>
      </c>
    </row>
    <row r="373" spans="1:9" x14ac:dyDescent="0.25">
      <c r="A373" s="1">
        <v>43097</v>
      </c>
      <c r="B373" s="1" t="str">
        <f t="shared" si="10"/>
        <v>December</v>
      </c>
      <c r="C373" t="s">
        <v>11</v>
      </c>
      <c r="D373">
        <v>37.799999999999997</v>
      </c>
      <c r="E373" s="2">
        <v>1.25</v>
      </c>
      <c r="F373">
        <v>32</v>
      </c>
      <c r="G373">
        <v>0.3</v>
      </c>
      <c r="H373">
        <v>16</v>
      </c>
      <c r="I373" s="3">
        <f t="shared" si="11"/>
        <v>4.8</v>
      </c>
    </row>
    <row r="374" spans="1:9" x14ac:dyDescent="0.25">
      <c r="A374" s="1">
        <v>43098</v>
      </c>
      <c r="B374" s="1" t="str">
        <f t="shared" si="10"/>
        <v>December</v>
      </c>
      <c r="C374" t="s">
        <v>12</v>
      </c>
      <c r="D374">
        <v>39.5</v>
      </c>
      <c r="E374" s="2">
        <v>1.25</v>
      </c>
      <c r="F374">
        <v>17</v>
      </c>
      <c r="G374">
        <v>0.3</v>
      </c>
      <c r="H374">
        <v>15</v>
      </c>
      <c r="I374" s="3">
        <f t="shared" si="11"/>
        <v>4.5</v>
      </c>
    </row>
    <row r="375" spans="1:9" x14ac:dyDescent="0.25">
      <c r="A375" s="1">
        <v>43099</v>
      </c>
      <c r="B375" s="1" t="str">
        <f t="shared" si="10"/>
        <v>December</v>
      </c>
      <c r="C375" t="s">
        <v>13</v>
      </c>
      <c r="D375">
        <v>30.9</v>
      </c>
      <c r="E375" s="2">
        <v>1.43</v>
      </c>
      <c r="F375">
        <v>22</v>
      </c>
      <c r="G375">
        <v>0.3</v>
      </c>
      <c r="H375">
        <v>13</v>
      </c>
      <c r="I375" s="3">
        <f t="shared" si="11"/>
        <v>3.9</v>
      </c>
    </row>
    <row r="376" spans="1:9" x14ac:dyDescent="0.25">
      <c r="A376" s="1">
        <v>43100</v>
      </c>
      <c r="B376" s="1" t="str">
        <f t="shared" si="10"/>
        <v>December</v>
      </c>
      <c r="C376" t="s">
        <v>7</v>
      </c>
      <c r="D376">
        <v>15.099999999999998</v>
      </c>
      <c r="E376" s="2">
        <v>2.5</v>
      </c>
      <c r="F376">
        <v>9</v>
      </c>
      <c r="G376">
        <v>0.3</v>
      </c>
      <c r="H376">
        <v>7</v>
      </c>
      <c r="I376" s="3">
        <f t="shared" si="11"/>
        <v>2.1</v>
      </c>
    </row>
    <row r="377" spans="1:9" x14ac:dyDescent="0.25">
      <c r="A377" s="1"/>
      <c r="B377" s="4"/>
      <c r="E377" s="2"/>
      <c r="F377" s="12">
        <f>SUBTOTAL(109,Table145[Flyers])</f>
        <v>14704</v>
      </c>
      <c r="I377" s="3">
        <f>SUBTOTAL(109,Table145[Revenue])</f>
        <v>3183.6999999999985</v>
      </c>
    </row>
  </sheetData>
  <conditionalFormatting sqref="D12:D376">
    <cfRule type="colorScale" priority="2">
      <colorScale>
        <cfvo type="min"/>
        <cfvo type="max"/>
        <color rgb="FFFCFCFF"/>
        <color rgb="FFF8696B"/>
      </colorScale>
    </cfRule>
  </conditionalFormatting>
  <conditionalFormatting sqref="E11:E377">
    <cfRule type="dataBar" priority="1">
      <dataBar>
        <cfvo type="min"/>
        <cfvo type="max"/>
        <color rgb="FF008AEF"/>
      </dataBar>
      <extLst>
        <ext xmlns:x14="http://schemas.microsoft.com/office/spreadsheetml/2009/9/main" uri="{B025F937-C7B1-47D3-B67F-A62EFF666E3E}">
          <x14:id>{37EC9F4C-96F9-4AA0-9F78-CE1DF8B8427E}</x14:id>
        </ext>
      </extLst>
    </cfRule>
  </conditionalFormatting>
  <conditionalFormatting sqref="H12:H376">
    <cfRule type="top10" dxfId="5" priority="3" percent="1" bottom="1" rank="10"/>
    <cfRule type="top10" dxfId="4" priority="4" percent="1" rank="10"/>
  </conditionalFormatting>
  <pageMargins left="0.7" right="0.7" top="0.75" bottom="0.75" header="0.3" footer="0.3"/>
  <drawing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7EC9F4C-96F9-4AA0-9F78-CE1DF8B8427E}">
            <x14:dataBar minLength="0" maxLength="100" border="1" negativeBarBorderColorSameAsPositive="0">
              <x14:cfvo type="autoMin"/>
              <x14:cfvo type="autoMax"/>
              <x14:borderColor rgb="FF008AEF"/>
              <x14:negativeFillColor rgb="FFFF0000"/>
              <x14:negativeBorderColor rgb="FFFF0000"/>
              <x14:axisColor rgb="FF000000"/>
            </x14:dataBar>
          </x14:cfRule>
          <xm:sqref>E11:E377</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DEC5F-85B8-47EB-B908-7ED0D2EE7246}">
  <dimension ref="A1:L368"/>
  <sheetViews>
    <sheetView topLeftCell="A4" zoomScaleNormal="100" workbookViewId="0">
      <selection activeCell="J20" sqref="J20"/>
    </sheetView>
  </sheetViews>
  <sheetFormatPr defaultRowHeight="15" x14ac:dyDescent="0.25"/>
  <cols>
    <col min="1" max="1" width="20.42578125" style="1" customWidth="1"/>
    <col min="2" max="2" width="23.5703125" style="1" customWidth="1"/>
    <col min="3" max="3" width="9.85546875" bestFit="1" customWidth="1"/>
    <col min="4" max="4" width="14.7109375" customWidth="1"/>
    <col min="5" max="5" width="18.7109375" style="2" customWidth="1"/>
    <col min="6" max="6" width="14.140625" customWidth="1"/>
    <col min="8" max="8" width="18.7109375" customWidth="1"/>
    <col min="9" max="9" width="14.85546875" style="3" customWidth="1"/>
    <col min="10" max="12" width="24.5703125" customWidth="1"/>
  </cols>
  <sheetData>
    <row r="1" spans="1:12" x14ac:dyDescent="0.25">
      <c r="A1" s="1" t="s">
        <v>0</v>
      </c>
      <c r="B1" s="1" t="s">
        <v>14</v>
      </c>
      <c r="C1" t="s">
        <v>1</v>
      </c>
      <c r="D1" t="s">
        <v>2</v>
      </c>
      <c r="E1" s="2" t="s">
        <v>3</v>
      </c>
      <c r="F1" t="s">
        <v>4</v>
      </c>
      <c r="G1" t="s">
        <v>6</v>
      </c>
      <c r="H1" t="s">
        <v>5</v>
      </c>
      <c r="I1" s="3" t="s">
        <v>15</v>
      </c>
      <c r="K1" s="15" t="s">
        <v>392</v>
      </c>
      <c r="L1" s="15"/>
    </row>
    <row r="2" spans="1:12" ht="15.75" customHeight="1" x14ac:dyDescent="0.25">
      <c r="A2" s="1">
        <v>42736</v>
      </c>
      <c r="B2" s="1" t="str">
        <f t="shared" ref="B2:B65" si="0">TEXT(A2, "mmmm")</f>
        <v>January</v>
      </c>
      <c r="C2" t="s">
        <v>7</v>
      </c>
      <c r="D2">
        <v>27</v>
      </c>
      <c r="E2" s="2">
        <v>2</v>
      </c>
      <c r="F2">
        <v>15</v>
      </c>
      <c r="G2">
        <v>0.3</v>
      </c>
      <c r="H2">
        <v>10</v>
      </c>
      <c r="I2" s="3">
        <f t="shared" ref="I2:I65" si="1">G2*H2</f>
        <v>3</v>
      </c>
      <c r="K2" s="10" t="s">
        <v>393</v>
      </c>
      <c r="L2">
        <f>AVERAGE(H2:H366)</f>
        <v>25.323287671232876</v>
      </c>
    </row>
    <row r="3" spans="1:12" x14ac:dyDescent="0.25">
      <c r="A3" s="1">
        <v>42737</v>
      </c>
      <c r="B3" s="1" t="str">
        <f t="shared" si="0"/>
        <v>January</v>
      </c>
      <c r="C3" t="s">
        <v>8</v>
      </c>
      <c r="D3">
        <v>28.9</v>
      </c>
      <c r="E3" s="2">
        <v>1.33</v>
      </c>
      <c r="F3">
        <v>15</v>
      </c>
      <c r="G3">
        <v>0.3</v>
      </c>
      <c r="H3">
        <v>13</v>
      </c>
      <c r="I3" s="3">
        <f t="shared" si="1"/>
        <v>3.9</v>
      </c>
      <c r="K3" s="11" t="s">
        <v>394</v>
      </c>
      <c r="L3">
        <f>MEDIAN(H2:H366)</f>
        <v>25</v>
      </c>
    </row>
    <row r="4" spans="1:12" x14ac:dyDescent="0.25">
      <c r="A4" s="1">
        <v>42738</v>
      </c>
      <c r="B4" s="1" t="str">
        <f t="shared" si="0"/>
        <v>January</v>
      </c>
      <c r="C4" t="s">
        <v>9</v>
      </c>
      <c r="D4">
        <v>34.5</v>
      </c>
      <c r="E4" s="2">
        <v>1.33</v>
      </c>
      <c r="F4">
        <v>27</v>
      </c>
      <c r="G4">
        <v>0.3</v>
      </c>
      <c r="H4">
        <v>15</v>
      </c>
      <c r="I4" s="3">
        <f t="shared" si="1"/>
        <v>4.5</v>
      </c>
      <c r="K4" s="10" t="s">
        <v>395</v>
      </c>
      <c r="L4">
        <f>_xlfn.MODE.SNGL(H2:H366)</f>
        <v>25</v>
      </c>
    </row>
    <row r="5" spans="1:12" x14ac:dyDescent="0.25">
      <c r="A5" s="1">
        <v>42739</v>
      </c>
      <c r="B5" s="1" t="str">
        <f t="shared" si="0"/>
        <v>January</v>
      </c>
      <c r="C5" t="s">
        <v>10</v>
      </c>
      <c r="D5">
        <v>44.099999999999994</v>
      </c>
      <c r="E5" s="2">
        <v>1.05</v>
      </c>
      <c r="F5">
        <v>28</v>
      </c>
      <c r="G5">
        <v>0.3</v>
      </c>
      <c r="H5">
        <v>17</v>
      </c>
      <c r="I5" s="3">
        <f t="shared" si="1"/>
        <v>5.0999999999999996</v>
      </c>
      <c r="K5" s="10" t="s">
        <v>396</v>
      </c>
      <c r="L5">
        <f>_xlfn.VAR.P(H2:H366)</f>
        <v>47.391375492587727</v>
      </c>
    </row>
    <row r="6" spans="1:12" x14ac:dyDescent="0.25">
      <c r="A6" s="1">
        <v>42740</v>
      </c>
      <c r="B6" s="1" t="str">
        <f t="shared" si="0"/>
        <v>January</v>
      </c>
      <c r="C6" t="s">
        <v>11</v>
      </c>
      <c r="D6">
        <v>42.4</v>
      </c>
      <c r="E6" s="2">
        <v>1</v>
      </c>
      <c r="F6">
        <v>33</v>
      </c>
      <c r="G6">
        <v>0.3</v>
      </c>
      <c r="H6">
        <v>18</v>
      </c>
      <c r="I6" s="3">
        <f t="shared" si="1"/>
        <v>5.3999999999999995</v>
      </c>
      <c r="K6" s="10" t="s">
        <v>397</v>
      </c>
      <c r="L6">
        <f>_xlfn.STDEV.P(H2:H366)</f>
        <v>6.8841394155397326</v>
      </c>
    </row>
    <row r="7" spans="1:12" x14ac:dyDescent="0.25">
      <c r="A7" s="1">
        <v>42741</v>
      </c>
      <c r="B7" s="1" t="str">
        <f t="shared" si="0"/>
        <v>January</v>
      </c>
      <c r="C7" t="s">
        <v>12</v>
      </c>
      <c r="D7">
        <v>25.299999999999997</v>
      </c>
      <c r="E7" s="2">
        <v>1.54</v>
      </c>
      <c r="F7">
        <v>23</v>
      </c>
      <c r="G7">
        <v>0.3</v>
      </c>
      <c r="H7">
        <v>11</v>
      </c>
      <c r="I7" s="3">
        <f t="shared" si="1"/>
        <v>3.3</v>
      </c>
    </row>
    <row r="8" spans="1:12" x14ac:dyDescent="0.25">
      <c r="A8" s="1">
        <v>42742</v>
      </c>
      <c r="B8" s="1" t="str">
        <f t="shared" si="0"/>
        <v>January</v>
      </c>
      <c r="C8" t="s">
        <v>13</v>
      </c>
      <c r="D8">
        <v>32.9</v>
      </c>
      <c r="E8" s="2">
        <v>1.54</v>
      </c>
      <c r="F8">
        <v>19</v>
      </c>
      <c r="G8">
        <v>0.3</v>
      </c>
      <c r="H8">
        <v>13</v>
      </c>
      <c r="I8" s="3">
        <f t="shared" si="1"/>
        <v>3.9</v>
      </c>
    </row>
    <row r="9" spans="1:12" x14ac:dyDescent="0.25">
      <c r="A9" s="1">
        <v>42743</v>
      </c>
      <c r="B9" s="1" t="str">
        <f t="shared" si="0"/>
        <v>January</v>
      </c>
      <c r="C9" t="s">
        <v>7</v>
      </c>
      <c r="D9">
        <v>37.5</v>
      </c>
      <c r="E9" s="2">
        <v>1.18</v>
      </c>
      <c r="F9">
        <v>28</v>
      </c>
      <c r="G9">
        <v>0.3</v>
      </c>
      <c r="H9">
        <v>15</v>
      </c>
      <c r="I9" s="3">
        <f t="shared" si="1"/>
        <v>4.5</v>
      </c>
    </row>
    <row r="10" spans="1:12" x14ac:dyDescent="0.25">
      <c r="A10" s="1">
        <v>42744</v>
      </c>
      <c r="B10" s="1" t="str">
        <f t="shared" si="0"/>
        <v>January</v>
      </c>
      <c r="C10" t="s">
        <v>8</v>
      </c>
      <c r="D10">
        <v>38.099999999999994</v>
      </c>
      <c r="E10" s="2">
        <v>1.18</v>
      </c>
      <c r="F10">
        <v>20</v>
      </c>
      <c r="G10">
        <v>0.3</v>
      </c>
      <c r="H10">
        <v>17</v>
      </c>
      <c r="I10" s="3">
        <f t="shared" si="1"/>
        <v>5.0999999999999996</v>
      </c>
    </row>
    <row r="11" spans="1:12" x14ac:dyDescent="0.25">
      <c r="A11" s="1">
        <v>42745</v>
      </c>
      <c r="B11" s="1" t="str">
        <f t="shared" si="0"/>
        <v>January</v>
      </c>
      <c r="C11" t="s">
        <v>9</v>
      </c>
      <c r="D11">
        <v>43.4</v>
      </c>
      <c r="E11" s="2">
        <v>1.05</v>
      </c>
      <c r="F11">
        <v>33</v>
      </c>
      <c r="G11">
        <v>0.3</v>
      </c>
      <c r="H11">
        <v>18</v>
      </c>
      <c r="I11" s="3">
        <f t="shared" si="1"/>
        <v>5.3999999999999995</v>
      </c>
    </row>
    <row r="12" spans="1:12" x14ac:dyDescent="0.25">
      <c r="A12" s="1">
        <v>42746</v>
      </c>
      <c r="B12" s="1" t="str">
        <f t="shared" si="0"/>
        <v>January</v>
      </c>
      <c r="C12" t="s">
        <v>10</v>
      </c>
      <c r="D12">
        <v>32.599999999999994</v>
      </c>
      <c r="E12" s="2">
        <v>1.54</v>
      </c>
      <c r="F12">
        <v>23</v>
      </c>
      <c r="G12">
        <v>0.3</v>
      </c>
      <c r="H12">
        <v>12</v>
      </c>
      <c r="I12" s="3">
        <f t="shared" si="1"/>
        <v>3.5999999999999996</v>
      </c>
    </row>
    <row r="13" spans="1:12" x14ac:dyDescent="0.25">
      <c r="A13" s="1">
        <v>42747</v>
      </c>
      <c r="B13" s="1" t="str">
        <f t="shared" si="0"/>
        <v>January</v>
      </c>
      <c r="C13" t="s">
        <v>11</v>
      </c>
      <c r="D13">
        <v>38.199999999999996</v>
      </c>
      <c r="E13" s="2">
        <v>1.33</v>
      </c>
      <c r="F13">
        <v>16</v>
      </c>
      <c r="G13">
        <v>0.3</v>
      </c>
      <c r="H13">
        <v>14</v>
      </c>
      <c r="I13" s="3">
        <f t="shared" si="1"/>
        <v>4.2</v>
      </c>
    </row>
    <row r="14" spans="1:12" x14ac:dyDescent="0.25">
      <c r="A14" s="1">
        <v>42748</v>
      </c>
      <c r="B14" s="1" t="str">
        <f t="shared" si="0"/>
        <v>January</v>
      </c>
      <c r="C14" t="s">
        <v>12</v>
      </c>
      <c r="D14">
        <v>37.5</v>
      </c>
      <c r="E14" s="2">
        <v>1.33</v>
      </c>
      <c r="F14">
        <v>19</v>
      </c>
      <c r="G14">
        <v>0.3</v>
      </c>
      <c r="H14">
        <v>15</v>
      </c>
      <c r="I14" s="3">
        <f t="shared" si="1"/>
        <v>4.5</v>
      </c>
    </row>
    <row r="15" spans="1:12" x14ac:dyDescent="0.25">
      <c r="A15" s="1">
        <v>42749</v>
      </c>
      <c r="B15" s="1" t="str">
        <f t="shared" si="0"/>
        <v>January</v>
      </c>
      <c r="C15" t="s">
        <v>13</v>
      </c>
      <c r="D15">
        <v>44.099999999999994</v>
      </c>
      <c r="E15" s="2">
        <v>1.05</v>
      </c>
      <c r="F15">
        <v>23</v>
      </c>
      <c r="G15">
        <v>0.3</v>
      </c>
      <c r="H15">
        <v>17</v>
      </c>
      <c r="I15" s="3">
        <f t="shared" si="1"/>
        <v>5.0999999999999996</v>
      </c>
    </row>
    <row r="16" spans="1:12" x14ac:dyDescent="0.25">
      <c r="A16" s="1">
        <v>42750</v>
      </c>
      <c r="B16" s="1" t="str">
        <f t="shared" si="0"/>
        <v>January</v>
      </c>
      <c r="C16" t="s">
        <v>7</v>
      </c>
      <c r="D16">
        <v>43.4</v>
      </c>
      <c r="E16" s="2">
        <v>1.1100000000000001</v>
      </c>
      <c r="F16">
        <v>33</v>
      </c>
      <c r="G16">
        <v>0.3</v>
      </c>
      <c r="H16">
        <v>18</v>
      </c>
      <c r="I16" s="3">
        <f t="shared" si="1"/>
        <v>5.3999999999999995</v>
      </c>
    </row>
    <row r="17" spans="1:12" x14ac:dyDescent="0.25">
      <c r="A17" s="1">
        <v>42751</v>
      </c>
      <c r="B17" s="1" t="str">
        <f t="shared" si="0"/>
        <v>January</v>
      </c>
      <c r="C17" t="s">
        <v>8</v>
      </c>
      <c r="D17">
        <v>30.599999999999998</v>
      </c>
      <c r="E17" s="2">
        <v>1.67</v>
      </c>
      <c r="F17">
        <v>24</v>
      </c>
      <c r="G17">
        <v>0.3</v>
      </c>
      <c r="H17">
        <v>12</v>
      </c>
      <c r="I17" s="3">
        <f t="shared" si="1"/>
        <v>3.5999999999999996</v>
      </c>
    </row>
    <row r="18" spans="1:12" x14ac:dyDescent="0.25">
      <c r="A18" s="1">
        <v>42752</v>
      </c>
      <c r="B18" s="1" t="str">
        <f t="shared" si="0"/>
        <v>January</v>
      </c>
      <c r="C18" t="s">
        <v>9</v>
      </c>
      <c r="D18">
        <v>32.199999999999996</v>
      </c>
      <c r="E18" s="2">
        <v>1.43</v>
      </c>
      <c r="F18">
        <v>26</v>
      </c>
      <c r="G18">
        <v>0.3</v>
      </c>
      <c r="H18">
        <v>14</v>
      </c>
      <c r="I18" s="3">
        <f t="shared" si="1"/>
        <v>4.2</v>
      </c>
    </row>
    <row r="19" spans="1:12" x14ac:dyDescent="0.25">
      <c r="A19" s="1">
        <v>42753</v>
      </c>
      <c r="B19" s="1" t="str">
        <f t="shared" si="0"/>
        <v>January</v>
      </c>
      <c r="C19" t="s">
        <v>10</v>
      </c>
      <c r="D19">
        <v>42.8</v>
      </c>
      <c r="E19" s="2">
        <v>1.18</v>
      </c>
      <c r="F19">
        <v>33</v>
      </c>
      <c r="G19">
        <v>0.3</v>
      </c>
      <c r="H19">
        <v>16</v>
      </c>
      <c r="I19" s="3">
        <f t="shared" si="1"/>
        <v>4.8</v>
      </c>
    </row>
    <row r="20" spans="1:12" x14ac:dyDescent="0.25">
      <c r="A20" s="1">
        <v>42754</v>
      </c>
      <c r="B20" s="1" t="str">
        <f t="shared" si="0"/>
        <v>January</v>
      </c>
      <c r="C20" t="s">
        <v>11</v>
      </c>
      <c r="D20">
        <v>43.099999999999994</v>
      </c>
      <c r="E20" s="2">
        <v>1.18</v>
      </c>
      <c r="F20">
        <v>30</v>
      </c>
      <c r="G20">
        <v>0.3</v>
      </c>
      <c r="H20">
        <v>17</v>
      </c>
      <c r="I20" s="3">
        <f t="shared" si="1"/>
        <v>5.0999999999999996</v>
      </c>
    </row>
    <row r="21" spans="1:12" x14ac:dyDescent="0.25">
      <c r="A21" s="1">
        <v>42755</v>
      </c>
      <c r="B21" s="1" t="str">
        <f t="shared" si="0"/>
        <v>January</v>
      </c>
      <c r="C21" t="s">
        <v>12</v>
      </c>
      <c r="D21">
        <v>31.599999999999998</v>
      </c>
      <c r="E21" s="2">
        <v>1.43</v>
      </c>
      <c r="F21">
        <v>20</v>
      </c>
      <c r="G21">
        <v>0.3</v>
      </c>
      <c r="H21">
        <v>12</v>
      </c>
      <c r="I21" s="3">
        <f t="shared" si="1"/>
        <v>3.5999999999999996</v>
      </c>
    </row>
    <row r="22" spans="1:12" x14ac:dyDescent="0.25">
      <c r="A22" s="1">
        <v>42756</v>
      </c>
      <c r="B22" s="1" t="str">
        <f t="shared" si="0"/>
        <v>January</v>
      </c>
      <c r="C22" t="s">
        <v>13</v>
      </c>
      <c r="D22">
        <v>36.199999999999996</v>
      </c>
      <c r="E22" s="2">
        <v>1.25</v>
      </c>
      <c r="F22">
        <v>16</v>
      </c>
      <c r="G22">
        <v>0.3</v>
      </c>
      <c r="H22">
        <v>14</v>
      </c>
      <c r="I22" s="3">
        <f t="shared" si="1"/>
        <v>4.2</v>
      </c>
    </row>
    <row r="23" spans="1:12" x14ac:dyDescent="0.25">
      <c r="A23" s="1">
        <v>42757</v>
      </c>
      <c r="B23" s="1" t="str">
        <f t="shared" si="0"/>
        <v>January</v>
      </c>
      <c r="C23" t="s">
        <v>7</v>
      </c>
      <c r="D23">
        <v>40.799999999999997</v>
      </c>
      <c r="E23" s="2">
        <v>1.1100000000000001</v>
      </c>
      <c r="F23">
        <v>19</v>
      </c>
      <c r="G23">
        <v>0.3</v>
      </c>
      <c r="H23">
        <v>16</v>
      </c>
      <c r="I23" s="3">
        <f t="shared" si="1"/>
        <v>4.8</v>
      </c>
    </row>
    <row r="24" spans="1:12" x14ac:dyDescent="0.25">
      <c r="A24" s="1">
        <v>42758</v>
      </c>
      <c r="B24" s="1" t="str">
        <f t="shared" si="0"/>
        <v>January</v>
      </c>
      <c r="C24" t="s">
        <v>8</v>
      </c>
      <c r="D24">
        <v>38.099999999999994</v>
      </c>
      <c r="E24" s="2">
        <v>1.05</v>
      </c>
      <c r="F24">
        <v>21</v>
      </c>
      <c r="G24">
        <v>0.3</v>
      </c>
      <c r="H24">
        <v>17</v>
      </c>
      <c r="I24" s="3">
        <f t="shared" si="1"/>
        <v>5.0999999999999996</v>
      </c>
    </row>
    <row r="25" spans="1:12" x14ac:dyDescent="0.25">
      <c r="A25" s="1">
        <v>42759</v>
      </c>
      <c r="B25" s="1" t="str">
        <f t="shared" si="0"/>
        <v>January</v>
      </c>
      <c r="C25" t="s">
        <v>9</v>
      </c>
      <c r="D25">
        <v>28.599999999999998</v>
      </c>
      <c r="E25" s="2">
        <v>1.54</v>
      </c>
      <c r="F25">
        <v>20</v>
      </c>
      <c r="G25">
        <v>0.3</v>
      </c>
      <c r="H25">
        <v>12</v>
      </c>
      <c r="I25" s="3">
        <f t="shared" si="1"/>
        <v>3.5999999999999996</v>
      </c>
    </row>
    <row r="26" spans="1:12" x14ac:dyDescent="0.25">
      <c r="A26" s="1">
        <v>42760</v>
      </c>
      <c r="B26" s="1" t="str">
        <f t="shared" si="0"/>
        <v>January</v>
      </c>
      <c r="C26" t="s">
        <v>10</v>
      </c>
      <c r="D26">
        <v>32.199999999999996</v>
      </c>
      <c r="E26" s="2">
        <v>1.25</v>
      </c>
      <c r="F26">
        <v>24</v>
      </c>
      <c r="G26">
        <v>0.3</v>
      </c>
      <c r="H26">
        <v>14</v>
      </c>
      <c r="I26" s="3">
        <f t="shared" si="1"/>
        <v>4.2</v>
      </c>
    </row>
    <row r="27" spans="1:12" x14ac:dyDescent="0.25">
      <c r="A27" s="1">
        <v>42761</v>
      </c>
      <c r="B27" s="1" t="str">
        <f t="shared" si="0"/>
        <v>January</v>
      </c>
      <c r="C27" t="s">
        <v>11</v>
      </c>
      <c r="D27">
        <v>35.799999999999997</v>
      </c>
      <c r="E27" s="2">
        <v>1.25</v>
      </c>
      <c r="F27">
        <v>18</v>
      </c>
      <c r="G27">
        <v>0.3</v>
      </c>
      <c r="H27">
        <v>16</v>
      </c>
      <c r="I27" s="3">
        <f t="shared" si="1"/>
        <v>4.8</v>
      </c>
      <c r="K27" s="15" t="s">
        <v>398</v>
      </c>
      <c r="L27" s="16"/>
    </row>
    <row r="28" spans="1:12" x14ac:dyDescent="0.25">
      <c r="A28" s="1">
        <v>42762</v>
      </c>
      <c r="B28" s="1" t="str">
        <f t="shared" si="0"/>
        <v>January</v>
      </c>
      <c r="C28" t="s">
        <v>12</v>
      </c>
      <c r="D28">
        <v>42.099999999999994</v>
      </c>
      <c r="E28" s="2">
        <v>1.05</v>
      </c>
      <c r="F28">
        <v>22</v>
      </c>
      <c r="G28">
        <v>0.3</v>
      </c>
      <c r="H28">
        <v>17</v>
      </c>
      <c r="I28" s="3">
        <f t="shared" si="1"/>
        <v>5.0999999999999996</v>
      </c>
      <c r="K28" s="10" t="s">
        <v>393</v>
      </c>
      <c r="L28" s="2">
        <f>AVERAGE(E2:E366)</f>
        <v>0.82660273972602816</v>
      </c>
    </row>
    <row r="29" spans="1:12" x14ac:dyDescent="0.25">
      <c r="A29" s="1">
        <v>42763</v>
      </c>
      <c r="B29" s="1" t="str">
        <f t="shared" si="0"/>
        <v>January</v>
      </c>
      <c r="C29" t="s">
        <v>13</v>
      </c>
      <c r="D29">
        <v>34.9</v>
      </c>
      <c r="E29" s="2">
        <v>1.33</v>
      </c>
      <c r="F29">
        <v>15</v>
      </c>
      <c r="G29">
        <v>0.3</v>
      </c>
      <c r="H29">
        <v>13</v>
      </c>
      <c r="I29" s="3">
        <f t="shared" si="1"/>
        <v>3.9</v>
      </c>
      <c r="K29" s="11" t="s">
        <v>394</v>
      </c>
      <c r="L29" s="2">
        <f>MEDIAN(E2:E366)</f>
        <v>0.74</v>
      </c>
    </row>
    <row r="30" spans="1:12" x14ac:dyDescent="0.25">
      <c r="A30" s="1">
        <v>42764</v>
      </c>
      <c r="B30" s="1" t="str">
        <f t="shared" si="0"/>
        <v>January</v>
      </c>
      <c r="C30" t="s">
        <v>7</v>
      </c>
      <c r="D30">
        <v>35.199999999999996</v>
      </c>
      <c r="E30" s="2">
        <v>1.33</v>
      </c>
      <c r="F30">
        <v>27</v>
      </c>
      <c r="G30">
        <v>0.3</v>
      </c>
      <c r="H30">
        <v>14</v>
      </c>
      <c r="I30" s="3">
        <f t="shared" si="1"/>
        <v>4.2</v>
      </c>
      <c r="K30" s="10" t="s">
        <v>395</v>
      </c>
      <c r="L30">
        <f>_xlfn.MODE.SNGL(E2:E366)</f>
        <v>0.77</v>
      </c>
    </row>
    <row r="31" spans="1:12" x14ac:dyDescent="0.25">
      <c r="A31" s="1">
        <v>42765</v>
      </c>
      <c r="B31" s="1" t="str">
        <f t="shared" si="0"/>
        <v>January</v>
      </c>
      <c r="C31" t="s">
        <v>8</v>
      </c>
      <c r="D31">
        <v>41.099999999999994</v>
      </c>
      <c r="E31" s="2">
        <v>1.05</v>
      </c>
      <c r="F31">
        <v>20</v>
      </c>
      <c r="G31">
        <v>0.3</v>
      </c>
      <c r="H31">
        <v>17</v>
      </c>
      <c r="I31" s="3">
        <f t="shared" si="1"/>
        <v>5.0999999999999996</v>
      </c>
      <c r="K31" s="10" t="s">
        <v>396</v>
      </c>
      <c r="L31">
        <f>_xlfn.VAR.P(E2:E366)</f>
        <v>7.4418047663724063E-2</v>
      </c>
    </row>
    <row r="32" spans="1:12" x14ac:dyDescent="0.25">
      <c r="A32" s="1">
        <v>42766</v>
      </c>
      <c r="B32" s="1" t="str">
        <f t="shared" si="0"/>
        <v>January</v>
      </c>
      <c r="C32" t="s">
        <v>9</v>
      </c>
      <c r="D32">
        <v>40.4</v>
      </c>
      <c r="E32" s="2">
        <v>1.05</v>
      </c>
      <c r="F32">
        <v>37</v>
      </c>
      <c r="G32">
        <v>0.3</v>
      </c>
      <c r="H32">
        <v>18</v>
      </c>
      <c r="I32" s="3">
        <f t="shared" si="1"/>
        <v>5.3999999999999995</v>
      </c>
      <c r="K32" s="10" t="s">
        <v>397</v>
      </c>
      <c r="L32">
        <f>_xlfn.STDEV.P(E2:E366)</f>
        <v>0.27279671490640073</v>
      </c>
    </row>
    <row r="33" spans="1:9" x14ac:dyDescent="0.25">
      <c r="A33" s="1">
        <v>42767</v>
      </c>
      <c r="B33" s="1" t="str">
        <f t="shared" si="0"/>
        <v>February</v>
      </c>
      <c r="C33" t="s">
        <v>10</v>
      </c>
      <c r="D33">
        <v>42.4</v>
      </c>
      <c r="E33" s="2">
        <v>1</v>
      </c>
      <c r="F33">
        <v>35</v>
      </c>
      <c r="G33">
        <v>0.3</v>
      </c>
      <c r="H33">
        <v>18</v>
      </c>
      <c r="I33" s="3">
        <f t="shared" si="1"/>
        <v>5.3999999999999995</v>
      </c>
    </row>
    <row r="34" spans="1:9" x14ac:dyDescent="0.25">
      <c r="A34" s="1">
        <v>42768</v>
      </c>
      <c r="B34" s="1" t="str">
        <f t="shared" si="0"/>
        <v>February</v>
      </c>
      <c r="C34" t="s">
        <v>11</v>
      </c>
      <c r="D34">
        <v>52</v>
      </c>
      <c r="E34" s="2">
        <v>1</v>
      </c>
      <c r="F34">
        <v>22</v>
      </c>
      <c r="G34">
        <v>0.3</v>
      </c>
      <c r="H34">
        <v>20</v>
      </c>
      <c r="I34" s="3">
        <f t="shared" si="1"/>
        <v>6</v>
      </c>
    </row>
    <row r="35" spans="1:9" x14ac:dyDescent="0.25">
      <c r="A35" s="1">
        <v>42769</v>
      </c>
      <c r="B35" s="1" t="str">
        <f t="shared" si="0"/>
        <v>February</v>
      </c>
      <c r="C35" t="s">
        <v>12</v>
      </c>
      <c r="D35">
        <v>50.3</v>
      </c>
      <c r="E35" s="2">
        <v>0.87</v>
      </c>
      <c r="F35">
        <v>25</v>
      </c>
      <c r="G35">
        <v>0.3</v>
      </c>
      <c r="H35">
        <v>21</v>
      </c>
      <c r="I35" s="3">
        <f t="shared" si="1"/>
        <v>6.3</v>
      </c>
    </row>
    <row r="36" spans="1:9" x14ac:dyDescent="0.25">
      <c r="A36" s="1">
        <v>42770</v>
      </c>
      <c r="B36" s="1" t="str">
        <f t="shared" si="0"/>
        <v>February</v>
      </c>
      <c r="C36" t="s">
        <v>13</v>
      </c>
      <c r="D36">
        <v>56.599999999999994</v>
      </c>
      <c r="E36" s="2">
        <v>0.83</v>
      </c>
      <c r="F36">
        <v>46</v>
      </c>
      <c r="G36">
        <v>0.3</v>
      </c>
      <c r="H36">
        <v>22</v>
      </c>
      <c r="I36" s="3">
        <f t="shared" si="1"/>
        <v>6.6</v>
      </c>
    </row>
    <row r="37" spans="1:9" x14ac:dyDescent="0.25">
      <c r="A37" s="1">
        <v>42771</v>
      </c>
      <c r="B37" s="1" t="str">
        <f t="shared" si="0"/>
        <v>February</v>
      </c>
      <c r="C37" t="s">
        <v>7</v>
      </c>
      <c r="D37">
        <v>45.4</v>
      </c>
      <c r="E37" s="2">
        <v>1.1100000000000001</v>
      </c>
      <c r="F37">
        <v>32</v>
      </c>
      <c r="G37">
        <v>0.3</v>
      </c>
      <c r="H37">
        <v>18</v>
      </c>
      <c r="I37" s="3">
        <f t="shared" si="1"/>
        <v>5.3999999999999995</v>
      </c>
    </row>
    <row r="38" spans="1:9" x14ac:dyDescent="0.25">
      <c r="A38" s="1">
        <v>42772</v>
      </c>
      <c r="B38" s="1" t="str">
        <f t="shared" si="0"/>
        <v>February</v>
      </c>
      <c r="C38" t="s">
        <v>8</v>
      </c>
      <c r="D38">
        <v>45</v>
      </c>
      <c r="E38" s="2">
        <v>0.95</v>
      </c>
      <c r="F38">
        <v>28</v>
      </c>
      <c r="G38">
        <v>0.3</v>
      </c>
      <c r="H38">
        <v>20</v>
      </c>
      <c r="I38" s="3">
        <f t="shared" si="1"/>
        <v>6</v>
      </c>
    </row>
    <row r="39" spans="1:9" x14ac:dyDescent="0.25">
      <c r="A39" s="1">
        <v>42773</v>
      </c>
      <c r="B39" s="1" t="str">
        <f t="shared" si="0"/>
        <v>February</v>
      </c>
      <c r="C39" t="s">
        <v>9</v>
      </c>
      <c r="D39">
        <v>52.3</v>
      </c>
      <c r="E39" s="2">
        <v>0.87</v>
      </c>
      <c r="F39">
        <v>39</v>
      </c>
      <c r="G39">
        <v>0.3</v>
      </c>
      <c r="H39">
        <v>21</v>
      </c>
      <c r="I39" s="3">
        <f t="shared" si="1"/>
        <v>6.3</v>
      </c>
    </row>
    <row r="40" spans="1:9" x14ac:dyDescent="0.25">
      <c r="A40" s="1">
        <v>42774</v>
      </c>
      <c r="B40" s="1" t="str">
        <f t="shared" si="0"/>
        <v>February</v>
      </c>
      <c r="C40" t="s">
        <v>10</v>
      </c>
      <c r="D40">
        <v>52.599999999999994</v>
      </c>
      <c r="E40" s="2">
        <v>0.87</v>
      </c>
      <c r="F40">
        <v>31</v>
      </c>
      <c r="G40">
        <v>0.3</v>
      </c>
      <c r="H40">
        <v>22</v>
      </c>
      <c r="I40" s="3">
        <f t="shared" si="1"/>
        <v>6.6</v>
      </c>
    </row>
    <row r="41" spans="1:9" x14ac:dyDescent="0.25">
      <c r="A41" s="1">
        <v>42775</v>
      </c>
      <c r="B41" s="1" t="str">
        <f t="shared" si="0"/>
        <v>February</v>
      </c>
      <c r="C41" t="s">
        <v>11</v>
      </c>
      <c r="D41">
        <v>42.699999999999996</v>
      </c>
      <c r="E41" s="2">
        <v>1</v>
      </c>
      <c r="F41">
        <v>39</v>
      </c>
      <c r="G41">
        <v>0.3</v>
      </c>
      <c r="H41">
        <v>19</v>
      </c>
      <c r="I41" s="3">
        <f t="shared" si="1"/>
        <v>5.7</v>
      </c>
    </row>
    <row r="42" spans="1:9" x14ac:dyDescent="0.25">
      <c r="A42" s="1">
        <v>42776</v>
      </c>
      <c r="B42" s="1" t="str">
        <f t="shared" si="0"/>
        <v>February</v>
      </c>
      <c r="C42" t="s">
        <v>12</v>
      </c>
      <c r="D42">
        <v>50</v>
      </c>
      <c r="E42" s="2">
        <v>0.91</v>
      </c>
      <c r="F42">
        <v>40</v>
      </c>
      <c r="G42">
        <v>0.3</v>
      </c>
      <c r="H42">
        <v>20</v>
      </c>
      <c r="I42" s="3">
        <f t="shared" si="1"/>
        <v>6</v>
      </c>
    </row>
    <row r="43" spans="1:9" x14ac:dyDescent="0.25">
      <c r="A43" s="1">
        <v>42777</v>
      </c>
      <c r="B43" s="1" t="str">
        <f t="shared" si="0"/>
        <v>February</v>
      </c>
      <c r="C43" t="s">
        <v>13</v>
      </c>
      <c r="D43">
        <v>51.3</v>
      </c>
      <c r="E43" s="2">
        <v>0.91</v>
      </c>
      <c r="F43">
        <v>35</v>
      </c>
      <c r="G43">
        <v>0.3</v>
      </c>
      <c r="H43">
        <v>21</v>
      </c>
      <c r="I43" s="3">
        <f t="shared" si="1"/>
        <v>6.3</v>
      </c>
    </row>
    <row r="44" spans="1:9" x14ac:dyDescent="0.25">
      <c r="A44" s="1">
        <v>42778</v>
      </c>
      <c r="B44" s="1" t="str">
        <f t="shared" si="0"/>
        <v>February</v>
      </c>
      <c r="C44" t="s">
        <v>7</v>
      </c>
      <c r="D44">
        <v>55.599999999999994</v>
      </c>
      <c r="E44" s="2">
        <v>0.83</v>
      </c>
      <c r="F44">
        <v>41</v>
      </c>
      <c r="G44">
        <v>0.3</v>
      </c>
      <c r="H44">
        <v>22</v>
      </c>
      <c r="I44" s="3">
        <f t="shared" si="1"/>
        <v>6.6</v>
      </c>
    </row>
    <row r="45" spans="1:9" x14ac:dyDescent="0.25">
      <c r="A45" s="1">
        <v>42779</v>
      </c>
      <c r="B45" s="1" t="str">
        <f t="shared" si="0"/>
        <v>February</v>
      </c>
      <c r="C45" t="s">
        <v>8</v>
      </c>
      <c r="D45">
        <v>46.4</v>
      </c>
      <c r="E45" s="2">
        <v>1.1100000000000001</v>
      </c>
      <c r="F45">
        <v>34</v>
      </c>
      <c r="G45">
        <v>0.3</v>
      </c>
      <c r="H45">
        <v>18</v>
      </c>
      <c r="I45" s="3">
        <f t="shared" si="1"/>
        <v>5.3999999999999995</v>
      </c>
    </row>
    <row r="46" spans="1:9" x14ac:dyDescent="0.25">
      <c r="A46" s="1">
        <v>42780</v>
      </c>
      <c r="B46" s="1" t="str">
        <f t="shared" si="0"/>
        <v>February</v>
      </c>
      <c r="C46" t="s">
        <v>9</v>
      </c>
      <c r="D46">
        <v>47.699999999999996</v>
      </c>
      <c r="E46" s="2">
        <v>0.95</v>
      </c>
      <c r="F46">
        <v>35</v>
      </c>
      <c r="G46">
        <v>0.3</v>
      </c>
      <c r="H46">
        <v>19</v>
      </c>
      <c r="I46" s="3">
        <f t="shared" si="1"/>
        <v>5.7</v>
      </c>
    </row>
    <row r="47" spans="1:9" x14ac:dyDescent="0.25">
      <c r="A47" s="1">
        <v>42781</v>
      </c>
      <c r="B47" s="1" t="str">
        <f t="shared" si="0"/>
        <v>February</v>
      </c>
      <c r="C47" t="s">
        <v>10</v>
      </c>
      <c r="D47">
        <v>52</v>
      </c>
      <c r="E47" s="2">
        <v>0.91</v>
      </c>
      <c r="F47">
        <v>33</v>
      </c>
      <c r="G47">
        <v>0.3</v>
      </c>
      <c r="H47">
        <v>20</v>
      </c>
      <c r="I47" s="3">
        <f t="shared" si="1"/>
        <v>6</v>
      </c>
    </row>
    <row r="48" spans="1:9" x14ac:dyDescent="0.25">
      <c r="A48" s="1">
        <v>42782</v>
      </c>
      <c r="B48" s="1" t="str">
        <f t="shared" si="0"/>
        <v>February</v>
      </c>
      <c r="C48" t="s">
        <v>11</v>
      </c>
      <c r="D48">
        <v>47.3</v>
      </c>
      <c r="E48" s="2">
        <v>0.87</v>
      </c>
      <c r="F48">
        <v>31</v>
      </c>
      <c r="G48">
        <v>0.3</v>
      </c>
      <c r="H48">
        <v>21</v>
      </c>
      <c r="I48" s="3">
        <f t="shared" si="1"/>
        <v>6.3</v>
      </c>
    </row>
    <row r="49" spans="1:12" x14ac:dyDescent="0.25">
      <c r="A49" s="1">
        <v>42783</v>
      </c>
      <c r="B49" s="1" t="str">
        <f t="shared" si="0"/>
        <v>February</v>
      </c>
      <c r="C49" t="s">
        <v>12</v>
      </c>
      <c r="D49">
        <v>40.4</v>
      </c>
      <c r="E49" s="2">
        <v>1</v>
      </c>
      <c r="F49">
        <v>29</v>
      </c>
      <c r="G49">
        <v>0.3</v>
      </c>
      <c r="H49">
        <v>18</v>
      </c>
      <c r="I49" s="3">
        <f t="shared" si="1"/>
        <v>5.3999999999999995</v>
      </c>
    </row>
    <row r="50" spans="1:12" x14ac:dyDescent="0.25">
      <c r="A50" s="1">
        <v>42784</v>
      </c>
      <c r="B50" s="1" t="str">
        <f t="shared" si="0"/>
        <v>February</v>
      </c>
      <c r="C50" t="s">
        <v>13</v>
      </c>
      <c r="D50">
        <v>43.699999999999996</v>
      </c>
      <c r="E50" s="2">
        <v>0.95</v>
      </c>
      <c r="F50">
        <v>25</v>
      </c>
      <c r="G50">
        <v>0.3</v>
      </c>
      <c r="H50">
        <v>19</v>
      </c>
      <c r="I50" s="3">
        <f t="shared" si="1"/>
        <v>5.7</v>
      </c>
    </row>
    <row r="51" spans="1:12" x14ac:dyDescent="0.25">
      <c r="A51" s="1">
        <v>42785</v>
      </c>
      <c r="B51" s="1" t="str">
        <f t="shared" si="0"/>
        <v>February</v>
      </c>
      <c r="C51" t="s">
        <v>7</v>
      </c>
      <c r="D51">
        <v>50</v>
      </c>
      <c r="E51" s="2">
        <v>0.95</v>
      </c>
      <c r="F51">
        <v>28</v>
      </c>
      <c r="G51">
        <v>0.3</v>
      </c>
      <c r="H51">
        <v>20</v>
      </c>
      <c r="I51" s="3">
        <f t="shared" si="1"/>
        <v>6</v>
      </c>
    </row>
    <row r="52" spans="1:12" x14ac:dyDescent="0.25">
      <c r="A52" s="1">
        <v>42786</v>
      </c>
      <c r="B52" s="1" t="str">
        <f t="shared" si="0"/>
        <v>February</v>
      </c>
      <c r="C52" t="s">
        <v>8</v>
      </c>
      <c r="D52">
        <v>50.3</v>
      </c>
      <c r="E52" s="2">
        <v>0.95</v>
      </c>
      <c r="F52">
        <v>25</v>
      </c>
      <c r="G52">
        <v>0.3</v>
      </c>
      <c r="H52">
        <v>21</v>
      </c>
      <c r="I52" s="3">
        <f t="shared" si="1"/>
        <v>6.3</v>
      </c>
    </row>
    <row r="53" spans="1:12" x14ac:dyDescent="0.25">
      <c r="A53" s="1">
        <v>42787</v>
      </c>
      <c r="B53" s="1" t="str">
        <f t="shared" si="0"/>
        <v>February</v>
      </c>
      <c r="C53" t="s">
        <v>9</v>
      </c>
      <c r="D53">
        <v>42.4</v>
      </c>
      <c r="E53" s="2">
        <v>1</v>
      </c>
      <c r="F53">
        <v>28</v>
      </c>
      <c r="G53">
        <v>0.3</v>
      </c>
      <c r="H53">
        <v>18</v>
      </c>
      <c r="I53" s="3">
        <f t="shared" si="1"/>
        <v>5.3999999999999995</v>
      </c>
    </row>
    <row r="54" spans="1:12" x14ac:dyDescent="0.25">
      <c r="A54" s="1">
        <v>42788</v>
      </c>
      <c r="B54" s="1" t="str">
        <f t="shared" si="0"/>
        <v>February</v>
      </c>
      <c r="C54" t="s">
        <v>10</v>
      </c>
      <c r="D54">
        <v>47.699999999999996</v>
      </c>
      <c r="E54" s="2">
        <v>0.95</v>
      </c>
      <c r="F54">
        <v>36</v>
      </c>
      <c r="G54">
        <v>0.3</v>
      </c>
      <c r="H54">
        <v>19</v>
      </c>
      <c r="I54" s="3">
        <f t="shared" si="1"/>
        <v>5.7</v>
      </c>
    </row>
    <row r="55" spans="1:12" x14ac:dyDescent="0.25">
      <c r="A55" s="1">
        <v>42789</v>
      </c>
      <c r="B55" s="1" t="str">
        <f t="shared" si="0"/>
        <v>February</v>
      </c>
      <c r="C55" t="s">
        <v>11</v>
      </c>
      <c r="D55">
        <v>45</v>
      </c>
      <c r="E55" s="2">
        <v>1</v>
      </c>
      <c r="F55">
        <v>23</v>
      </c>
      <c r="G55">
        <v>0.3</v>
      </c>
      <c r="H55">
        <v>20</v>
      </c>
      <c r="I55" s="3">
        <f t="shared" si="1"/>
        <v>6</v>
      </c>
      <c r="K55" s="15" t="s">
        <v>399</v>
      </c>
      <c r="L55" s="16"/>
    </row>
    <row r="56" spans="1:12" x14ac:dyDescent="0.25">
      <c r="A56" s="1">
        <v>42790</v>
      </c>
      <c r="B56" s="1" t="str">
        <f t="shared" si="0"/>
        <v>February</v>
      </c>
      <c r="C56" t="s">
        <v>12</v>
      </c>
      <c r="D56">
        <v>47.3</v>
      </c>
      <c r="E56" s="2">
        <v>0.87</v>
      </c>
      <c r="F56">
        <v>36</v>
      </c>
      <c r="G56">
        <v>0.3</v>
      </c>
      <c r="H56">
        <v>21</v>
      </c>
      <c r="I56" s="3">
        <f t="shared" si="1"/>
        <v>6.3</v>
      </c>
      <c r="K56" s="10" t="s">
        <v>393</v>
      </c>
      <c r="L56">
        <f>AVERAGE(D2:D366)</f>
        <v>60.731232876712376</v>
      </c>
    </row>
    <row r="57" spans="1:12" x14ac:dyDescent="0.25">
      <c r="A57" s="1">
        <v>42791</v>
      </c>
      <c r="B57" s="1" t="str">
        <f t="shared" si="0"/>
        <v>February</v>
      </c>
      <c r="C57" t="s">
        <v>13</v>
      </c>
      <c r="D57">
        <v>42.4</v>
      </c>
      <c r="E57" s="2">
        <v>1</v>
      </c>
      <c r="F57">
        <v>21</v>
      </c>
      <c r="G57">
        <v>0.3</v>
      </c>
      <c r="H57">
        <v>18</v>
      </c>
      <c r="I57" s="3">
        <f t="shared" si="1"/>
        <v>5.3999999999999995</v>
      </c>
      <c r="K57" s="11" t="s">
        <v>394</v>
      </c>
      <c r="L57">
        <f>MEDIAN(D2:D366)</f>
        <v>61.099999999999994</v>
      </c>
    </row>
    <row r="58" spans="1:12" x14ac:dyDescent="0.25">
      <c r="A58" s="1">
        <v>42792</v>
      </c>
      <c r="B58" s="1" t="str">
        <f t="shared" si="0"/>
        <v>February</v>
      </c>
      <c r="C58" t="s">
        <v>7</v>
      </c>
      <c r="D58">
        <v>48.699999999999996</v>
      </c>
      <c r="E58" s="2">
        <v>1.05</v>
      </c>
      <c r="F58">
        <v>32</v>
      </c>
      <c r="G58">
        <v>0.3</v>
      </c>
      <c r="H58">
        <v>19</v>
      </c>
      <c r="I58" s="3">
        <f t="shared" si="1"/>
        <v>5.7</v>
      </c>
      <c r="K58" s="10" t="s">
        <v>395</v>
      </c>
      <c r="L58">
        <f>_xlfn.MODE.SNGL(D2:D366)</f>
        <v>55.9</v>
      </c>
    </row>
    <row r="59" spans="1:12" x14ac:dyDescent="0.25">
      <c r="A59" s="1">
        <v>42793</v>
      </c>
      <c r="B59" s="1" t="str">
        <f t="shared" si="0"/>
        <v>February</v>
      </c>
      <c r="C59" t="s">
        <v>8</v>
      </c>
      <c r="D59">
        <v>45</v>
      </c>
      <c r="E59" s="2">
        <v>1</v>
      </c>
      <c r="F59">
        <v>34</v>
      </c>
      <c r="G59">
        <v>0.3</v>
      </c>
      <c r="H59">
        <v>20</v>
      </c>
      <c r="I59" s="3">
        <f t="shared" si="1"/>
        <v>6</v>
      </c>
      <c r="K59" s="10" t="s">
        <v>396</v>
      </c>
      <c r="L59">
        <f>_xlfn.VAR.P(D2:D366)</f>
        <v>261.60033957590281</v>
      </c>
    </row>
    <row r="60" spans="1:12" x14ac:dyDescent="0.25">
      <c r="A60" s="1">
        <v>42794</v>
      </c>
      <c r="B60" s="1" t="str">
        <f t="shared" si="0"/>
        <v>February</v>
      </c>
      <c r="C60" t="s">
        <v>9</v>
      </c>
      <c r="D60">
        <v>49.599999999999994</v>
      </c>
      <c r="E60" s="2">
        <v>0.91</v>
      </c>
      <c r="F60">
        <v>45</v>
      </c>
      <c r="G60">
        <v>0.3</v>
      </c>
      <c r="H60">
        <v>22</v>
      </c>
      <c r="I60" s="3">
        <f t="shared" si="1"/>
        <v>6.6</v>
      </c>
      <c r="K60" s="10" t="s">
        <v>397</v>
      </c>
      <c r="L60">
        <f>_xlfn.STDEV.P(D2:D366)</f>
        <v>16.174063792872303</v>
      </c>
    </row>
    <row r="61" spans="1:12" x14ac:dyDescent="0.25">
      <c r="A61" s="1">
        <v>42795</v>
      </c>
      <c r="B61" s="1" t="str">
        <f t="shared" si="0"/>
        <v>March</v>
      </c>
      <c r="C61" t="s">
        <v>10</v>
      </c>
      <c r="D61">
        <v>57.9</v>
      </c>
      <c r="E61" s="2">
        <v>0.87</v>
      </c>
      <c r="F61">
        <v>46</v>
      </c>
      <c r="G61">
        <v>0.3</v>
      </c>
      <c r="H61">
        <v>23</v>
      </c>
      <c r="I61" s="3">
        <f t="shared" si="1"/>
        <v>6.8999999999999995</v>
      </c>
    </row>
    <row r="62" spans="1:12" x14ac:dyDescent="0.25">
      <c r="A62" s="1">
        <v>42796</v>
      </c>
      <c r="B62" s="1" t="str">
        <f t="shared" si="0"/>
        <v>March</v>
      </c>
      <c r="C62" t="s">
        <v>11</v>
      </c>
      <c r="D62">
        <v>57.199999999999996</v>
      </c>
      <c r="E62" s="2">
        <v>0.8</v>
      </c>
      <c r="F62">
        <v>31</v>
      </c>
      <c r="G62">
        <v>0.3</v>
      </c>
      <c r="H62">
        <v>24</v>
      </c>
      <c r="I62" s="3">
        <f t="shared" si="1"/>
        <v>7.1999999999999993</v>
      </c>
    </row>
    <row r="63" spans="1:12" x14ac:dyDescent="0.25">
      <c r="A63" s="1">
        <v>42797</v>
      </c>
      <c r="B63" s="1" t="str">
        <f t="shared" si="0"/>
        <v>March</v>
      </c>
      <c r="C63" t="s">
        <v>12</v>
      </c>
      <c r="D63">
        <v>60.199999999999996</v>
      </c>
      <c r="E63" s="2">
        <v>0.77</v>
      </c>
      <c r="F63">
        <v>28</v>
      </c>
      <c r="G63">
        <v>0.3</v>
      </c>
      <c r="H63">
        <v>24</v>
      </c>
      <c r="I63" s="3">
        <f t="shared" si="1"/>
        <v>7.1999999999999993</v>
      </c>
    </row>
    <row r="64" spans="1:12" x14ac:dyDescent="0.25">
      <c r="A64" s="1">
        <v>42798</v>
      </c>
      <c r="B64" s="1" t="str">
        <f t="shared" si="0"/>
        <v>March</v>
      </c>
      <c r="C64" t="s">
        <v>13</v>
      </c>
      <c r="D64">
        <v>59.499999999999993</v>
      </c>
      <c r="E64" s="2">
        <v>0.77</v>
      </c>
      <c r="F64">
        <v>29</v>
      </c>
      <c r="G64">
        <v>0.3</v>
      </c>
      <c r="H64">
        <v>25</v>
      </c>
      <c r="I64" s="3">
        <f t="shared" si="1"/>
        <v>7.5</v>
      </c>
    </row>
    <row r="65" spans="1:9" x14ac:dyDescent="0.25">
      <c r="A65" s="1">
        <v>42799</v>
      </c>
      <c r="B65" s="1" t="str">
        <f t="shared" si="0"/>
        <v>March</v>
      </c>
      <c r="C65" t="s">
        <v>7</v>
      </c>
      <c r="D65">
        <v>55.9</v>
      </c>
      <c r="E65" s="2">
        <v>0.87</v>
      </c>
      <c r="F65">
        <v>32</v>
      </c>
      <c r="G65">
        <v>0.3</v>
      </c>
      <c r="H65">
        <v>23</v>
      </c>
      <c r="I65" s="3">
        <f t="shared" si="1"/>
        <v>6.8999999999999995</v>
      </c>
    </row>
    <row r="66" spans="1:9" x14ac:dyDescent="0.25">
      <c r="A66" s="1">
        <v>42800</v>
      </c>
      <c r="B66" s="1" t="str">
        <f t="shared" ref="B66:B129" si="2">TEXT(A66, "mmmm")</f>
        <v>March</v>
      </c>
      <c r="C66" t="s">
        <v>8</v>
      </c>
      <c r="D66">
        <v>61.199999999999996</v>
      </c>
      <c r="E66" s="2">
        <v>0.77</v>
      </c>
      <c r="F66">
        <v>28</v>
      </c>
      <c r="G66">
        <v>0.3</v>
      </c>
      <c r="H66">
        <v>24</v>
      </c>
      <c r="I66" s="3">
        <f t="shared" ref="I66:I129" si="3">G66*H66</f>
        <v>7.1999999999999993</v>
      </c>
    </row>
    <row r="67" spans="1:9" x14ac:dyDescent="0.25">
      <c r="A67" s="1">
        <v>42801</v>
      </c>
      <c r="B67" s="1" t="str">
        <f t="shared" si="2"/>
        <v>March</v>
      </c>
      <c r="C67" t="s">
        <v>9</v>
      </c>
      <c r="D67">
        <v>60.199999999999996</v>
      </c>
      <c r="E67" s="2">
        <v>0.77</v>
      </c>
      <c r="F67">
        <v>32</v>
      </c>
      <c r="G67">
        <v>0.3</v>
      </c>
      <c r="H67">
        <v>24</v>
      </c>
      <c r="I67" s="3">
        <f t="shared" si="3"/>
        <v>7.1999999999999993</v>
      </c>
    </row>
    <row r="68" spans="1:9" x14ac:dyDescent="0.25">
      <c r="A68" s="1">
        <v>42802</v>
      </c>
      <c r="B68" s="1" t="str">
        <f t="shared" si="2"/>
        <v>March</v>
      </c>
      <c r="C68" t="s">
        <v>10</v>
      </c>
      <c r="D68">
        <v>58.499999999999993</v>
      </c>
      <c r="E68" s="2">
        <v>0.77</v>
      </c>
      <c r="F68">
        <v>43</v>
      </c>
      <c r="G68">
        <v>0.3</v>
      </c>
      <c r="H68">
        <v>25</v>
      </c>
      <c r="I68" s="3">
        <f t="shared" si="3"/>
        <v>7.5</v>
      </c>
    </row>
    <row r="69" spans="1:9" x14ac:dyDescent="0.25">
      <c r="A69" s="1">
        <v>42803</v>
      </c>
      <c r="B69" s="1" t="str">
        <f t="shared" si="2"/>
        <v>March</v>
      </c>
      <c r="C69" t="s">
        <v>11</v>
      </c>
      <c r="D69">
        <v>52.9</v>
      </c>
      <c r="E69" s="2">
        <v>0.8</v>
      </c>
      <c r="F69">
        <v>29</v>
      </c>
      <c r="G69">
        <v>0.3</v>
      </c>
      <c r="H69">
        <v>23</v>
      </c>
      <c r="I69" s="3">
        <f t="shared" si="3"/>
        <v>6.8999999999999995</v>
      </c>
    </row>
    <row r="70" spans="1:9" x14ac:dyDescent="0.25">
      <c r="A70" s="1">
        <v>42804</v>
      </c>
      <c r="B70" s="1" t="str">
        <f t="shared" si="2"/>
        <v>March</v>
      </c>
      <c r="C70" t="s">
        <v>12</v>
      </c>
      <c r="D70">
        <v>59.199999999999996</v>
      </c>
      <c r="E70" s="2">
        <v>0.83</v>
      </c>
      <c r="F70">
        <v>31</v>
      </c>
      <c r="G70">
        <v>0.3</v>
      </c>
      <c r="H70">
        <v>24</v>
      </c>
      <c r="I70" s="3">
        <f t="shared" si="3"/>
        <v>7.1999999999999993</v>
      </c>
    </row>
    <row r="71" spans="1:9" x14ac:dyDescent="0.25">
      <c r="A71" s="1">
        <v>42805</v>
      </c>
      <c r="B71" s="1" t="str">
        <f t="shared" si="2"/>
        <v>March</v>
      </c>
      <c r="C71" t="s">
        <v>13</v>
      </c>
      <c r="D71">
        <v>58.199999999999996</v>
      </c>
      <c r="E71" s="2">
        <v>0.83</v>
      </c>
      <c r="F71">
        <v>30</v>
      </c>
      <c r="G71">
        <v>0.3</v>
      </c>
      <c r="H71">
        <v>24</v>
      </c>
      <c r="I71" s="3">
        <f t="shared" si="3"/>
        <v>7.1999999999999993</v>
      </c>
    </row>
    <row r="72" spans="1:9" x14ac:dyDescent="0.25">
      <c r="A72" s="1">
        <v>42806</v>
      </c>
      <c r="B72" s="1" t="str">
        <f t="shared" si="2"/>
        <v>March</v>
      </c>
      <c r="C72" t="s">
        <v>7</v>
      </c>
      <c r="D72">
        <v>61.499999999999993</v>
      </c>
      <c r="E72" s="2">
        <v>0.74</v>
      </c>
      <c r="F72">
        <v>47</v>
      </c>
      <c r="G72">
        <v>0.3</v>
      </c>
      <c r="H72">
        <v>25</v>
      </c>
      <c r="I72" s="3">
        <f t="shared" si="3"/>
        <v>7.5</v>
      </c>
    </row>
    <row r="73" spans="1:9" x14ac:dyDescent="0.25">
      <c r="A73" s="1">
        <v>42807</v>
      </c>
      <c r="B73" s="1" t="str">
        <f t="shared" si="2"/>
        <v>March</v>
      </c>
      <c r="C73" t="s">
        <v>8</v>
      </c>
      <c r="D73">
        <v>55.9</v>
      </c>
      <c r="E73" s="2">
        <v>0.87</v>
      </c>
      <c r="F73">
        <v>48</v>
      </c>
      <c r="G73">
        <v>0.3</v>
      </c>
      <c r="H73">
        <v>23</v>
      </c>
      <c r="I73" s="3">
        <f t="shared" si="3"/>
        <v>6.8999999999999995</v>
      </c>
    </row>
    <row r="74" spans="1:9" x14ac:dyDescent="0.25">
      <c r="A74" s="1">
        <v>42808</v>
      </c>
      <c r="B74" s="1" t="str">
        <f t="shared" si="2"/>
        <v>March</v>
      </c>
      <c r="C74" t="s">
        <v>9</v>
      </c>
      <c r="D74">
        <v>58.9</v>
      </c>
      <c r="E74" s="2">
        <v>0.87</v>
      </c>
      <c r="F74">
        <v>35</v>
      </c>
      <c r="G74">
        <v>0.3</v>
      </c>
      <c r="H74">
        <v>23</v>
      </c>
      <c r="I74" s="3">
        <f t="shared" si="3"/>
        <v>6.8999999999999995</v>
      </c>
    </row>
    <row r="75" spans="1:9" x14ac:dyDescent="0.25">
      <c r="A75" s="1">
        <v>42809</v>
      </c>
      <c r="B75" s="1" t="str">
        <f t="shared" si="2"/>
        <v>March</v>
      </c>
      <c r="C75" t="s">
        <v>10</v>
      </c>
      <c r="D75">
        <v>56.199999999999996</v>
      </c>
      <c r="E75" s="2">
        <v>0.83</v>
      </c>
      <c r="F75">
        <v>30</v>
      </c>
      <c r="G75">
        <v>0.3</v>
      </c>
      <c r="H75">
        <v>24</v>
      </c>
      <c r="I75" s="3">
        <f t="shared" si="3"/>
        <v>7.1999999999999993</v>
      </c>
    </row>
    <row r="76" spans="1:9" x14ac:dyDescent="0.25">
      <c r="A76" s="1">
        <v>42810</v>
      </c>
      <c r="B76" s="1" t="str">
        <f t="shared" si="2"/>
        <v>March</v>
      </c>
      <c r="C76" t="s">
        <v>11</v>
      </c>
      <c r="D76">
        <v>60.199999999999996</v>
      </c>
      <c r="E76" s="2">
        <v>0.83</v>
      </c>
      <c r="F76">
        <v>39</v>
      </c>
      <c r="G76">
        <v>0.3</v>
      </c>
      <c r="H76">
        <v>24</v>
      </c>
      <c r="I76" s="3">
        <f t="shared" si="3"/>
        <v>7.1999999999999993</v>
      </c>
    </row>
    <row r="77" spans="1:9" x14ac:dyDescent="0.25">
      <c r="A77" s="1">
        <v>42811</v>
      </c>
      <c r="B77" s="1" t="str">
        <f t="shared" si="2"/>
        <v>March</v>
      </c>
      <c r="C77" t="s">
        <v>12</v>
      </c>
      <c r="D77">
        <v>56.499999999999993</v>
      </c>
      <c r="E77" s="2">
        <v>0.77</v>
      </c>
      <c r="F77">
        <v>50</v>
      </c>
      <c r="G77">
        <v>0.3</v>
      </c>
      <c r="H77">
        <v>25</v>
      </c>
      <c r="I77" s="3">
        <f t="shared" si="3"/>
        <v>7.5</v>
      </c>
    </row>
    <row r="78" spans="1:9" x14ac:dyDescent="0.25">
      <c r="A78" s="1">
        <v>42812</v>
      </c>
      <c r="B78" s="1" t="str">
        <f t="shared" si="2"/>
        <v>March</v>
      </c>
      <c r="C78" t="s">
        <v>13</v>
      </c>
      <c r="D78">
        <v>53.9</v>
      </c>
      <c r="E78" s="2">
        <v>0.83</v>
      </c>
      <c r="F78">
        <v>32</v>
      </c>
      <c r="G78">
        <v>0.3</v>
      </c>
      <c r="H78">
        <v>23</v>
      </c>
      <c r="I78" s="3">
        <f t="shared" si="3"/>
        <v>6.8999999999999995</v>
      </c>
    </row>
    <row r="79" spans="1:9" x14ac:dyDescent="0.25">
      <c r="A79" s="1">
        <v>42813</v>
      </c>
      <c r="B79" s="1" t="str">
        <f t="shared" si="2"/>
        <v>March</v>
      </c>
      <c r="C79" t="s">
        <v>7</v>
      </c>
      <c r="D79">
        <v>56.9</v>
      </c>
      <c r="E79" s="2">
        <v>0.83</v>
      </c>
      <c r="F79">
        <v>38</v>
      </c>
      <c r="G79">
        <v>0.3</v>
      </c>
      <c r="H79">
        <v>23</v>
      </c>
      <c r="I79" s="3">
        <f t="shared" si="3"/>
        <v>6.8999999999999995</v>
      </c>
    </row>
    <row r="80" spans="1:9" x14ac:dyDescent="0.25">
      <c r="A80" s="1">
        <v>42814</v>
      </c>
      <c r="B80" s="1" t="str">
        <f t="shared" si="2"/>
        <v>March</v>
      </c>
      <c r="C80" t="s">
        <v>8</v>
      </c>
      <c r="D80">
        <v>58.199999999999996</v>
      </c>
      <c r="E80" s="2">
        <v>0.77</v>
      </c>
      <c r="F80">
        <v>33</v>
      </c>
      <c r="G80">
        <v>0.3</v>
      </c>
      <c r="H80">
        <v>24</v>
      </c>
      <c r="I80" s="3">
        <f t="shared" si="3"/>
        <v>7.1999999999999993</v>
      </c>
    </row>
    <row r="81" spans="1:9" x14ac:dyDescent="0.25">
      <c r="A81" s="1">
        <v>42815</v>
      </c>
      <c r="B81" s="1" t="str">
        <f t="shared" si="2"/>
        <v>March</v>
      </c>
      <c r="C81" t="s">
        <v>9</v>
      </c>
      <c r="D81">
        <v>57.199999999999996</v>
      </c>
      <c r="E81" s="2">
        <v>0.83</v>
      </c>
      <c r="F81">
        <v>36</v>
      </c>
      <c r="G81">
        <v>0.3</v>
      </c>
      <c r="H81">
        <v>24</v>
      </c>
      <c r="I81" s="3">
        <f t="shared" si="3"/>
        <v>7.1999999999999993</v>
      </c>
    </row>
    <row r="82" spans="1:9" x14ac:dyDescent="0.25">
      <c r="A82" s="1">
        <v>42816</v>
      </c>
      <c r="B82" s="1" t="str">
        <f t="shared" si="2"/>
        <v>March</v>
      </c>
      <c r="C82" t="s">
        <v>10</v>
      </c>
      <c r="D82">
        <v>56.499999999999993</v>
      </c>
      <c r="E82" s="2">
        <v>0.74</v>
      </c>
      <c r="F82">
        <v>38</v>
      </c>
      <c r="G82">
        <v>0.3</v>
      </c>
      <c r="H82">
        <v>25</v>
      </c>
      <c r="I82" s="3">
        <f t="shared" si="3"/>
        <v>7.5</v>
      </c>
    </row>
    <row r="83" spans="1:9" x14ac:dyDescent="0.25">
      <c r="A83" s="1">
        <v>42817</v>
      </c>
      <c r="B83" s="1" t="str">
        <f t="shared" si="2"/>
        <v>March</v>
      </c>
      <c r="C83" t="s">
        <v>11</v>
      </c>
      <c r="D83">
        <v>55.9</v>
      </c>
      <c r="E83" s="2">
        <v>0.87</v>
      </c>
      <c r="F83">
        <v>35</v>
      </c>
      <c r="G83">
        <v>0.3</v>
      </c>
      <c r="H83">
        <v>23</v>
      </c>
      <c r="I83" s="3">
        <f t="shared" si="3"/>
        <v>6.8999999999999995</v>
      </c>
    </row>
    <row r="84" spans="1:9" x14ac:dyDescent="0.25">
      <c r="A84" s="1">
        <v>42818</v>
      </c>
      <c r="B84" s="1" t="str">
        <f t="shared" si="2"/>
        <v>March</v>
      </c>
      <c r="C84" t="s">
        <v>12</v>
      </c>
      <c r="D84">
        <v>56.9</v>
      </c>
      <c r="E84" s="2">
        <v>0.83</v>
      </c>
      <c r="F84">
        <v>41</v>
      </c>
      <c r="G84">
        <v>0.3</v>
      </c>
      <c r="H84">
        <v>23</v>
      </c>
      <c r="I84" s="3">
        <f t="shared" si="3"/>
        <v>6.8999999999999995</v>
      </c>
    </row>
    <row r="85" spans="1:9" x14ac:dyDescent="0.25">
      <c r="A85" s="1">
        <v>42819</v>
      </c>
      <c r="B85" s="1" t="str">
        <f t="shared" si="2"/>
        <v>March</v>
      </c>
      <c r="C85" t="s">
        <v>13</v>
      </c>
      <c r="D85">
        <v>58.199999999999996</v>
      </c>
      <c r="E85" s="2">
        <v>0.8</v>
      </c>
      <c r="F85">
        <v>50</v>
      </c>
      <c r="G85">
        <v>0.3</v>
      </c>
      <c r="H85">
        <v>24</v>
      </c>
      <c r="I85" s="3">
        <f t="shared" si="3"/>
        <v>7.1999999999999993</v>
      </c>
    </row>
    <row r="86" spans="1:9" x14ac:dyDescent="0.25">
      <c r="A86" s="1">
        <v>42820</v>
      </c>
      <c r="B86" s="1" t="str">
        <f t="shared" si="2"/>
        <v>March</v>
      </c>
      <c r="C86" t="s">
        <v>7</v>
      </c>
      <c r="D86">
        <v>59.499999999999993</v>
      </c>
      <c r="E86" s="2">
        <v>0.77</v>
      </c>
      <c r="F86">
        <v>39</v>
      </c>
      <c r="G86">
        <v>0.3</v>
      </c>
      <c r="H86">
        <v>25</v>
      </c>
      <c r="I86" s="3">
        <f t="shared" si="3"/>
        <v>7.5</v>
      </c>
    </row>
    <row r="87" spans="1:9" x14ac:dyDescent="0.25">
      <c r="A87" s="1">
        <v>42821</v>
      </c>
      <c r="B87" s="1" t="str">
        <f t="shared" si="2"/>
        <v>March</v>
      </c>
      <c r="C87" t="s">
        <v>8</v>
      </c>
      <c r="D87">
        <v>60.499999999999993</v>
      </c>
      <c r="E87" s="2">
        <v>0.74</v>
      </c>
      <c r="F87">
        <v>30</v>
      </c>
      <c r="G87">
        <v>0.3</v>
      </c>
      <c r="H87">
        <v>25</v>
      </c>
      <c r="I87" s="3">
        <f t="shared" si="3"/>
        <v>7.5</v>
      </c>
    </row>
    <row r="88" spans="1:9" x14ac:dyDescent="0.25">
      <c r="A88" s="1">
        <v>42822</v>
      </c>
      <c r="B88" s="1" t="str">
        <f t="shared" si="2"/>
        <v>March</v>
      </c>
      <c r="C88" t="s">
        <v>9</v>
      </c>
      <c r="D88">
        <v>55.9</v>
      </c>
      <c r="E88" s="2">
        <v>0.83</v>
      </c>
      <c r="F88">
        <v>48</v>
      </c>
      <c r="G88">
        <v>0.3</v>
      </c>
      <c r="H88">
        <v>23</v>
      </c>
      <c r="I88" s="3">
        <f t="shared" si="3"/>
        <v>6.8999999999999995</v>
      </c>
    </row>
    <row r="89" spans="1:9" x14ac:dyDescent="0.25">
      <c r="A89" s="1">
        <v>42823</v>
      </c>
      <c r="B89" s="1" t="str">
        <f t="shared" si="2"/>
        <v>March</v>
      </c>
      <c r="C89" t="s">
        <v>10</v>
      </c>
      <c r="D89">
        <v>57.199999999999996</v>
      </c>
      <c r="E89" s="2">
        <v>0.83</v>
      </c>
      <c r="F89">
        <v>39</v>
      </c>
      <c r="G89">
        <v>0.3</v>
      </c>
      <c r="H89">
        <v>24</v>
      </c>
      <c r="I89" s="3">
        <f t="shared" si="3"/>
        <v>7.1999999999999993</v>
      </c>
    </row>
    <row r="90" spans="1:9" x14ac:dyDescent="0.25">
      <c r="A90" s="1">
        <v>42824</v>
      </c>
      <c r="B90" s="1" t="str">
        <f t="shared" si="2"/>
        <v>March</v>
      </c>
      <c r="C90" t="s">
        <v>11</v>
      </c>
      <c r="D90">
        <v>55.199999999999996</v>
      </c>
      <c r="E90" s="2">
        <v>0.8</v>
      </c>
      <c r="F90">
        <v>47</v>
      </c>
      <c r="G90">
        <v>0.3</v>
      </c>
      <c r="H90">
        <v>24</v>
      </c>
      <c r="I90" s="3">
        <f t="shared" si="3"/>
        <v>7.1999999999999993</v>
      </c>
    </row>
    <row r="91" spans="1:9" x14ac:dyDescent="0.25">
      <c r="A91" s="1">
        <v>42825</v>
      </c>
      <c r="B91" s="1" t="str">
        <f t="shared" si="2"/>
        <v>March</v>
      </c>
      <c r="C91" t="s">
        <v>12</v>
      </c>
      <c r="D91">
        <v>58.499999999999993</v>
      </c>
      <c r="E91" s="2">
        <v>0.77</v>
      </c>
      <c r="F91">
        <v>48</v>
      </c>
      <c r="G91">
        <v>0.3</v>
      </c>
      <c r="H91">
        <v>25</v>
      </c>
      <c r="I91" s="3">
        <f t="shared" si="3"/>
        <v>7.5</v>
      </c>
    </row>
    <row r="92" spans="1:9" x14ac:dyDescent="0.25">
      <c r="A92" s="1">
        <v>42826</v>
      </c>
      <c r="B92" s="1" t="str">
        <f t="shared" si="2"/>
        <v>April</v>
      </c>
      <c r="C92" t="s">
        <v>13</v>
      </c>
      <c r="D92">
        <v>57.499999999999993</v>
      </c>
      <c r="E92" s="2">
        <v>0.8</v>
      </c>
      <c r="F92">
        <v>33</v>
      </c>
      <c r="G92">
        <v>0.3</v>
      </c>
      <c r="H92">
        <v>25</v>
      </c>
      <c r="I92" s="3">
        <f t="shared" si="3"/>
        <v>7.5</v>
      </c>
    </row>
    <row r="93" spans="1:9" x14ac:dyDescent="0.25">
      <c r="A93" s="1">
        <v>42827</v>
      </c>
      <c r="B93" s="1" t="str">
        <f t="shared" si="2"/>
        <v>April</v>
      </c>
      <c r="C93" t="s">
        <v>7</v>
      </c>
      <c r="D93">
        <v>65.8</v>
      </c>
      <c r="E93" s="2">
        <v>0.74</v>
      </c>
      <c r="F93">
        <v>47</v>
      </c>
      <c r="G93">
        <v>0.3</v>
      </c>
      <c r="H93">
        <v>26</v>
      </c>
      <c r="I93" s="3">
        <f t="shared" si="3"/>
        <v>7.8</v>
      </c>
    </row>
    <row r="94" spans="1:9" x14ac:dyDescent="0.25">
      <c r="A94" s="1">
        <v>42828</v>
      </c>
      <c r="B94" s="1" t="str">
        <f t="shared" si="2"/>
        <v>April</v>
      </c>
      <c r="C94" t="s">
        <v>8</v>
      </c>
      <c r="D94">
        <v>60.8</v>
      </c>
      <c r="E94" s="2">
        <v>0.74</v>
      </c>
      <c r="F94">
        <v>51</v>
      </c>
      <c r="G94">
        <v>0.3</v>
      </c>
      <c r="H94">
        <v>26</v>
      </c>
      <c r="I94" s="3">
        <f t="shared" si="3"/>
        <v>7.8</v>
      </c>
    </row>
    <row r="95" spans="1:9" x14ac:dyDescent="0.25">
      <c r="A95" s="1">
        <v>42829</v>
      </c>
      <c r="B95" s="1" t="str">
        <f t="shared" si="2"/>
        <v>April</v>
      </c>
      <c r="C95" t="s">
        <v>9</v>
      </c>
      <c r="D95">
        <v>62.099999999999994</v>
      </c>
      <c r="E95" s="2">
        <v>0.71</v>
      </c>
      <c r="F95">
        <v>31</v>
      </c>
      <c r="G95">
        <v>0.3</v>
      </c>
      <c r="H95">
        <v>27</v>
      </c>
      <c r="I95" s="3">
        <f t="shared" si="3"/>
        <v>8.1</v>
      </c>
    </row>
    <row r="96" spans="1:9" x14ac:dyDescent="0.25">
      <c r="A96" s="1">
        <v>42830</v>
      </c>
      <c r="B96" s="1" t="str">
        <f t="shared" si="2"/>
        <v>April</v>
      </c>
      <c r="C96" t="s">
        <v>10</v>
      </c>
      <c r="D96">
        <v>64.399999999999991</v>
      </c>
      <c r="E96" s="2">
        <v>0.71</v>
      </c>
      <c r="F96">
        <v>33</v>
      </c>
      <c r="G96">
        <v>0.3</v>
      </c>
      <c r="H96">
        <v>28</v>
      </c>
      <c r="I96" s="3">
        <f t="shared" si="3"/>
        <v>8.4</v>
      </c>
    </row>
    <row r="97" spans="1:9" x14ac:dyDescent="0.25">
      <c r="A97" s="1">
        <v>42831</v>
      </c>
      <c r="B97" s="1" t="str">
        <f t="shared" si="2"/>
        <v>April</v>
      </c>
      <c r="C97" t="s">
        <v>11</v>
      </c>
      <c r="D97">
        <v>57.499999999999993</v>
      </c>
      <c r="E97" s="2">
        <v>0.8</v>
      </c>
      <c r="F97">
        <v>31</v>
      </c>
      <c r="G97">
        <v>0.3</v>
      </c>
      <c r="H97">
        <v>25</v>
      </c>
      <c r="I97" s="3">
        <f t="shared" si="3"/>
        <v>7.5</v>
      </c>
    </row>
    <row r="98" spans="1:9" x14ac:dyDescent="0.25">
      <c r="A98" s="1">
        <v>42832</v>
      </c>
      <c r="B98" s="1" t="str">
        <f t="shared" si="2"/>
        <v>April</v>
      </c>
      <c r="C98" t="s">
        <v>12</v>
      </c>
      <c r="D98">
        <v>59.8</v>
      </c>
      <c r="E98" s="2">
        <v>0.74</v>
      </c>
      <c r="F98">
        <v>44</v>
      </c>
      <c r="G98">
        <v>0.3</v>
      </c>
      <c r="H98">
        <v>26</v>
      </c>
      <c r="I98" s="3">
        <f t="shared" si="3"/>
        <v>7.8</v>
      </c>
    </row>
    <row r="99" spans="1:9" x14ac:dyDescent="0.25">
      <c r="A99" s="1">
        <v>42833</v>
      </c>
      <c r="B99" s="1" t="str">
        <f t="shared" si="2"/>
        <v>April</v>
      </c>
      <c r="C99" t="s">
        <v>13</v>
      </c>
      <c r="D99">
        <v>63.8</v>
      </c>
      <c r="E99" s="2">
        <v>0.74</v>
      </c>
      <c r="F99">
        <v>37</v>
      </c>
      <c r="G99">
        <v>0.3</v>
      </c>
      <c r="H99">
        <v>26</v>
      </c>
      <c r="I99" s="3">
        <f t="shared" si="3"/>
        <v>7.8</v>
      </c>
    </row>
    <row r="100" spans="1:9" x14ac:dyDescent="0.25">
      <c r="A100" s="1">
        <v>42834</v>
      </c>
      <c r="B100" s="1" t="str">
        <f t="shared" si="2"/>
        <v>April</v>
      </c>
      <c r="C100" t="s">
        <v>7</v>
      </c>
      <c r="D100">
        <v>63.099999999999994</v>
      </c>
      <c r="E100" s="2">
        <v>0.69</v>
      </c>
      <c r="F100">
        <v>52</v>
      </c>
      <c r="G100">
        <v>0.3</v>
      </c>
      <c r="H100">
        <v>27</v>
      </c>
      <c r="I100" s="3">
        <f t="shared" si="3"/>
        <v>8.1</v>
      </c>
    </row>
    <row r="101" spans="1:9" x14ac:dyDescent="0.25">
      <c r="A101" s="1">
        <v>42835</v>
      </c>
      <c r="B101" s="1" t="str">
        <f t="shared" si="2"/>
        <v>April</v>
      </c>
      <c r="C101" t="s">
        <v>8</v>
      </c>
      <c r="D101">
        <v>58.499999999999993</v>
      </c>
      <c r="E101" s="2">
        <v>0.74</v>
      </c>
      <c r="F101">
        <v>48</v>
      </c>
      <c r="G101">
        <v>0.3</v>
      </c>
      <c r="H101">
        <v>25</v>
      </c>
      <c r="I101" s="3">
        <f t="shared" si="3"/>
        <v>7.5</v>
      </c>
    </row>
    <row r="102" spans="1:9" x14ac:dyDescent="0.25">
      <c r="A102" s="1">
        <v>42836</v>
      </c>
      <c r="B102" s="1" t="str">
        <f t="shared" si="2"/>
        <v>April</v>
      </c>
      <c r="C102" t="s">
        <v>9</v>
      </c>
      <c r="D102">
        <v>60.8</v>
      </c>
      <c r="E102" s="2">
        <v>0.74</v>
      </c>
      <c r="F102">
        <v>34</v>
      </c>
      <c r="G102">
        <v>0.3</v>
      </c>
      <c r="H102">
        <v>26</v>
      </c>
      <c r="I102" s="3">
        <f t="shared" si="3"/>
        <v>7.8</v>
      </c>
    </row>
    <row r="103" spans="1:9" x14ac:dyDescent="0.25">
      <c r="A103" s="1">
        <v>42837</v>
      </c>
      <c r="B103" s="1" t="str">
        <f t="shared" si="2"/>
        <v>April</v>
      </c>
      <c r="C103" t="s">
        <v>10</v>
      </c>
      <c r="D103">
        <v>66.099999999999994</v>
      </c>
      <c r="E103" s="2">
        <v>0.74</v>
      </c>
      <c r="F103">
        <v>30</v>
      </c>
      <c r="G103">
        <v>0.3</v>
      </c>
      <c r="H103">
        <v>27</v>
      </c>
      <c r="I103" s="3">
        <f t="shared" si="3"/>
        <v>8.1</v>
      </c>
    </row>
    <row r="104" spans="1:9" x14ac:dyDescent="0.25">
      <c r="A104" s="1">
        <v>42838</v>
      </c>
      <c r="B104" s="1" t="str">
        <f t="shared" si="2"/>
        <v>April</v>
      </c>
      <c r="C104" t="s">
        <v>11</v>
      </c>
      <c r="D104">
        <v>61.099999999999994</v>
      </c>
      <c r="E104" s="2">
        <v>0.69</v>
      </c>
      <c r="F104">
        <v>46</v>
      </c>
      <c r="G104">
        <v>0.3</v>
      </c>
      <c r="H104">
        <v>27</v>
      </c>
      <c r="I104" s="3">
        <f t="shared" si="3"/>
        <v>8.1</v>
      </c>
    </row>
    <row r="105" spans="1:9" x14ac:dyDescent="0.25">
      <c r="A105" s="1">
        <v>42839</v>
      </c>
      <c r="B105" s="1" t="str">
        <f t="shared" si="2"/>
        <v>April</v>
      </c>
      <c r="C105" t="s">
        <v>12</v>
      </c>
      <c r="D105">
        <v>61.499999999999993</v>
      </c>
      <c r="E105" s="2">
        <v>0.77</v>
      </c>
      <c r="F105">
        <v>49</v>
      </c>
      <c r="G105">
        <v>0.3</v>
      </c>
      <c r="H105">
        <v>25</v>
      </c>
      <c r="I105" s="3">
        <f t="shared" si="3"/>
        <v>7.5</v>
      </c>
    </row>
    <row r="106" spans="1:9" x14ac:dyDescent="0.25">
      <c r="A106" s="1">
        <v>42840</v>
      </c>
      <c r="B106" s="1" t="str">
        <f t="shared" si="2"/>
        <v>April</v>
      </c>
      <c r="C106" t="s">
        <v>13</v>
      </c>
      <c r="D106">
        <v>65.8</v>
      </c>
      <c r="E106" s="2">
        <v>0.74</v>
      </c>
      <c r="F106">
        <v>41</v>
      </c>
      <c r="G106">
        <v>0.3</v>
      </c>
      <c r="H106">
        <v>26</v>
      </c>
      <c r="I106" s="3">
        <f t="shared" si="3"/>
        <v>7.8</v>
      </c>
    </row>
    <row r="107" spans="1:9" x14ac:dyDescent="0.25">
      <c r="A107" s="1">
        <v>42841</v>
      </c>
      <c r="B107" s="1" t="str">
        <f t="shared" si="2"/>
        <v>April</v>
      </c>
      <c r="C107" t="s">
        <v>7</v>
      </c>
      <c r="D107">
        <v>65.099999999999994</v>
      </c>
      <c r="E107" s="2">
        <v>0.69</v>
      </c>
      <c r="F107">
        <v>43</v>
      </c>
      <c r="G107">
        <v>0.3</v>
      </c>
      <c r="H107">
        <v>27</v>
      </c>
      <c r="I107" s="3">
        <f t="shared" si="3"/>
        <v>8.1</v>
      </c>
    </row>
    <row r="108" spans="1:9" x14ac:dyDescent="0.25">
      <c r="A108" s="1">
        <v>42842</v>
      </c>
      <c r="B108" s="1" t="str">
        <f t="shared" si="2"/>
        <v>April</v>
      </c>
      <c r="C108" t="s">
        <v>8</v>
      </c>
      <c r="D108">
        <v>64.099999999999994</v>
      </c>
      <c r="E108" s="2">
        <v>0.71</v>
      </c>
      <c r="F108">
        <v>56</v>
      </c>
      <c r="G108">
        <v>0.3</v>
      </c>
      <c r="H108">
        <v>27</v>
      </c>
      <c r="I108" s="3">
        <f t="shared" si="3"/>
        <v>8.1</v>
      </c>
    </row>
    <row r="109" spans="1:9" x14ac:dyDescent="0.25">
      <c r="A109" s="1">
        <v>42843</v>
      </c>
      <c r="B109" s="1" t="str">
        <f t="shared" si="2"/>
        <v>April</v>
      </c>
      <c r="C109" t="s">
        <v>9</v>
      </c>
      <c r="D109">
        <v>62.499999999999993</v>
      </c>
      <c r="E109" s="2">
        <v>0.74</v>
      </c>
      <c r="F109">
        <v>31</v>
      </c>
      <c r="G109">
        <v>0.3</v>
      </c>
      <c r="H109">
        <v>25</v>
      </c>
      <c r="I109" s="3">
        <f t="shared" si="3"/>
        <v>7.5</v>
      </c>
    </row>
    <row r="110" spans="1:9" x14ac:dyDescent="0.25">
      <c r="A110" s="1">
        <v>42844</v>
      </c>
      <c r="B110" s="1" t="str">
        <f t="shared" si="2"/>
        <v>April</v>
      </c>
      <c r="C110" t="s">
        <v>10</v>
      </c>
      <c r="D110">
        <v>59.8</v>
      </c>
      <c r="E110" s="2">
        <v>0.77</v>
      </c>
      <c r="F110">
        <v>53</v>
      </c>
      <c r="G110">
        <v>0.3</v>
      </c>
      <c r="H110">
        <v>26</v>
      </c>
      <c r="I110" s="3">
        <f t="shared" si="3"/>
        <v>7.8</v>
      </c>
    </row>
    <row r="111" spans="1:9" x14ac:dyDescent="0.25">
      <c r="A111" s="1">
        <v>42845</v>
      </c>
      <c r="B111" s="1" t="str">
        <f t="shared" si="2"/>
        <v>April</v>
      </c>
      <c r="C111" t="s">
        <v>11</v>
      </c>
      <c r="D111">
        <v>68.099999999999994</v>
      </c>
      <c r="E111" s="2">
        <v>0.69</v>
      </c>
      <c r="F111">
        <v>42</v>
      </c>
      <c r="G111">
        <v>0.3</v>
      </c>
      <c r="H111">
        <v>27</v>
      </c>
      <c r="I111" s="3">
        <f t="shared" si="3"/>
        <v>8.1</v>
      </c>
    </row>
    <row r="112" spans="1:9" x14ac:dyDescent="0.25">
      <c r="A112" s="1">
        <v>42846</v>
      </c>
      <c r="B112" s="1" t="str">
        <f t="shared" si="2"/>
        <v>April</v>
      </c>
      <c r="C112" t="s">
        <v>12</v>
      </c>
      <c r="D112">
        <v>67.099999999999994</v>
      </c>
      <c r="E112" s="2">
        <v>0.74</v>
      </c>
      <c r="F112">
        <v>48</v>
      </c>
      <c r="G112">
        <v>0.3</v>
      </c>
      <c r="H112">
        <v>27</v>
      </c>
      <c r="I112" s="3">
        <f t="shared" si="3"/>
        <v>8.1</v>
      </c>
    </row>
    <row r="113" spans="1:9" x14ac:dyDescent="0.25">
      <c r="A113" s="1">
        <v>42847</v>
      </c>
      <c r="B113" s="1" t="str">
        <f t="shared" si="2"/>
        <v>April</v>
      </c>
      <c r="C113" t="s">
        <v>13</v>
      </c>
      <c r="D113">
        <v>57.499999999999993</v>
      </c>
      <c r="E113" s="2">
        <v>0.77</v>
      </c>
      <c r="F113">
        <v>47</v>
      </c>
      <c r="G113">
        <v>0.3</v>
      </c>
      <c r="H113">
        <v>25</v>
      </c>
      <c r="I113" s="3">
        <f t="shared" si="3"/>
        <v>7.5</v>
      </c>
    </row>
    <row r="114" spans="1:9" x14ac:dyDescent="0.25">
      <c r="A114" s="1">
        <v>42848</v>
      </c>
      <c r="B114" s="1" t="str">
        <f t="shared" si="2"/>
        <v>April</v>
      </c>
      <c r="C114" t="s">
        <v>7</v>
      </c>
      <c r="D114">
        <v>60.8</v>
      </c>
      <c r="E114" s="2">
        <v>0.77</v>
      </c>
      <c r="F114">
        <v>50</v>
      </c>
      <c r="G114">
        <v>0.3</v>
      </c>
      <c r="H114">
        <v>26</v>
      </c>
      <c r="I114" s="3">
        <f t="shared" si="3"/>
        <v>7.8</v>
      </c>
    </row>
    <row r="115" spans="1:9" x14ac:dyDescent="0.25">
      <c r="A115" s="1">
        <v>42849</v>
      </c>
      <c r="B115" s="1" t="str">
        <f t="shared" si="2"/>
        <v>April</v>
      </c>
      <c r="C115" t="s">
        <v>8</v>
      </c>
      <c r="D115">
        <v>65.099999999999994</v>
      </c>
      <c r="E115" s="2">
        <v>0.69</v>
      </c>
      <c r="F115">
        <v>48</v>
      </c>
      <c r="G115">
        <v>0.3</v>
      </c>
      <c r="H115">
        <v>27</v>
      </c>
      <c r="I115" s="3">
        <f t="shared" si="3"/>
        <v>8.1</v>
      </c>
    </row>
    <row r="116" spans="1:9" x14ac:dyDescent="0.25">
      <c r="A116" s="1">
        <v>42850</v>
      </c>
      <c r="B116" s="1" t="str">
        <f t="shared" si="2"/>
        <v>April</v>
      </c>
      <c r="C116" t="s">
        <v>9</v>
      </c>
      <c r="D116">
        <v>65.099999999999994</v>
      </c>
      <c r="E116" s="2">
        <v>0.71</v>
      </c>
      <c r="F116">
        <v>37</v>
      </c>
      <c r="G116">
        <v>0.3</v>
      </c>
      <c r="H116">
        <v>27</v>
      </c>
      <c r="I116" s="3">
        <f t="shared" si="3"/>
        <v>8.1</v>
      </c>
    </row>
    <row r="117" spans="1:9" x14ac:dyDescent="0.25">
      <c r="A117" s="1">
        <v>42851</v>
      </c>
      <c r="B117" s="1" t="str">
        <f t="shared" si="2"/>
        <v>April</v>
      </c>
      <c r="C117" t="s">
        <v>10</v>
      </c>
      <c r="D117">
        <v>62.499999999999993</v>
      </c>
      <c r="E117" s="2">
        <v>0.8</v>
      </c>
      <c r="F117">
        <v>48</v>
      </c>
      <c r="G117">
        <v>0.3</v>
      </c>
      <c r="H117">
        <v>25</v>
      </c>
      <c r="I117" s="3">
        <f t="shared" si="3"/>
        <v>7.5</v>
      </c>
    </row>
    <row r="118" spans="1:9" x14ac:dyDescent="0.25">
      <c r="A118" s="1">
        <v>42852</v>
      </c>
      <c r="B118" s="1" t="str">
        <f t="shared" si="2"/>
        <v>April</v>
      </c>
      <c r="C118" t="s">
        <v>11</v>
      </c>
      <c r="D118">
        <v>63.499999999999993</v>
      </c>
      <c r="E118" s="2">
        <v>0.77</v>
      </c>
      <c r="F118">
        <v>50</v>
      </c>
      <c r="G118">
        <v>0.3</v>
      </c>
      <c r="H118">
        <v>25</v>
      </c>
      <c r="I118" s="3">
        <f t="shared" si="3"/>
        <v>7.5</v>
      </c>
    </row>
    <row r="119" spans="1:9" x14ac:dyDescent="0.25">
      <c r="A119" s="1">
        <v>42853</v>
      </c>
      <c r="B119" s="1" t="str">
        <f t="shared" si="2"/>
        <v>April</v>
      </c>
      <c r="C119" t="s">
        <v>12</v>
      </c>
      <c r="D119">
        <v>58.8</v>
      </c>
      <c r="E119" s="2">
        <v>0.74</v>
      </c>
      <c r="F119">
        <v>32</v>
      </c>
      <c r="G119">
        <v>0.3</v>
      </c>
      <c r="H119">
        <v>26</v>
      </c>
      <c r="I119" s="3">
        <f t="shared" si="3"/>
        <v>7.8</v>
      </c>
    </row>
    <row r="120" spans="1:9" x14ac:dyDescent="0.25">
      <c r="A120" s="1">
        <v>42854</v>
      </c>
      <c r="B120" s="1" t="str">
        <f t="shared" si="2"/>
        <v>April</v>
      </c>
      <c r="C120" t="s">
        <v>13</v>
      </c>
      <c r="D120">
        <v>65.099999999999994</v>
      </c>
      <c r="E120" s="2">
        <v>0.71</v>
      </c>
      <c r="F120">
        <v>32</v>
      </c>
      <c r="G120">
        <v>0.3</v>
      </c>
      <c r="H120">
        <v>27</v>
      </c>
      <c r="I120" s="3">
        <f t="shared" si="3"/>
        <v>8.1</v>
      </c>
    </row>
    <row r="121" spans="1:9" x14ac:dyDescent="0.25">
      <c r="A121" s="1">
        <v>42855</v>
      </c>
      <c r="B121" s="1" t="str">
        <f t="shared" si="2"/>
        <v>April</v>
      </c>
      <c r="C121" t="s">
        <v>7</v>
      </c>
      <c r="D121">
        <v>67.099999999999994</v>
      </c>
      <c r="E121" s="2">
        <v>0.74</v>
      </c>
      <c r="F121">
        <v>35</v>
      </c>
      <c r="G121">
        <v>0.3</v>
      </c>
      <c r="H121">
        <v>27</v>
      </c>
      <c r="I121" s="3">
        <f t="shared" si="3"/>
        <v>8.1</v>
      </c>
    </row>
    <row r="122" spans="1:9" x14ac:dyDescent="0.25">
      <c r="A122" s="1">
        <v>42856</v>
      </c>
      <c r="B122" s="1" t="str">
        <f t="shared" si="2"/>
        <v>May</v>
      </c>
      <c r="C122" t="s">
        <v>8</v>
      </c>
      <c r="D122">
        <v>66.699999999999989</v>
      </c>
      <c r="E122" s="2">
        <v>0.65</v>
      </c>
      <c r="F122">
        <v>56</v>
      </c>
      <c r="G122">
        <v>0.3</v>
      </c>
      <c r="H122">
        <v>29</v>
      </c>
      <c r="I122" s="3">
        <f t="shared" si="3"/>
        <v>8.6999999999999993</v>
      </c>
    </row>
    <row r="123" spans="1:9" x14ac:dyDescent="0.25">
      <c r="A123" s="1">
        <v>42857</v>
      </c>
      <c r="B123" s="1" t="str">
        <f t="shared" si="2"/>
        <v>May</v>
      </c>
      <c r="C123" t="s">
        <v>9</v>
      </c>
      <c r="D123">
        <v>65.699999999999989</v>
      </c>
      <c r="E123" s="2">
        <v>0.69</v>
      </c>
      <c r="F123">
        <v>40</v>
      </c>
      <c r="G123">
        <v>0.3</v>
      </c>
      <c r="H123">
        <v>29</v>
      </c>
      <c r="I123" s="3">
        <f t="shared" si="3"/>
        <v>8.6999999999999993</v>
      </c>
    </row>
    <row r="124" spans="1:9" x14ac:dyDescent="0.25">
      <c r="A124" s="1">
        <v>42858</v>
      </c>
      <c r="B124" s="1" t="str">
        <f t="shared" si="2"/>
        <v>May</v>
      </c>
      <c r="C124" t="s">
        <v>10</v>
      </c>
      <c r="D124">
        <v>71</v>
      </c>
      <c r="E124" s="2">
        <v>0.63</v>
      </c>
      <c r="F124">
        <v>55</v>
      </c>
      <c r="G124">
        <v>0.3</v>
      </c>
      <c r="H124">
        <v>30</v>
      </c>
      <c r="I124" s="3">
        <f t="shared" si="3"/>
        <v>9</v>
      </c>
    </row>
    <row r="125" spans="1:9" x14ac:dyDescent="0.25">
      <c r="A125" s="1">
        <v>42859</v>
      </c>
      <c r="B125" s="1" t="str">
        <f t="shared" si="2"/>
        <v>May</v>
      </c>
      <c r="C125" t="s">
        <v>11</v>
      </c>
      <c r="D125">
        <v>71.3</v>
      </c>
      <c r="E125" s="2">
        <v>0.63</v>
      </c>
      <c r="F125">
        <v>64</v>
      </c>
      <c r="G125">
        <v>0.3</v>
      </c>
      <c r="H125">
        <v>31</v>
      </c>
      <c r="I125" s="3">
        <f t="shared" si="3"/>
        <v>9.2999999999999989</v>
      </c>
    </row>
    <row r="126" spans="1:9" x14ac:dyDescent="0.25">
      <c r="A126" s="1">
        <v>42860</v>
      </c>
      <c r="B126" s="1" t="str">
        <f t="shared" si="2"/>
        <v>May</v>
      </c>
      <c r="C126" t="s">
        <v>12</v>
      </c>
      <c r="D126">
        <v>69.399999999999991</v>
      </c>
      <c r="E126" s="2">
        <v>0.71</v>
      </c>
      <c r="F126">
        <v>31</v>
      </c>
      <c r="G126">
        <v>0.3</v>
      </c>
      <c r="H126">
        <v>28</v>
      </c>
      <c r="I126" s="3">
        <f t="shared" si="3"/>
        <v>8.4</v>
      </c>
    </row>
    <row r="127" spans="1:9" x14ac:dyDescent="0.25">
      <c r="A127" s="1">
        <v>42861</v>
      </c>
      <c r="B127" s="1" t="str">
        <f t="shared" si="2"/>
        <v>May</v>
      </c>
      <c r="C127" t="s">
        <v>13</v>
      </c>
      <c r="D127">
        <v>66.699999999999989</v>
      </c>
      <c r="E127" s="2">
        <v>0.67</v>
      </c>
      <c r="F127">
        <v>51</v>
      </c>
      <c r="G127">
        <v>0.3</v>
      </c>
      <c r="H127">
        <v>29</v>
      </c>
      <c r="I127" s="3">
        <f t="shared" si="3"/>
        <v>8.6999999999999993</v>
      </c>
    </row>
    <row r="128" spans="1:9" x14ac:dyDescent="0.25">
      <c r="A128" s="1">
        <v>42862</v>
      </c>
      <c r="B128" s="1" t="str">
        <f t="shared" si="2"/>
        <v>May</v>
      </c>
      <c r="C128" t="s">
        <v>7</v>
      </c>
      <c r="D128">
        <v>69.699999999999989</v>
      </c>
      <c r="E128" s="2">
        <v>0.65</v>
      </c>
      <c r="F128">
        <v>49</v>
      </c>
      <c r="G128">
        <v>0.3</v>
      </c>
      <c r="H128">
        <v>29</v>
      </c>
      <c r="I128" s="3">
        <f t="shared" si="3"/>
        <v>8.6999999999999993</v>
      </c>
    </row>
    <row r="129" spans="1:9" x14ac:dyDescent="0.25">
      <c r="A129" s="1">
        <v>42863</v>
      </c>
      <c r="B129" s="1" t="str">
        <f t="shared" si="2"/>
        <v>May</v>
      </c>
      <c r="C129" t="s">
        <v>8</v>
      </c>
      <c r="D129">
        <v>75</v>
      </c>
      <c r="E129" s="2">
        <v>0.67</v>
      </c>
      <c r="F129">
        <v>56</v>
      </c>
      <c r="G129">
        <v>0.3</v>
      </c>
      <c r="H129">
        <v>30</v>
      </c>
      <c r="I129" s="3">
        <f t="shared" si="3"/>
        <v>9</v>
      </c>
    </row>
    <row r="130" spans="1:9" x14ac:dyDescent="0.25">
      <c r="A130" s="1">
        <v>42864</v>
      </c>
      <c r="B130" s="1" t="str">
        <f t="shared" ref="B130:B193" si="4">TEXT(A130, "mmmm")</f>
        <v>May</v>
      </c>
      <c r="C130" t="s">
        <v>9</v>
      </c>
      <c r="D130">
        <v>71.3</v>
      </c>
      <c r="E130" s="2">
        <v>0.63</v>
      </c>
      <c r="F130">
        <v>56</v>
      </c>
      <c r="G130">
        <v>0.3</v>
      </c>
      <c r="H130">
        <v>31</v>
      </c>
      <c r="I130" s="3">
        <f t="shared" ref="I130:I193" si="5">G130*H130</f>
        <v>9.2999999999999989</v>
      </c>
    </row>
    <row r="131" spans="1:9" x14ac:dyDescent="0.25">
      <c r="A131" s="1">
        <v>42865</v>
      </c>
      <c r="B131" s="1" t="str">
        <f t="shared" si="4"/>
        <v>May</v>
      </c>
      <c r="C131" t="s">
        <v>10</v>
      </c>
      <c r="D131">
        <v>69.399999999999991</v>
      </c>
      <c r="E131" s="2">
        <v>0.69</v>
      </c>
      <c r="F131">
        <v>40</v>
      </c>
      <c r="G131">
        <v>0.3</v>
      </c>
      <c r="H131">
        <v>28</v>
      </c>
      <c r="I131" s="3">
        <f t="shared" si="5"/>
        <v>8.4</v>
      </c>
    </row>
    <row r="132" spans="1:9" x14ac:dyDescent="0.25">
      <c r="A132" s="1">
        <v>42866</v>
      </c>
      <c r="B132" s="1" t="str">
        <f t="shared" si="4"/>
        <v>May</v>
      </c>
      <c r="C132" t="s">
        <v>11</v>
      </c>
      <c r="D132">
        <v>72.699999999999989</v>
      </c>
      <c r="E132" s="2">
        <v>0.67</v>
      </c>
      <c r="F132">
        <v>57</v>
      </c>
      <c r="G132">
        <v>0.3</v>
      </c>
      <c r="H132">
        <v>29</v>
      </c>
      <c r="I132" s="3">
        <f t="shared" si="5"/>
        <v>8.6999999999999993</v>
      </c>
    </row>
    <row r="133" spans="1:9" x14ac:dyDescent="0.25">
      <c r="A133" s="1">
        <v>42867</v>
      </c>
      <c r="B133" s="1" t="str">
        <f t="shared" si="4"/>
        <v>May</v>
      </c>
      <c r="C133" t="s">
        <v>12</v>
      </c>
      <c r="D133">
        <v>66.699999999999989</v>
      </c>
      <c r="E133" s="2">
        <v>0.67</v>
      </c>
      <c r="F133">
        <v>40</v>
      </c>
      <c r="G133">
        <v>0.3</v>
      </c>
      <c r="H133">
        <v>29</v>
      </c>
      <c r="I133" s="3">
        <f t="shared" si="5"/>
        <v>8.6999999999999993</v>
      </c>
    </row>
    <row r="134" spans="1:9" x14ac:dyDescent="0.25">
      <c r="A134" s="1">
        <v>42868</v>
      </c>
      <c r="B134" s="1" t="str">
        <f t="shared" si="4"/>
        <v>May</v>
      </c>
      <c r="C134" t="s">
        <v>13</v>
      </c>
      <c r="D134">
        <v>70</v>
      </c>
      <c r="E134" s="2">
        <v>0.65</v>
      </c>
      <c r="F134">
        <v>34</v>
      </c>
      <c r="G134">
        <v>0.3</v>
      </c>
      <c r="H134">
        <v>30</v>
      </c>
      <c r="I134" s="3">
        <f t="shared" si="5"/>
        <v>9</v>
      </c>
    </row>
    <row r="135" spans="1:9" x14ac:dyDescent="0.25">
      <c r="A135" s="1">
        <v>42869</v>
      </c>
      <c r="B135" s="1" t="str">
        <f t="shared" si="4"/>
        <v>May</v>
      </c>
      <c r="C135" t="s">
        <v>7</v>
      </c>
      <c r="D135">
        <v>77.3</v>
      </c>
      <c r="E135" s="2">
        <v>0.63</v>
      </c>
      <c r="F135">
        <v>58</v>
      </c>
      <c r="G135">
        <v>0.3</v>
      </c>
      <c r="H135">
        <v>31</v>
      </c>
      <c r="I135" s="3">
        <f t="shared" si="5"/>
        <v>9.2999999999999989</v>
      </c>
    </row>
    <row r="136" spans="1:9" x14ac:dyDescent="0.25">
      <c r="A136" s="1">
        <v>42870</v>
      </c>
      <c r="B136" s="1" t="str">
        <f t="shared" si="4"/>
        <v>May</v>
      </c>
      <c r="C136" t="s">
        <v>8</v>
      </c>
      <c r="D136">
        <v>63.399999999999991</v>
      </c>
      <c r="E136" s="2">
        <v>0.69</v>
      </c>
      <c r="F136">
        <v>32</v>
      </c>
      <c r="G136">
        <v>0.3</v>
      </c>
      <c r="H136">
        <v>28</v>
      </c>
      <c r="I136" s="3">
        <f t="shared" si="5"/>
        <v>8.4</v>
      </c>
    </row>
    <row r="137" spans="1:9" x14ac:dyDescent="0.25">
      <c r="A137" s="1">
        <v>42871</v>
      </c>
      <c r="B137" s="1" t="str">
        <f t="shared" si="4"/>
        <v>May</v>
      </c>
      <c r="C137" t="s">
        <v>9</v>
      </c>
      <c r="D137">
        <v>65.699999999999989</v>
      </c>
      <c r="E137" s="2">
        <v>0.67</v>
      </c>
      <c r="F137">
        <v>55</v>
      </c>
      <c r="G137">
        <v>0.3</v>
      </c>
      <c r="H137">
        <v>29</v>
      </c>
      <c r="I137" s="3">
        <f t="shared" si="5"/>
        <v>8.6999999999999993</v>
      </c>
    </row>
    <row r="138" spans="1:9" x14ac:dyDescent="0.25">
      <c r="A138" s="1">
        <v>42872</v>
      </c>
      <c r="B138" s="1" t="str">
        <f t="shared" si="4"/>
        <v>May</v>
      </c>
      <c r="C138" t="s">
        <v>10</v>
      </c>
      <c r="D138">
        <v>70.699999999999989</v>
      </c>
      <c r="E138" s="2">
        <v>0.67</v>
      </c>
      <c r="F138">
        <v>43</v>
      </c>
      <c r="G138">
        <v>0.3</v>
      </c>
      <c r="H138">
        <v>29</v>
      </c>
      <c r="I138" s="3">
        <f t="shared" si="5"/>
        <v>8.6999999999999993</v>
      </c>
    </row>
    <row r="139" spans="1:9" x14ac:dyDescent="0.25">
      <c r="A139" s="1">
        <v>42873</v>
      </c>
      <c r="B139" s="1" t="str">
        <f t="shared" si="4"/>
        <v>May</v>
      </c>
      <c r="C139" t="s">
        <v>11</v>
      </c>
      <c r="D139">
        <v>72</v>
      </c>
      <c r="E139" s="2">
        <v>0.67</v>
      </c>
      <c r="F139">
        <v>53</v>
      </c>
      <c r="G139">
        <v>0.3</v>
      </c>
      <c r="H139">
        <v>30</v>
      </c>
      <c r="I139" s="3">
        <f t="shared" si="5"/>
        <v>9</v>
      </c>
    </row>
    <row r="140" spans="1:9" x14ac:dyDescent="0.25">
      <c r="A140" s="1">
        <v>42874</v>
      </c>
      <c r="B140" s="1" t="str">
        <f t="shared" si="4"/>
        <v>May</v>
      </c>
      <c r="C140" t="s">
        <v>12</v>
      </c>
      <c r="D140">
        <v>75.3</v>
      </c>
      <c r="E140" s="2">
        <v>0.61</v>
      </c>
      <c r="F140">
        <v>58</v>
      </c>
      <c r="G140">
        <v>0.3</v>
      </c>
      <c r="H140">
        <v>31</v>
      </c>
      <c r="I140" s="3">
        <f t="shared" si="5"/>
        <v>9.2999999999999989</v>
      </c>
    </row>
    <row r="141" spans="1:9" x14ac:dyDescent="0.25">
      <c r="A141" s="1">
        <v>42875</v>
      </c>
      <c r="B141" s="1" t="str">
        <f t="shared" si="4"/>
        <v>May</v>
      </c>
      <c r="C141" t="s">
        <v>13</v>
      </c>
      <c r="D141">
        <v>64.399999999999991</v>
      </c>
      <c r="E141" s="2">
        <v>0.67</v>
      </c>
      <c r="F141">
        <v>59</v>
      </c>
      <c r="G141">
        <v>0.3</v>
      </c>
      <c r="H141">
        <v>28</v>
      </c>
      <c r="I141" s="3">
        <f t="shared" si="5"/>
        <v>8.4</v>
      </c>
    </row>
    <row r="142" spans="1:9" x14ac:dyDescent="0.25">
      <c r="A142" s="1">
        <v>42876</v>
      </c>
      <c r="B142" s="1" t="str">
        <f t="shared" si="4"/>
        <v>May</v>
      </c>
      <c r="C142" t="s">
        <v>7</v>
      </c>
      <c r="D142">
        <v>71.699999999999989</v>
      </c>
      <c r="E142" s="2">
        <v>0.69</v>
      </c>
      <c r="F142">
        <v>47</v>
      </c>
      <c r="G142">
        <v>0.3</v>
      </c>
      <c r="H142">
        <v>29</v>
      </c>
      <c r="I142" s="3">
        <f t="shared" si="5"/>
        <v>8.6999999999999993</v>
      </c>
    </row>
    <row r="143" spans="1:9" x14ac:dyDescent="0.25">
      <c r="A143" s="1">
        <v>42877</v>
      </c>
      <c r="B143" s="1" t="str">
        <f t="shared" si="4"/>
        <v>May</v>
      </c>
      <c r="C143" t="s">
        <v>8</v>
      </c>
      <c r="D143">
        <v>71</v>
      </c>
      <c r="E143" s="2">
        <v>0.67</v>
      </c>
      <c r="F143">
        <v>34</v>
      </c>
      <c r="G143">
        <v>0.3</v>
      </c>
      <c r="H143">
        <v>30</v>
      </c>
      <c r="I143" s="3">
        <f t="shared" si="5"/>
        <v>9</v>
      </c>
    </row>
    <row r="144" spans="1:9" x14ac:dyDescent="0.25">
      <c r="A144" s="1">
        <v>42878</v>
      </c>
      <c r="B144" s="1" t="str">
        <f t="shared" si="4"/>
        <v>May</v>
      </c>
      <c r="C144" t="s">
        <v>9</v>
      </c>
      <c r="D144">
        <v>76.3</v>
      </c>
      <c r="E144" s="2">
        <v>0.63</v>
      </c>
      <c r="F144">
        <v>45</v>
      </c>
      <c r="G144">
        <v>0.3</v>
      </c>
      <c r="H144">
        <v>31</v>
      </c>
      <c r="I144" s="3">
        <f t="shared" si="5"/>
        <v>9.2999999999999989</v>
      </c>
    </row>
    <row r="145" spans="1:9" x14ac:dyDescent="0.25">
      <c r="A145" s="1">
        <v>42879</v>
      </c>
      <c r="B145" s="1" t="str">
        <f t="shared" si="4"/>
        <v>May</v>
      </c>
      <c r="C145" t="s">
        <v>10</v>
      </c>
      <c r="D145">
        <v>69.399999999999991</v>
      </c>
      <c r="E145" s="2">
        <v>0.69</v>
      </c>
      <c r="F145">
        <v>34</v>
      </c>
      <c r="G145">
        <v>0.3</v>
      </c>
      <c r="H145">
        <v>28</v>
      </c>
      <c r="I145" s="3">
        <f t="shared" si="5"/>
        <v>8.4</v>
      </c>
    </row>
    <row r="146" spans="1:9" x14ac:dyDescent="0.25">
      <c r="A146" s="1">
        <v>42880</v>
      </c>
      <c r="B146" s="1" t="str">
        <f t="shared" si="4"/>
        <v>May</v>
      </c>
      <c r="C146" t="s">
        <v>11</v>
      </c>
      <c r="D146">
        <v>71.699999999999989</v>
      </c>
      <c r="E146" s="2">
        <v>0.69</v>
      </c>
      <c r="F146">
        <v>53</v>
      </c>
      <c r="G146">
        <v>0.3</v>
      </c>
      <c r="H146">
        <v>29</v>
      </c>
      <c r="I146" s="3">
        <f t="shared" si="5"/>
        <v>8.6999999999999993</v>
      </c>
    </row>
    <row r="147" spans="1:9" x14ac:dyDescent="0.25">
      <c r="A147" s="1">
        <v>42881</v>
      </c>
      <c r="B147" s="1" t="str">
        <f t="shared" si="4"/>
        <v>May</v>
      </c>
      <c r="C147" t="s">
        <v>12</v>
      </c>
      <c r="D147">
        <v>72</v>
      </c>
      <c r="E147" s="2">
        <v>0.67</v>
      </c>
      <c r="F147">
        <v>63</v>
      </c>
      <c r="G147">
        <v>0.3</v>
      </c>
      <c r="H147">
        <v>30</v>
      </c>
      <c r="I147" s="3">
        <f t="shared" si="5"/>
        <v>9</v>
      </c>
    </row>
    <row r="148" spans="1:9" x14ac:dyDescent="0.25">
      <c r="A148" s="1">
        <v>42882</v>
      </c>
      <c r="B148" s="1" t="str">
        <f t="shared" si="4"/>
        <v>May</v>
      </c>
      <c r="C148" t="s">
        <v>13</v>
      </c>
      <c r="D148">
        <v>77.3</v>
      </c>
      <c r="E148" s="2">
        <v>0.63</v>
      </c>
      <c r="F148">
        <v>56</v>
      </c>
      <c r="G148">
        <v>0.3</v>
      </c>
      <c r="H148">
        <v>31</v>
      </c>
      <c r="I148" s="3">
        <f t="shared" si="5"/>
        <v>9.2999999999999989</v>
      </c>
    </row>
    <row r="149" spans="1:9" x14ac:dyDescent="0.25">
      <c r="A149" s="1">
        <v>42883</v>
      </c>
      <c r="B149" s="1" t="str">
        <f t="shared" si="4"/>
        <v>May</v>
      </c>
      <c r="C149" t="s">
        <v>7</v>
      </c>
      <c r="D149">
        <v>71.699999999999989</v>
      </c>
      <c r="E149" s="2">
        <v>0.65</v>
      </c>
      <c r="F149">
        <v>45</v>
      </c>
      <c r="G149">
        <v>0.3</v>
      </c>
      <c r="H149">
        <v>29</v>
      </c>
      <c r="I149" s="3">
        <f t="shared" si="5"/>
        <v>8.6999999999999993</v>
      </c>
    </row>
    <row r="150" spans="1:9" x14ac:dyDescent="0.25">
      <c r="A150" s="1">
        <v>42884</v>
      </c>
      <c r="B150" s="1" t="str">
        <f t="shared" si="4"/>
        <v>May</v>
      </c>
      <c r="C150" t="s">
        <v>8</v>
      </c>
      <c r="D150">
        <v>66.699999999999989</v>
      </c>
      <c r="E150" s="2">
        <v>0.65</v>
      </c>
      <c r="F150">
        <v>32</v>
      </c>
      <c r="G150">
        <v>0.3</v>
      </c>
      <c r="H150">
        <v>29</v>
      </c>
      <c r="I150" s="3">
        <f t="shared" si="5"/>
        <v>8.6999999999999993</v>
      </c>
    </row>
    <row r="151" spans="1:9" x14ac:dyDescent="0.25">
      <c r="A151" s="1">
        <v>42885</v>
      </c>
      <c r="B151" s="1" t="str">
        <f t="shared" si="4"/>
        <v>May</v>
      </c>
      <c r="C151" t="s">
        <v>9</v>
      </c>
      <c r="D151">
        <v>75</v>
      </c>
      <c r="E151" s="2">
        <v>0.67</v>
      </c>
      <c r="F151">
        <v>43</v>
      </c>
      <c r="G151">
        <v>0.3</v>
      </c>
      <c r="H151">
        <v>30</v>
      </c>
      <c r="I151" s="3">
        <f t="shared" si="5"/>
        <v>9</v>
      </c>
    </row>
    <row r="152" spans="1:9" x14ac:dyDescent="0.25">
      <c r="A152" s="1">
        <v>42886</v>
      </c>
      <c r="B152" s="1" t="str">
        <f t="shared" si="4"/>
        <v>May</v>
      </c>
      <c r="C152" t="s">
        <v>10</v>
      </c>
      <c r="D152">
        <v>77.3</v>
      </c>
      <c r="E152" s="2">
        <v>0.65</v>
      </c>
      <c r="F152">
        <v>56</v>
      </c>
      <c r="G152">
        <v>0.3</v>
      </c>
      <c r="H152">
        <v>31</v>
      </c>
      <c r="I152" s="3">
        <f t="shared" si="5"/>
        <v>9.2999999999999989</v>
      </c>
    </row>
    <row r="153" spans="1:9" x14ac:dyDescent="0.25">
      <c r="A153" s="1">
        <v>42887</v>
      </c>
      <c r="B153" s="1" t="str">
        <f t="shared" si="4"/>
        <v>June</v>
      </c>
      <c r="C153" t="s">
        <v>11</v>
      </c>
      <c r="D153">
        <v>71.3</v>
      </c>
      <c r="E153" s="2">
        <v>0.65</v>
      </c>
      <c r="F153">
        <v>42</v>
      </c>
      <c r="G153">
        <v>0.3</v>
      </c>
      <c r="H153">
        <v>31</v>
      </c>
      <c r="I153" s="3">
        <f t="shared" si="5"/>
        <v>9.2999999999999989</v>
      </c>
    </row>
    <row r="154" spans="1:9" x14ac:dyDescent="0.25">
      <c r="A154" s="1">
        <v>42888</v>
      </c>
      <c r="B154" s="1" t="str">
        <f t="shared" si="4"/>
        <v>June</v>
      </c>
      <c r="C154" t="s">
        <v>12</v>
      </c>
      <c r="D154">
        <v>79.899999999999991</v>
      </c>
      <c r="E154" s="2">
        <v>0.59</v>
      </c>
      <c r="F154">
        <v>48</v>
      </c>
      <c r="G154">
        <v>0.3</v>
      </c>
      <c r="H154">
        <v>33</v>
      </c>
      <c r="I154" s="3">
        <f t="shared" si="5"/>
        <v>9.9</v>
      </c>
    </row>
    <row r="155" spans="1:9" x14ac:dyDescent="0.25">
      <c r="A155" s="1">
        <v>42889</v>
      </c>
      <c r="B155" s="1" t="str">
        <f t="shared" si="4"/>
        <v>June</v>
      </c>
      <c r="C155" t="s">
        <v>13</v>
      </c>
      <c r="D155">
        <v>81.5</v>
      </c>
      <c r="E155" s="2">
        <v>0.56000000000000005</v>
      </c>
      <c r="F155">
        <v>59</v>
      </c>
      <c r="G155">
        <v>0.3</v>
      </c>
      <c r="H155">
        <v>35</v>
      </c>
      <c r="I155" s="3">
        <f t="shared" si="5"/>
        <v>10.5</v>
      </c>
    </row>
    <row r="156" spans="1:9" x14ac:dyDescent="0.25">
      <c r="A156" s="1">
        <v>42890</v>
      </c>
      <c r="B156" s="1" t="str">
        <f t="shared" si="4"/>
        <v>June</v>
      </c>
      <c r="C156" t="s">
        <v>7</v>
      </c>
      <c r="D156">
        <v>90.399999999999991</v>
      </c>
      <c r="E156" s="2">
        <v>0.51</v>
      </c>
      <c r="F156">
        <v>43</v>
      </c>
      <c r="G156">
        <v>0.3</v>
      </c>
      <c r="H156">
        <v>38</v>
      </c>
      <c r="I156" s="3">
        <f t="shared" si="5"/>
        <v>11.4</v>
      </c>
    </row>
    <row r="157" spans="1:9" x14ac:dyDescent="0.25">
      <c r="A157" s="1">
        <v>42891</v>
      </c>
      <c r="B157" s="1" t="str">
        <f t="shared" si="4"/>
        <v>June</v>
      </c>
      <c r="C157" t="s">
        <v>8</v>
      </c>
      <c r="D157">
        <v>78.599999999999994</v>
      </c>
      <c r="E157" s="2">
        <v>0.59</v>
      </c>
      <c r="F157">
        <v>36</v>
      </c>
      <c r="G157">
        <v>0.3</v>
      </c>
      <c r="H157">
        <v>32</v>
      </c>
      <c r="I157" s="3">
        <f t="shared" si="5"/>
        <v>9.6</v>
      </c>
    </row>
    <row r="158" spans="1:9" x14ac:dyDescent="0.25">
      <c r="A158" s="1">
        <v>42892</v>
      </c>
      <c r="B158" s="1" t="str">
        <f t="shared" si="4"/>
        <v>June</v>
      </c>
      <c r="C158" t="s">
        <v>9</v>
      </c>
      <c r="D158">
        <v>84.199999999999989</v>
      </c>
      <c r="E158" s="2">
        <v>0.56000000000000005</v>
      </c>
      <c r="F158">
        <v>44</v>
      </c>
      <c r="G158">
        <v>0.3</v>
      </c>
      <c r="H158">
        <v>34</v>
      </c>
      <c r="I158" s="3">
        <f t="shared" si="5"/>
        <v>10.199999999999999</v>
      </c>
    </row>
    <row r="159" spans="1:9" x14ac:dyDescent="0.25">
      <c r="A159" s="1">
        <v>42893</v>
      </c>
      <c r="B159" s="1" t="str">
        <f t="shared" si="4"/>
        <v>June</v>
      </c>
      <c r="C159" t="s">
        <v>10</v>
      </c>
      <c r="D159">
        <v>86.8</v>
      </c>
      <c r="E159" s="2">
        <v>0.56000000000000005</v>
      </c>
      <c r="F159">
        <v>58</v>
      </c>
      <c r="G159">
        <v>0.3</v>
      </c>
      <c r="H159">
        <v>36</v>
      </c>
      <c r="I159" s="3">
        <f t="shared" si="5"/>
        <v>10.799999999999999</v>
      </c>
    </row>
    <row r="160" spans="1:9" x14ac:dyDescent="0.25">
      <c r="A160" s="1">
        <v>42894</v>
      </c>
      <c r="B160" s="1" t="str">
        <f t="shared" si="4"/>
        <v>June</v>
      </c>
      <c r="C160" t="s">
        <v>11</v>
      </c>
      <c r="D160">
        <v>90.699999999999989</v>
      </c>
      <c r="E160" s="2">
        <v>0.5</v>
      </c>
      <c r="F160">
        <v>46</v>
      </c>
      <c r="G160">
        <v>0.3</v>
      </c>
      <c r="H160">
        <v>39</v>
      </c>
      <c r="I160" s="3">
        <f t="shared" si="5"/>
        <v>11.7</v>
      </c>
    </row>
    <row r="161" spans="1:9" x14ac:dyDescent="0.25">
      <c r="A161" s="1">
        <v>42895</v>
      </c>
      <c r="B161" s="1" t="str">
        <f t="shared" si="4"/>
        <v>June</v>
      </c>
      <c r="C161" t="s">
        <v>12</v>
      </c>
      <c r="D161">
        <v>77.599999999999994</v>
      </c>
      <c r="E161" s="2">
        <v>0.61</v>
      </c>
      <c r="F161">
        <v>44</v>
      </c>
      <c r="G161">
        <v>0.3</v>
      </c>
      <c r="H161">
        <v>32</v>
      </c>
      <c r="I161" s="3">
        <f t="shared" si="5"/>
        <v>9.6</v>
      </c>
    </row>
    <row r="162" spans="1:9" x14ac:dyDescent="0.25">
      <c r="A162" s="1">
        <v>42896</v>
      </c>
      <c r="B162" s="1" t="str">
        <f t="shared" si="4"/>
        <v>June</v>
      </c>
      <c r="C162" t="s">
        <v>13</v>
      </c>
      <c r="D162">
        <v>79.5</v>
      </c>
      <c r="E162" s="2">
        <v>0.54</v>
      </c>
      <c r="F162">
        <v>54</v>
      </c>
      <c r="G162">
        <v>0.3</v>
      </c>
      <c r="H162">
        <v>35</v>
      </c>
      <c r="I162" s="3">
        <f t="shared" si="5"/>
        <v>10.5</v>
      </c>
    </row>
    <row r="163" spans="1:9" x14ac:dyDescent="0.25">
      <c r="A163" s="1">
        <v>42897</v>
      </c>
      <c r="B163" s="1" t="str">
        <f t="shared" si="4"/>
        <v>June</v>
      </c>
      <c r="C163" t="s">
        <v>7</v>
      </c>
      <c r="D163">
        <v>84.8</v>
      </c>
      <c r="E163" s="2">
        <v>0.53</v>
      </c>
      <c r="F163">
        <v>42</v>
      </c>
      <c r="G163">
        <v>0.3</v>
      </c>
      <c r="H163">
        <v>36</v>
      </c>
      <c r="I163" s="3">
        <f t="shared" si="5"/>
        <v>10.799999999999999</v>
      </c>
    </row>
    <row r="164" spans="1:9" x14ac:dyDescent="0.25">
      <c r="A164" s="1">
        <v>42898</v>
      </c>
      <c r="B164" s="1" t="str">
        <f t="shared" si="4"/>
        <v>June</v>
      </c>
      <c r="C164" t="s">
        <v>8</v>
      </c>
      <c r="D164">
        <v>93</v>
      </c>
      <c r="E164" s="2">
        <v>0.5</v>
      </c>
      <c r="F164">
        <v>67</v>
      </c>
      <c r="G164">
        <v>0.3</v>
      </c>
      <c r="H164">
        <v>40</v>
      </c>
      <c r="I164" s="3">
        <f t="shared" si="5"/>
        <v>12</v>
      </c>
    </row>
    <row r="165" spans="1:9" x14ac:dyDescent="0.25">
      <c r="A165" s="1">
        <v>42899</v>
      </c>
      <c r="B165" s="1" t="str">
        <f t="shared" si="4"/>
        <v>June</v>
      </c>
      <c r="C165" t="s">
        <v>9</v>
      </c>
      <c r="D165">
        <v>75.599999999999994</v>
      </c>
      <c r="E165" s="2">
        <v>0.59</v>
      </c>
      <c r="F165">
        <v>65</v>
      </c>
      <c r="G165">
        <v>0.3</v>
      </c>
      <c r="H165">
        <v>32</v>
      </c>
      <c r="I165" s="3">
        <f t="shared" si="5"/>
        <v>9.6</v>
      </c>
    </row>
    <row r="166" spans="1:9" x14ac:dyDescent="0.25">
      <c r="A166" s="1">
        <v>42900</v>
      </c>
      <c r="B166" s="1" t="str">
        <f t="shared" si="4"/>
        <v>June</v>
      </c>
      <c r="C166" t="s">
        <v>10</v>
      </c>
      <c r="D166">
        <v>80.5</v>
      </c>
      <c r="E166" s="2">
        <v>0.56999999999999995</v>
      </c>
      <c r="F166">
        <v>48</v>
      </c>
      <c r="G166">
        <v>0.3</v>
      </c>
      <c r="H166">
        <v>35</v>
      </c>
      <c r="I166" s="3">
        <f t="shared" si="5"/>
        <v>10.5</v>
      </c>
    </row>
    <row r="167" spans="1:9" x14ac:dyDescent="0.25">
      <c r="A167" s="1">
        <v>42901</v>
      </c>
      <c r="B167" s="1" t="str">
        <f t="shared" si="4"/>
        <v>June</v>
      </c>
      <c r="C167" t="s">
        <v>11</v>
      </c>
      <c r="D167">
        <v>84.8</v>
      </c>
      <c r="E167" s="2">
        <v>0.56000000000000005</v>
      </c>
      <c r="F167">
        <v>50</v>
      </c>
      <c r="G167">
        <v>0.3</v>
      </c>
      <c r="H167">
        <v>36</v>
      </c>
      <c r="I167" s="3">
        <f t="shared" si="5"/>
        <v>10.799999999999999</v>
      </c>
    </row>
    <row r="168" spans="1:9" x14ac:dyDescent="0.25">
      <c r="A168" s="1">
        <v>42902</v>
      </c>
      <c r="B168" s="1" t="str">
        <f t="shared" si="4"/>
        <v>June</v>
      </c>
      <c r="C168" t="s">
        <v>12</v>
      </c>
      <c r="D168">
        <v>99.3</v>
      </c>
      <c r="E168" s="2">
        <v>0.47</v>
      </c>
      <c r="F168">
        <v>77</v>
      </c>
      <c r="G168">
        <v>0.3</v>
      </c>
      <c r="H168">
        <v>41</v>
      </c>
      <c r="I168" s="3">
        <f t="shared" si="5"/>
        <v>12.299999999999999</v>
      </c>
    </row>
    <row r="169" spans="1:9" x14ac:dyDescent="0.25">
      <c r="A169" s="1">
        <v>42903</v>
      </c>
      <c r="B169" s="1" t="str">
        <f t="shared" si="4"/>
        <v>June</v>
      </c>
      <c r="C169" t="s">
        <v>13</v>
      </c>
      <c r="D169">
        <v>76.3</v>
      </c>
      <c r="E169" s="2">
        <v>0.65</v>
      </c>
      <c r="F169">
        <v>47</v>
      </c>
      <c r="G169">
        <v>0.3</v>
      </c>
      <c r="H169">
        <v>31</v>
      </c>
      <c r="I169" s="3">
        <f t="shared" si="5"/>
        <v>9.2999999999999989</v>
      </c>
    </row>
    <row r="170" spans="1:9" x14ac:dyDescent="0.25">
      <c r="A170" s="1">
        <v>42904</v>
      </c>
      <c r="B170" s="1" t="str">
        <f t="shared" si="4"/>
        <v>June</v>
      </c>
      <c r="C170" t="s">
        <v>7</v>
      </c>
      <c r="D170">
        <v>72.599999999999994</v>
      </c>
      <c r="E170" s="2">
        <v>0.59</v>
      </c>
      <c r="F170">
        <v>60</v>
      </c>
      <c r="G170">
        <v>0.3</v>
      </c>
      <c r="H170">
        <v>32</v>
      </c>
      <c r="I170" s="3">
        <f t="shared" si="5"/>
        <v>9.6</v>
      </c>
    </row>
    <row r="171" spans="1:9" x14ac:dyDescent="0.25">
      <c r="A171" s="1">
        <v>42905</v>
      </c>
      <c r="B171" s="1" t="str">
        <f t="shared" si="4"/>
        <v>June</v>
      </c>
      <c r="C171" t="s">
        <v>8</v>
      </c>
      <c r="D171">
        <v>86.5</v>
      </c>
      <c r="E171" s="2">
        <v>0.56000000000000005</v>
      </c>
      <c r="F171">
        <v>66</v>
      </c>
      <c r="G171">
        <v>0.3</v>
      </c>
      <c r="H171">
        <v>35</v>
      </c>
      <c r="I171" s="3">
        <f t="shared" si="5"/>
        <v>10.5</v>
      </c>
    </row>
    <row r="172" spans="1:9" x14ac:dyDescent="0.25">
      <c r="A172" s="1">
        <v>42906</v>
      </c>
      <c r="B172" s="1" t="str">
        <f t="shared" si="4"/>
        <v>June</v>
      </c>
      <c r="C172" t="s">
        <v>9</v>
      </c>
      <c r="D172">
        <v>85.1</v>
      </c>
      <c r="E172" s="2">
        <v>0.54</v>
      </c>
      <c r="F172">
        <v>70</v>
      </c>
      <c r="G172">
        <v>0.3</v>
      </c>
      <c r="H172">
        <v>37</v>
      </c>
      <c r="I172" s="3">
        <f t="shared" si="5"/>
        <v>11.1</v>
      </c>
    </row>
    <row r="173" spans="1:9" x14ac:dyDescent="0.25">
      <c r="A173" s="1">
        <v>42907</v>
      </c>
      <c r="B173" s="1" t="str">
        <f t="shared" si="4"/>
        <v>June</v>
      </c>
      <c r="C173" t="s">
        <v>10</v>
      </c>
      <c r="D173">
        <v>94.3</v>
      </c>
      <c r="E173" s="2">
        <v>0.47</v>
      </c>
      <c r="F173">
        <v>76</v>
      </c>
      <c r="G173">
        <v>0.3</v>
      </c>
      <c r="H173">
        <v>41</v>
      </c>
      <c r="I173" s="3">
        <f t="shared" si="5"/>
        <v>12.299999999999999</v>
      </c>
    </row>
    <row r="174" spans="1:9" x14ac:dyDescent="0.25">
      <c r="A174" s="1">
        <v>42908</v>
      </c>
      <c r="B174" s="1" t="str">
        <f t="shared" si="4"/>
        <v>June</v>
      </c>
      <c r="C174" t="s">
        <v>11</v>
      </c>
      <c r="D174">
        <v>72.3</v>
      </c>
      <c r="E174" s="2">
        <v>0.65</v>
      </c>
      <c r="F174">
        <v>36</v>
      </c>
      <c r="G174">
        <v>0.3</v>
      </c>
      <c r="H174">
        <v>31</v>
      </c>
      <c r="I174" s="3">
        <f t="shared" si="5"/>
        <v>9.2999999999999989</v>
      </c>
    </row>
    <row r="175" spans="1:9" x14ac:dyDescent="0.25">
      <c r="A175" s="1">
        <v>42909</v>
      </c>
      <c r="B175" s="1" t="str">
        <f t="shared" si="4"/>
        <v>June</v>
      </c>
      <c r="C175" t="s">
        <v>12</v>
      </c>
      <c r="D175">
        <v>79.899999999999991</v>
      </c>
      <c r="E175" s="2">
        <v>0.61</v>
      </c>
      <c r="F175">
        <v>39</v>
      </c>
      <c r="G175">
        <v>0.3</v>
      </c>
      <c r="H175">
        <v>33</v>
      </c>
      <c r="I175" s="3">
        <f t="shared" si="5"/>
        <v>9.9</v>
      </c>
    </row>
    <row r="176" spans="1:9" x14ac:dyDescent="0.25">
      <c r="A176" s="1">
        <v>42910</v>
      </c>
      <c r="B176" s="1" t="str">
        <f t="shared" si="4"/>
        <v>June</v>
      </c>
      <c r="C176" t="s">
        <v>13</v>
      </c>
      <c r="D176">
        <v>80.5</v>
      </c>
      <c r="E176" s="2">
        <v>0.56999999999999995</v>
      </c>
      <c r="F176">
        <v>50</v>
      </c>
      <c r="G176">
        <v>0.3</v>
      </c>
      <c r="H176">
        <v>35</v>
      </c>
      <c r="I176" s="3">
        <f t="shared" si="5"/>
        <v>10.5</v>
      </c>
    </row>
    <row r="177" spans="1:9" x14ac:dyDescent="0.25">
      <c r="A177" s="1">
        <v>42911</v>
      </c>
      <c r="B177" s="1" t="str">
        <f t="shared" si="4"/>
        <v>June</v>
      </c>
      <c r="C177" t="s">
        <v>7</v>
      </c>
      <c r="D177">
        <v>85.1</v>
      </c>
      <c r="E177" s="2">
        <v>0.51</v>
      </c>
      <c r="F177">
        <v>58</v>
      </c>
      <c r="G177">
        <v>0.3</v>
      </c>
      <c r="H177">
        <v>37</v>
      </c>
      <c r="I177" s="3">
        <f t="shared" si="5"/>
        <v>11.1</v>
      </c>
    </row>
    <row r="178" spans="1:9" x14ac:dyDescent="0.25">
      <c r="A178" s="1">
        <v>42912</v>
      </c>
      <c r="B178" s="1" t="str">
        <f t="shared" si="4"/>
        <v>June</v>
      </c>
      <c r="C178" t="s">
        <v>8</v>
      </c>
      <c r="D178">
        <v>102.6</v>
      </c>
      <c r="E178" s="2">
        <v>0.47</v>
      </c>
      <c r="F178">
        <v>60</v>
      </c>
      <c r="G178">
        <v>0.3</v>
      </c>
      <c r="H178">
        <v>42</v>
      </c>
      <c r="I178" s="3">
        <f t="shared" si="5"/>
        <v>12.6</v>
      </c>
    </row>
    <row r="179" spans="1:9" x14ac:dyDescent="0.25">
      <c r="A179" s="1">
        <v>42913</v>
      </c>
      <c r="B179" s="1" t="str">
        <f t="shared" si="4"/>
        <v>June</v>
      </c>
      <c r="C179" t="s">
        <v>9</v>
      </c>
      <c r="D179">
        <v>75.3</v>
      </c>
      <c r="E179" s="2">
        <v>0.63</v>
      </c>
      <c r="F179">
        <v>62</v>
      </c>
      <c r="G179">
        <v>0.3</v>
      </c>
      <c r="H179">
        <v>31</v>
      </c>
      <c r="I179" s="3">
        <f t="shared" si="5"/>
        <v>9.2999999999999989</v>
      </c>
    </row>
    <row r="180" spans="1:9" x14ac:dyDescent="0.25">
      <c r="A180" s="1">
        <v>42914</v>
      </c>
      <c r="B180" s="1" t="str">
        <f t="shared" si="4"/>
        <v>June</v>
      </c>
      <c r="C180" t="s">
        <v>10</v>
      </c>
      <c r="D180">
        <v>75.899999999999991</v>
      </c>
      <c r="E180" s="2">
        <v>0.59</v>
      </c>
      <c r="F180">
        <v>65</v>
      </c>
      <c r="G180">
        <v>0.3</v>
      </c>
      <c r="H180">
        <v>33</v>
      </c>
      <c r="I180" s="3">
        <f t="shared" si="5"/>
        <v>9.9</v>
      </c>
    </row>
    <row r="181" spans="1:9" x14ac:dyDescent="0.25">
      <c r="A181" s="1">
        <v>42915</v>
      </c>
      <c r="B181" s="1" t="str">
        <f t="shared" si="4"/>
        <v>June</v>
      </c>
      <c r="C181" t="s">
        <v>11</v>
      </c>
      <c r="D181">
        <v>86.5</v>
      </c>
      <c r="E181" s="2">
        <v>0.54</v>
      </c>
      <c r="F181">
        <v>64</v>
      </c>
      <c r="G181">
        <v>0.3</v>
      </c>
      <c r="H181">
        <v>35</v>
      </c>
      <c r="I181" s="3">
        <f t="shared" si="5"/>
        <v>10.5</v>
      </c>
    </row>
    <row r="182" spans="1:9" x14ac:dyDescent="0.25">
      <c r="A182" s="1">
        <v>42916</v>
      </c>
      <c r="B182" s="1" t="str">
        <f t="shared" si="4"/>
        <v>June</v>
      </c>
      <c r="C182" t="s">
        <v>12</v>
      </c>
      <c r="D182">
        <v>89.399999999999991</v>
      </c>
      <c r="E182" s="2">
        <v>0.53</v>
      </c>
      <c r="F182">
        <v>47</v>
      </c>
      <c r="G182">
        <v>0.3</v>
      </c>
      <c r="H182">
        <v>38</v>
      </c>
      <c r="I182" s="3">
        <f t="shared" si="5"/>
        <v>11.4</v>
      </c>
    </row>
    <row r="183" spans="1:9" x14ac:dyDescent="0.25">
      <c r="A183" s="1">
        <v>42917</v>
      </c>
      <c r="B183" s="1" t="str">
        <f t="shared" si="4"/>
        <v>July</v>
      </c>
      <c r="C183" t="s">
        <v>13</v>
      </c>
      <c r="D183">
        <v>102.89999999999999</v>
      </c>
      <c r="E183" s="2">
        <v>0.47</v>
      </c>
      <c r="F183">
        <v>59</v>
      </c>
      <c r="G183">
        <v>0.5</v>
      </c>
      <c r="H183">
        <v>43</v>
      </c>
      <c r="I183" s="3">
        <f t="shared" si="5"/>
        <v>21.5</v>
      </c>
    </row>
    <row r="184" spans="1:9" x14ac:dyDescent="0.25">
      <c r="A184" s="1">
        <v>42918</v>
      </c>
      <c r="B184" s="1" t="str">
        <f t="shared" si="4"/>
        <v>July</v>
      </c>
      <c r="C184" t="s">
        <v>7</v>
      </c>
      <c r="D184">
        <v>93.399999999999991</v>
      </c>
      <c r="E184" s="2">
        <v>0.51</v>
      </c>
      <c r="F184">
        <v>68</v>
      </c>
      <c r="G184">
        <v>0.5</v>
      </c>
      <c r="H184">
        <v>38</v>
      </c>
      <c r="I184" s="3">
        <f t="shared" si="5"/>
        <v>19</v>
      </c>
    </row>
    <row r="185" spans="1:9" x14ac:dyDescent="0.25">
      <c r="A185" s="1">
        <v>42919</v>
      </c>
      <c r="B185" s="1" t="str">
        <f t="shared" si="4"/>
        <v>July</v>
      </c>
      <c r="C185" t="s">
        <v>8</v>
      </c>
      <c r="D185">
        <v>81.5</v>
      </c>
      <c r="E185" s="2">
        <v>0.54</v>
      </c>
      <c r="F185">
        <v>68</v>
      </c>
      <c r="G185">
        <v>0.5</v>
      </c>
      <c r="H185">
        <v>35</v>
      </c>
      <c r="I185" s="3">
        <f t="shared" si="5"/>
        <v>17.5</v>
      </c>
    </row>
    <row r="186" spans="1:9" x14ac:dyDescent="0.25">
      <c r="A186" s="1">
        <v>42920</v>
      </c>
      <c r="B186" s="1" t="str">
        <f t="shared" si="4"/>
        <v>July</v>
      </c>
      <c r="C186" t="s">
        <v>9</v>
      </c>
      <c r="D186">
        <v>84.199999999999989</v>
      </c>
      <c r="E186" s="2">
        <v>0.59</v>
      </c>
      <c r="F186">
        <v>49</v>
      </c>
      <c r="G186">
        <v>0.5</v>
      </c>
      <c r="H186">
        <v>34</v>
      </c>
      <c r="I186" s="3">
        <f t="shared" si="5"/>
        <v>17</v>
      </c>
    </row>
    <row r="187" spans="1:9" x14ac:dyDescent="0.25">
      <c r="A187" s="1">
        <v>42921</v>
      </c>
      <c r="B187" s="1" t="str">
        <f t="shared" si="4"/>
        <v>July</v>
      </c>
      <c r="C187" t="s">
        <v>10</v>
      </c>
      <c r="D187">
        <v>73.599999999999994</v>
      </c>
      <c r="E187" s="2">
        <v>0.63</v>
      </c>
      <c r="F187">
        <v>55</v>
      </c>
      <c r="G187">
        <v>0.5</v>
      </c>
      <c r="H187">
        <v>32</v>
      </c>
      <c r="I187" s="3">
        <f t="shared" si="5"/>
        <v>16</v>
      </c>
    </row>
    <row r="188" spans="1:9" x14ac:dyDescent="0.25">
      <c r="A188" s="1">
        <v>42922</v>
      </c>
      <c r="B188" s="1" t="str">
        <f t="shared" si="4"/>
        <v>July</v>
      </c>
      <c r="C188" t="s">
        <v>11</v>
      </c>
      <c r="D188">
        <v>91.699999999999989</v>
      </c>
      <c r="E188" s="2">
        <v>0.51</v>
      </c>
      <c r="F188">
        <v>46</v>
      </c>
      <c r="G188">
        <v>0.5</v>
      </c>
      <c r="H188">
        <v>39</v>
      </c>
      <c r="I188" s="3">
        <f t="shared" si="5"/>
        <v>19.5</v>
      </c>
    </row>
    <row r="189" spans="1:9" x14ac:dyDescent="0.25">
      <c r="A189" s="1">
        <v>42923</v>
      </c>
      <c r="B189" s="1" t="str">
        <f t="shared" si="4"/>
        <v>July</v>
      </c>
      <c r="C189" t="s">
        <v>12</v>
      </c>
      <c r="D189">
        <v>82.5</v>
      </c>
      <c r="E189" s="2">
        <v>0.56999999999999995</v>
      </c>
      <c r="F189">
        <v>41</v>
      </c>
      <c r="G189">
        <v>0.5</v>
      </c>
      <c r="H189">
        <v>35</v>
      </c>
      <c r="I189" s="3">
        <f t="shared" si="5"/>
        <v>17.5</v>
      </c>
    </row>
    <row r="190" spans="1:9" x14ac:dyDescent="0.25">
      <c r="A190" s="1">
        <v>42924</v>
      </c>
      <c r="B190" s="1" t="str">
        <f t="shared" si="4"/>
        <v>July</v>
      </c>
      <c r="C190" t="s">
        <v>13</v>
      </c>
      <c r="D190">
        <v>83.199999999999989</v>
      </c>
      <c r="E190" s="2">
        <v>0.56999999999999995</v>
      </c>
      <c r="F190">
        <v>44</v>
      </c>
      <c r="G190">
        <v>0.5</v>
      </c>
      <c r="H190">
        <v>34</v>
      </c>
      <c r="I190" s="3">
        <f t="shared" si="5"/>
        <v>17</v>
      </c>
    </row>
    <row r="191" spans="1:9" x14ac:dyDescent="0.25">
      <c r="A191" s="1">
        <v>42925</v>
      </c>
      <c r="B191" s="1" t="str">
        <f t="shared" si="4"/>
        <v>July</v>
      </c>
      <c r="C191" t="s">
        <v>7</v>
      </c>
      <c r="D191">
        <v>77.899999999999991</v>
      </c>
      <c r="E191" s="2">
        <v>0.59</v>
      </c>
      <c r="F191">
        <v>44</v>
      </c>
      <c r="G191">
        <v>0.5</v>
      </c>
      <c r="H191">
        <v>33</v>
      </c>
      <c r="I191" s="3">
        <f t="shared" si="5"/>
        <v>16.5</v>
      </c>
    </row>
    <row r="192" spans="1:9" x14ac:dyDescent="0.25">
      <c r="A192" s="1">
        <v>42926</v>
      </c>
      <c r="B192" s="1" t="str">
        <f t="shared" si="4"/>
        <v>July</v>
      </c>
      <c r="C192" t="s">
        <v>8</v>
      </c>
      <c r="D192">
        <v>98</v>
      </c>
      <c r="E192" s="2">
        <v>0.49</v>
      </c>
      <c r="F192">
        <v>66</v>
      </c>
      <c r="G192">
        <v>0.5</v>
      </c>
      <c r="H192">
        <v>40</v>
      </c>
      <c r="I192" s="3">
        <f t="shared" si="5"/>
        <v>20</v>
      </c>
    </row>
    <row r="193" spans="1:9" x14ac:dyDescent="0.25">
      <c r="A193" s="1">
        <v>42927</v>
      </c>
      <c r="B193" s="1" t="str">
        <f t="shared" si="4"/>
        <v>July</v>
      </c>
      <c r="C193" t="s">
        <v>9</v>
      </c>
      <c r="D193">
        <v>83.5</v>
      </c>
      <c r="E193" s="2">
        <v>0.54</v>
      </c>
      <c r="F193">
        <v>40</v>
      </c>
      <c r="G193">
        <v>0.5</v>
      </c>
      <c r="H193">
        <v>35</v>
      </c>
      <c r="I193" s="3">
        <f t="shared" si="5"/>
        <v>17.5</v>
      </c>
    </row>
    <row r="194" spans="1:9" x14ac:dyDescent="0.25">
      <c r="A194" s="1">
        <v>42928</v>
      </c>
      <c r="B194" s="1" t="str">
        <f t="shared" ref="B194:B257" si="6">TEXT(A194, "mmmm")</f>
        <v>July</v>
      </c>
      <c r="C194" t="s">
        <v>10</v>
      </c>
      <c r="D194">
        <v>80.199999999999989</v>
      </c>
      <c r="E194" s="2">
        <v>0.56000000000000005</v>
      </c>
      <c r="F194">
        <v>39</v>
      </c>
      <c r="G194">
        <v>0.5</v>
      </c>
      <c r="H194">
        <v>34</v>
      </c>
      <c r="I194" s="3">
        <f t="shared" ref="I194:I257" si="7">G194*H194</f>
        <v>17</v>
      </c>
    </row>
    <row r="195" spans="1:9" x14ac:dyDescent="0.25">
      <c r="A195" s="1">
        <v>42929</v>
      </c>
      <c r="B195" s="1" t="str">
        <f t="shared" si="6"/>
        <v>July</v>
      </c>
      <c r="C195" t="s">
        <v>11</v>
      </c>
      <c r="D195">
        <v>78.899999999999991</v>
      </c>
      <c r="E195" s="2">
        <v>0.61</v>
      </c>
      <c r="F195">
        <v>49</v>
      </c>
      <c r="G195">
        <v>0.5</v>
      </c>
      <c r="H195">
        <v>33</v>
      </c>
      <c r="I195" s="3">
        <f t="shared" si="7"/>
        <v>16.5</v>
      </c>
    </row>
    <row r="196" spans="1:9" x14ac:dyDescent="0.25">
      <c r="A196" s="1">
        <v>42930</v>
      </c>
      <c r="B196" s="1" t="str">
        <f t="shared" si="6"/>
        <v>July</v>
      </c>
      <c r="C196" t="s">
        <v>12</v>
      </c>
      <c r="D196">
        <v>92</v>
      </c>
      <c r="E196" s="2">
        <v>0.5</v>
      </c>
      <c r="F196">
        <v>80</v>
      </c>
      <c r="G196">
        <v>0.5</v>
      </c>
      <c r="H196">
        <v>40</v>
      </c>
      <c r="I196" s="3">
        <f t="shared" si="7"/>
        <v>20</v>
      </c>
    </row>
    <row r="197" spans="1:9" x14ac:dyDescent="0.25">
      <c r="A197" s="1">
        <v>42931</v>
      </c>
      <c r="B197" s="1" t="str">
        <f t="shared" si="6"/>
        <v>July</v>
      </c>
      <c r="C197" t="s">
        <v>13</v>
      </c>
      <c r="D197">
        <v>82.5</v>
      </c>
      <c r="E197" s="2">
        <v>0.54</v>
      </c>
      <c r="F197">
        <v>56</v>
      </c>
      <c r="G197">
        <v>0.5</v>
      </c>
      <c r="H197">
        <v>35</v>
      </c>
      <c r="I197" s="3">
        <f t="shared" si="7"/>
        <v>17.5</v>
      </c>
    </row>
    <row r="198" spans="1:9" x14ac:dyDescent="0.25">
      <c r="A198" s="1">
        <v>42932</v>
      </c>
      <c r="B198" s="1" t="str">
        <f t="shared" si="6"/>
        <v>July</v>
      </c>
      <c r="C198" t="s">
        <v>7</v>
      </c>
      <c r="D198">
        <v>79.199999999999989</v>
      </c>
      <c r="E198" s="2">
        <v>0.59</v>
      </c>
      <c r="F198">
        <v>50</v>
      </c>
      <c r="G198">
        <v>0.5</v>
      </c>
      <c r="H198">
        <v>34</v>
      </c>
      <c r="I198" s="3">
        <f t="shared" si="7"/>
        <v>17</v>
      </c>
    </row>
    <row r="199" spans="1:9" x14ac:dyDescent="0.25">
      <c r="A199" s="1">
        <v>42933</v>
      </c>
      <c r="B199" s="1" t="str">
        <f t="shared" si="6"/>
        <v>July</v>
      </c>
      <c r="C199" t="s">
        <v>8</v>
      </c>
      <c r="D199">
        <v>80.899999999999991</v>
      </c>
      <c r="E199" s="2">
        <v>0.56999999999999995</v>
      </c>
      <c r="F199">
        <v>64</v>
      </c>
      <c r="G199">
        <v>0.5</v>
      </c>
      <c r="H199">
        <v>33</v>
      </c>
      <c r="I199" s="3">
        <f t="shared" si="7"/>
        <v>16.5</v>
      </c>
    </row>
    <row r="200" spans="1:9" x14ac:dyDescent="0.25">
      <c r="A200" s="1">
        <v>42934</v>
      </c>
      <c r="B200" s="1" t="str">
        <f t="shared" si="6"/>
        <v>July</v>
      </c>
      <c r="C200" t="s">
        <v>9</v>
      </c>
      <c r="D200">
        <v>99.3</v>
      </c>
      <c r="E200" s="2">
        <v>0.47</v>
      </c>
      <c r="F200">
        <v>76</v>
      </c>
      <c r="G200">
        <v>0.5</v>
      </c>
      <c r="H200">
        <v>41</v>
      </c>
      <c r="I200" s="3">
        <f t="shared" si="7"/>
        <v>20.5</v>
      </c>
    </row>
    <row r="201" spans="1:9" x14ac:dyDescent="0.25">
      <c r="A201" s="1">
        <v>42935</v>
      </c>
      <c r="B201" s="1" t="str">
        <f t="shared" si="6"/>
        <v>July</v>
      </c>
      <c r="C201" t="s">
        <v>10</v>
      </c>
      <c r="D201">
        <v>83.8</v>
      </c>
      <c r="E201" s="2">
        <v>0.56000000000000005</v>
      </c>
      <c r="F201">
        <v>44</v>
      </c>
      <c r="G201">
        <v>0.5</v>
      </c>
      <c r="H201">
        <v>36</v>
      </c>
      <c r="I201" s="3">
        <f t="shared" si="7"/>
        <v>18</v>
      </c>
    </row>
    <row r="202" spans="1:9" x14ac:dyDescent="0.25">
      <c r="A202" s="1">
        <v>42936</v>
      </c>
      <c r="B202" s="1" t="str">
        <f t="shared" si="6"/>
        <v>July</v>
      </c>
      <c r="C202" t="s">
        <v>11</v>
      </c>
      <c r="D202">
        <v>86.5</v>
      </c>
      <c r="E202" s="2">
        <v>0.56999999999999995</v>
      </c>
      <c r="F202">
        <v>44</v>
      </c>
      <c r="G202">
        <v>0.5</v>
      </c>
      <c r="H202">
        <v>35</v>
      </c>
      <c r="I202" s="3">
        <f t="shared" si="7"/>
        <v>17.5</v>
      </c>
    </row>
    <row r="203" spans="1:9" x14ac:dyDescent="0.25">
      <c r="A203" s="1">
        <v>42937</v>
      </c>
      <c r="B203" s="1" t="str">
        <f t="shared" si="6"/>
        <v>July</v>
      </c>
      <c r="C203" t="s">
        <v>12</v>
      </c>
      <c r="D203">
        <v>76.899999999999991</v>
      </c>
      <c r="E203" s="2">
        <v>0.56999999999999995</v>
      </c>
      <c r="F203">
        <v>59</v>
      </c>
      <c r="G203">
        <v>0.5</v>
      </c>
      <c r="H203">
        <v>33</v>
      </c>
      <c r="I203" s="3">
        <f t="shared" si="7"/>
        <v>16.5</v>
      </c>
    </row>
    <row r="204" spans="1:9" x14ac:dyDescent="0.25">
      <c r="A204" s="1">
        <v>42938</v>
      </c>
      <c r="B204" s="1" t="str">
        <f t="shared" si="6"/>
        <v>July</v>
      </c>
      <c r="C204" t="s">
        <v>13</v>
      </c>
      <c r="D204">
        <v>99.6</v>
      </c>
      <c r="E204" s="2">
        <v>0.47</v>
      </c>
      <c r="F204">
        <v>49</v>
      </c>
      <c r="G204">
        <v>0.5</v>
      </c>
      <c r="H204">
        <v>42</v>
      </c>
      <c r="I204" s="3">
        <f t="shared" si="7"/>
        <v>21</v>
      </c>
    </row>
    <row r="205" spans="1:9" x14ac:dyDescent="0.25">
      <c r="A205" s="1">
        <v>42939</v>
      </c>
      <c r="B205" s="1" t="str">
        <f t="shared" si="6"/>
        <v>July</v>
      </c>
      <c r="C205" t="s">
        <v>7</v>
      </c>
      <c r="D205">
        <v>89.1</v>
      </c>
      <c r="E205" s="2">
        <v>0.51</v>
      </c>
      <c r="F205">
        <v>72</v>
      </c>
      <c r="G205">
        <v>0.5</v>
      </c>
      <c r="H205">
        <v>37</v>
      </c>
      <c r="I205" s="3">
        <f t="shared" si="7"/>
        <v>18.5</v>
      </c>
    </row>
    <row r="206" spans="1:9" x14ac:dyDescent="0.25">
      <c r="A206" s="1">
        <v>42940</v>
      </c>
      <c r="B206" s="1" t="str">
        <f t="shared" si="6"/>
        <v>July</v>
      </c>
      <c r="C206" t="s">
        <v>8</v>
      </c>
      <c r="D206">
        <v>83.5</v>
      </c>
      <c r="E206" s="2">
        <v>0.56999999999999995</v>
      </c>
      <c r="F206">
        <v>69</v>
      </c>
      <c r="G206">
        <v>0.5</v>
      </c>
      <c r="H206">
        <v>35</v>
      </c>
      <c r="I206" s="3">
        <f t="shared" si="7"/>
        <v>17.5</v>
      </c>
    </row>
    <row r="207" spans="1:9" x14ac:dyDescent="0.25">
      <c r="A207" s="1">
        <v>42941</v>
      </c>
      <c r="B207" s="1" t="str">
        <f t="shared" si="6"/>
        <v>July</v>
      </c>
      <c r="C207" t="s">
        <v>9</v>
      </c>
      <c r="D207">
        <v>79.899999999999991</v>
      </c>
      <c r="E207" s="2">
        <v>0.56999999999999995</v>
      </c>
      <c r="F207">
        <v>64</v>
      </c>
      <c r="G207">
        <v>0.5</v>
      </c>
      <c r="H207">
        <v>33</v>
      </c>
      <c r="I207" s="3">
        <f t="shared" si="7"/>
        <v>16.5</v>
      </c>
    </row>
    <row r="208" spans="1:9" x14ac:dyDescent="0.25">
      <c r="A208" s="1">
        <v>42942</v>
      </c>
      <c r="B208" s="1" t="str">
        <f t="shared" si="6"/>
        <v>July</v>
      </c>
      <c r="C208" t="s">
        <v>10</v>
      </c>
      <c r="D208">
        <v>76.599999999999994</v>
      </c>
      <c r="E208" s="2">
        <v>0.59</v>
      </c>
      <c r="F208">
        <v>37</v>
      </c>
      <c r="G208">
        <v>0.5</v>
      </c>
      <c r="H208">
        <v>32</v>
      </c>
      <c r="I208" s="3">
        <f t="shared" si="7"/>
        <v>16</v>
      </c>
    </row>
    <row r="209" spans="1:9" x14ac:dyDescent="0.25">
      <c r="A209" s="1">
        <v>42943</v>
      </c>
      <c r="B209" s="1" t="str">
        <f t="shared" si="6"/>
        <v>July</v>
      </c>
      <c r="C209" t="s">
        <v>11</v>
      </c>
      <c r="D209">
        <v>97.899999999999991</v>
      </c>
      <c r="E209" s="2">
        <v>0.47</v>
      </c>
      <c r="F209">
        <v>74</v>
      </c>
      <c r="G209">
        <v>0.5</v>
      </c>
      <c r="H209">
        <v>43</v>
      </c>
      <c r="I209" s="3">
        <f t="shared" si="7"/>
        <v>21.5</v>
      </c>
    </row>
    <row r="210" spans="1:9" x14ac:dyDescent="0.25">
      <c r="A210" s="1">
        <v>42944</v>
      </c>
      <c r="B210" s="1" t="str">
        <f t="shared" si="6"/>
        <v>July</v>
      </c>
      <c r="C210" t="s">
        <v>12</v>
      </c>
      <c r="D210">
        <v>87.399999999999991</v>
      </c>
      <c r="E210" s="2">
        <v>0.51</v>
      </c>
      <c r="F210">
        <v>58</v>
      </c>
      <c r="G210">
        <v>0.5</v>
      </c>
      <c r="H210">
        <v>38</v>
      </c>
      <c r="I210" s="3">
        <f t="shared" si="7"/>
        <v>19</v>
      </c>
    </row>
    <row r="211" spans="1:9" x14ac:dyDescent="0.25">
      <c r="A211" s="1">
        <v>42945</v>
      </c>
      <c r="B211" s="1" t="str">
        <f t="shared" si="6"/>
        <v>July</v>
      </c>
      <c r="C211" t="s">
        <v>13</v>
      </c>
      <c r="D211">
        <v>85.5</v>
      </c>
      <c r="E211" s="2">
        <v>0.56999999999999995</v>
      </c>
      <c r="F211">
        <v>50</v>
      </c>
      <c r="G211">
        <v>0.5</v>
      </c>
      <c r="H211">
        <v>35</v>
      </c>
      <c r="I211" s="3">
        <f t="shared" si="7"/>
        <v>17.5</v>
      </c>
    </row>
    <row r="212" spans="1:9" x14ac:dyDescent="0.25">
      <c r="A212" s="1">
        <v>42946</v>
      </c>
      <c r="B212" s="1" t="str">
        <f t="shared" si="6"/>
        <v>July</v>
      </c>
      <c r="C212" t="s">
        <v>7</v>
      </c>
      <c r="D212">
        <v>78.199999999999989</v>
      </c>
      <c r="E212" s="2">
        <v>0.59</v>
      </c>
      <c r="F212">
        <v>52</v>
      </c>
      <c r="G212">
        <v>0.5</v>
      </c>
      <c r="H212">
        <v>34</v>
      </c>
      <c r="I212" s="3">
        <f t="shared" si="7"/>
        <v>17</v>
      </c>
    </row>
    <row r="213" spans="1:9" x14ac:dyDescent="0.25">
      <c r="A213" s="1">
        <v>42947</v>
      </c>
      <c r="B213" s="1" t="str">
        <f t="shared" si="6"/>
        <v>July</v>
      </c>
      <c r="C213" t="s">
        <v>8</v>
      </c>
      <c r="D213">
        <v>74.599999999999994</v>
      </c>
      <c r="E213" s="2">
        <v>0.61</v>
      </c>
      <c r="F213">
        <v>38</v>
      </c>
      <c r="G213">
        <v>0.5</v>
      </c>
      <c r="H213">
        <v>32</v>
      </c>
      <c r="I213" s="3">
        <f t="shared" si="7"/>
        <v>16</v>
      </c>
    </row>
    <row r="214" spans="1:9" x14ac:dyDescent="0.25">
      <c r="A214" s="1">
        <v>42948</v>
      </c>
      <c r="B214" s="1" t="str">
        <f t="shared" si="6"/>
        <v>August</v>
      </c>
      <c r="C214" t="s">
        <v>9</v>
      </c>
      <c r="D214">
        <v>75.599999999999994</v>
      </c>
      <c r="E214" s="2">
        <v>0.63</v>
      </c>
      <c r="F214">
        <v>56</v>
      </c>
      <c r="G214">
        <v>0.5</v>
      </c>
      <c r="H214">
        <v>32</v>
      </c>
      <c r="I214" s="3">
        <f t="shared" si="7"/>
        <v>16</v>
      </c>
    </row>
    <row r="215" spans="1:9" x14ac:dyDescent="0.25">
      <c r="A215" s="1">
        <v>42949</v>
      </c>
      <c r="B215" s="1" t="str">
        <f t="shared" si="6"/>
        <v>August</v>
      </c>
      <c r="C215" t="s">
        <v>10</v>
      </c>
      <c r="D215">
        <v>76.3</v>
      </c>
      <c r="E215" s="2">
        <v>0.63</v>
      </c>
      <c r="F215">
        <v>48</v>
      </c>
      <c r="G215">
        <v>0.5</v>
      </c>
      <c r="H215">
        <v>31</v>
      </c>
      <c r="I215" s="3">
        <f t="shared" si="7"/>
        <v>15.5</v>
      </c>
    </row>
    <row r="216" spans="1:9" x14ac:dyDescent="0.25">
      <c r="A216" s="1">
        <v>42950</v>
      </c>
      <c r="B216" s="1" t="str">
        <f t="shared" si="6"/>
        <v>August</v>
      </c>
      <c r="C216" t="s">
        <v>11</v>
      </c>
      <c r="D216">
        <v>75</v>
      </c>
      <c r="E216" s="2">
        <v>0.63</v>
      </c>
      <c r="F216">
        <v>52</v>
      </c>
      <c r="G216">
        <v>0.5</v>
      </c>
      <c r="H216">
        <v>30</v>
      </c>
      <c r="I216" s="3">
        <f t="shared" si="7"/>
        <v>15</v>
      </c>
    </row>
    <row r="217" spans="1:9" x14ac:dyDescent="0.25">
      <c r="A217" s="1">
        <v>42951</v>
      </c>
      <c r="B217" s="1" t="str">
        <f t="shared" si="6"/>
        <v>August</v>
      </c>
      <c r="C217" t="s">
        <v>12</v>
      </c>
      <c r="D217">
        <v>70.699999999999989</v>
      </c>
      <c r="E217" s="2">
        <v>0.69</v>
      </c>
      <c r="F217">
        <v>34</v>
      </c>
      <c r="G217">
        <v>0.5</v>
      </c>
      <c r="H217">
        <v>29</v>
      </c>
      <c r="I217" s="3">
        <f t="shared" si="7"/>
        <v>14.5</v>
      </c>
    </row>
    <row r="218" spans="1:9" x14ac:dyDescent="0.25">
      <c r="A218" s="1">
        <v>42952</v>
      </c>
      <c r="B218" s="1" t="str">
        <f t="shared" si="6"/>
        <v>August</v>
      </c>
      <c r="C218" t="s">
        <v>13</v>
      </c>
      <c r="D218">
        <v>76.599999999999994</v>
      </c>
      <c r="E218" s="2">
        <v>0.61</v>
      </c>
      <c r="F218">
        <v>66</v>
      </c>
      <c r="G218">
        <v>0.5</v>
      </c>
      <c r="H218">
        <v>32</v>
      </c>
      <c r="I218" s="3">
        <f t="shared" si="7"/>
        <v>16</v>
      </c>
    </row>
    <row r="219" spans="1:9" x14ac:dyDescent="0.25">
      <c r="A219" s="1">
        <v>42953</v>
      </c>
      <c r="B219" s="1" t="str">
        <f t="shared" si="6"/>
        <v>August</v>
      </c>
      <c r="C219" t="s">
        <v>7</v>
      </c>
      <c r="D219">
        <v>77.3</v>
      </c>
      <c r="E219" s="2">
        <v>0.61</v>
      </c>
      <c r="F219">
        <v>36</v>
      </c>
      <c r="G219">
        <v>0.5</v>
      </c>
      <c r="H219">
        <v>31</v>
      </c>
      <c r="I219" s="3">
        <f t="shared" si="7"/>
        <v>15.5</v>
      </c>
    </row>
    <row r="220" spans="1:9" x14ac:dyDescent="0.25">
      <c r="A220" s="1">
        <v>42954</v>
      </c>
      <c r="B220" s="1" t="str">
        <f t="shared" si="6"/>
        <v>August</v>
      </c>
      <c r="C220" t="s">
        <v>8</v>
      </c>
      <c r="D220">
        <v>75</v>
      </c>
      <c r="E220" s="2">
        <v>0.67</v>
      </c>
      <c r="F220">
        <v>38</v>
      </c>
      <c r="G220">
        <v>0.5</v>
      </c>
      <c r="H220">
        <v>30</v>
      </c>
      <c r="I220" s="3">
        <f t="shared" si="7"/>
        <v>15</v>
      </c>
    </row>
    <row r="221" spans="1:9" x14ac:dyDescent="0.25">
      <c r="A221" s="1">
        <v>42955</v>
      </c>
      <c r="B221" s="1" t="str">
        <f t="shared" si="6"/>
        <v>August</v>
      </c>
      <c r="C221" t="s">
        <v>9</v>
      </c>
      <c r="D221">
        <v>68.699999999999989</v>
      </c>
      <c r="E221" s="2">
        <v>0.65</v>
      </c>
      <c r="F221">
        <v>50</v>
      </c>
      <c r="G221">
        <v>0.5</v>
      </c>
      <c r="H221">
        <v>29</v>
      </c>
      <c r="I221" s="3">
        <f t="shared" si="7"/>
        <v>14.5</v>
      </c>
    </row>
    <row r="222" spans="1:9" x14ac:dyDescent="0.25">
      <c r="A222" s="1">
        <v>42956</v>
      </c>
      <c r="B222" s="1" t="str">
        <f t="shared" si="6"/>
        <v>August</v>
      </c>
      <c r="C222" t="s">
        <v>10</v>
      </c>
      <c r="D222">
        <v>76.599999999999994</v>
      </c>
      <c r="E222" s="2">
        <v>0.63</v>
      </c>
      <c r="F222">
        <v>55</v>
      </c>
      <c r="G222">
        <v>0.5</v>
      </c>
      <c r="H222">
        <v>32</v>
      </c>
      <c r="I222" s="3">
        <f t="shared" si="7"/>
        <v>16</v>
      </c>
    </row>
    <row r="223" spans="1:9" x14ac:dyDescent="0.25">
      <c r="A223" s="1">
        <v>42957</v>
      </c>
      <c r="B223" s="1" t="str">
        <f t="shared" si="6"/>
        <v>August</v>
      </c>
      <c r="C223" t="s">
        <v>11</v>
      </c>
      <c r="D223">
        <v>70.3</v>
      </c>
      <c r="E223" s="2">
        <v>0.65</v>
      </c>
      <c r="F223">
        <v>56</v>
      </c>
      <c r="G223">
        <v>0.5</v>
      </c>
      <c r="H223">
        <v>31</v>
      </c>
      <c r="I223" s="3">
        <f t="shared" si="7"/>
        <v>15.5</v>
      </c>
    </row>
    <row r="224" spans="1:9" x14ac:dyDescent="0.25">
      <c r="A224" s="1">
        <v>42958</v>
      </c>
      <c r="B224" s="1" t="str">
        <f t="shared" si="6"/>
        <v>August</v>
      </c>
      <c r="C224" t="s">
        <v>12</v>
      </c>
      <c r="D224">
        <v>75</v>
      </c>
      <c r="E224" s="2">
        <v>0.67</v>
      </c>
      <c r="F224">
        <v>49</v>
      </c>
      <c r="G224">
        <v>0.5</v>
      </c>
      <c r="H224">
        <v>30</v>
      </c>
      <c r="I224" s="3">
        <f t="shared" si="7"/>
        <v>15</v>
      </c>
    </row>
    <row r="225" spans="1:9" x14ac:dyDescent="0.25">
      <c r="A225" s="1">
        <v>42959</v>
      </c>
      <c r="B225" s="1" t="str">
        <f t="shared" si="6"/>
        <v>August</v>
      </c>
      <c r="C225" t="s">
        <v>13</v>
      </c>
      <c r="D225">
        <v>67.699999999999989</v>
      </c>
      <c r="E225" s="2">
        <v>0.65</v>
      </c>
      <c r="F225">
        <v>43</v>
      </c>
      <c r="G225">
        <v>0.5</v>
      </c>
      <c r="H225">
        <v>29</v>
      </c>
      <c r="I225" s="3">
        <f t="shared" si="7"/>
        <v>14.5</v>
      </c>
    </row>
    <row r="226" spans="1:9" x14ac:dyDescent="0.25">
      <c r="A226" s="1">
        <v>42960</v>
      </c>
      <c r="B226" s="1" t="str">
        <f t="shared" si="6"/>
        <v>August</v>
      </c>
      <c r="C226" t="s">
        <v>7</v>
      </c>
      <c r="D226">
        <v>67.699999999999989</v>
      </c>
      <c r="E226" s="2">
        <v>0.65</v>
      </c>
      <c r="F226">
        <v>54</v>
      </c>
      <c r="G226">
        <v>0.5</v>
      </c>
      <c r="H226">
        <v>29</v>
      </c>
      <c r="I226" s="3">
        <f t="shared" si="7"/>
        <v>14.5</v>
      </c>
    </row>
    <row r="227" spans="1:9" x14ac:dyDescent="0.25">
      <c r="A227" s="1">
        <v>42961</v>
      </c>
      <c r="B227" s="1" t="str">
        <f t="shared" si="6"/>
        <v>August</v>
      </c>
      <c r="C227" t="s">
        <v>8</v>
      </c>
      <c r="D227">
        <v>72.599999999999994</v>
      </c>
      <c r="E227" s="2">
        <v>0.59</v>
      </c>
      <c r="F227">
        <v>43</v>
      </c>
      <c r="G227">
        <v>0.5</v>
      </c>
      <c r="H227">
        <v>32</v>
      </c>
      <c r="I227" s="3">
        <f t="shared" si="7"/>
        <v>16</v>
      </c>
    </row>
    <row r="228" spans="1:9" x14ac:dyDescent="0.25">
      <c r="A228" s="1">
        <v>42962</v>
      </c>
      <c r="B228" s="1" t="str">
        <f t="shared" si="6"/>
        <v>August</v>
      </c>
      <c r="C228" t="s">
        <v>9</v>
      </c>
      <c r="D228">
        <v>74.3</v>
      </c>
      <c r="E228" s="2">
        <v>0.63</v>
      </c>
      <c r="F228">
        <v>44</v>
      </c>
      <c r="G228">
        <v>0.5</v>
      </c>
      <c r="H228">
        <v>31</v>
      </c>
      <c r="I228" s="3">
        <f t="shared" si="7"/>
        <v>15.5</v>
      </c>
    </row>
    <row r="229" spans="1:9" x14ac:dyDescent="0.25">
      <c r="A229" s="1">
        <v>42963</v>
      </c>
      <c r="B229" s="1" t="str">
        <f t="shared" si="6"/>
        <v>August</v>
      </c>
      <c r="C229" t="s">
        <v>10</v>
      </c>
      <c r="D229">
        <v>71</v>
      </c>
      <c r="E229" s="2">
        <v>0.63</v>
      </c>
      <c r="F229">
        <v>49</v>
      </c>
      <c r="G229">
        <v>0.5</v>
      </c>
      <c r="H229">
        <v>30</v>
      </c>
      <c r="I229" s="3">
        <f t="shared" si="7"/>
        <v>15</v>
      </c>
    </row>
    <row r="230" spans="1:9" x14ac:dyDescent="0.25">
      <c r="A230" s="1">
        <v>42964</v>
      </c>
      <c r="B230" s="1" t="str">
        <f t="shared" si="6"/>
        <v>August</v>
      </c>
      <c r="C230" t="s">
        <v>11</v>
      </c>
      <c r="D230">
        <v>68</v>
      </c>
      <c r="E230" s="2">
        <v>0.67</v>
      </c>
      <c r="F230">
        <v>42</v>
      </c>
      <c r="G230">
        <v>0.5</v>
      </c>
      <c r="H230">
        <v>30</v>
      </c>
      <c r="I230" s="3">
        <f t="shared" si="7"/>
        <v>15</v>
      </c>
    </row>
    <row r="231" spans="1:9" x14ac:dyDescent="0.25">
      <c r="A231" s="1">
        <v>42965</v>
      </c>
      <c r="B231" s="1" t="str">
        <f t="shared" si="6"/>
        <v>August</v>
      </c>
      <c r="C231" t="s">
        <v>12</v>
      </c>
      <c r="D231">
        <v>65.699999999999989</v>
      </c>
      <c r="E231" s="2">
        <v>0.69</v>
      </c>
      <c r="F231">
        <v>45</v>
      </c>
      <c r="G231">
        <v>0.5</v>
      </c>
      <c r="H231">
        <v>29</v>
      </c>
      <c r="I231" s="3">
        <f t="shared" si="7"/>
        <v>14.5</v>
      </c>
    </row>
    <row r="232" spans="1:9" x14ac:dyDescent="0.25">
      <c r="A232" s="1">
        <v>42966</v>
      </c>
      <c r="B232" s="1" t="str">
        <f t="shared" si="6"/>
        <v>August</v>
      </c>
      <c r="C232" t="s">
        <v>13</v>
      </c>
      <c r="D232">
        <v>79.599999999999994</v>
      </c>
      <c r="E232" s="2">
        <v>0.61</v>
      </c>
      <c r="F232">
        <v>58</v>
      </c>
      <c r="G232">
        <v>0.5</v>
      </c>
      <c r="H232">
        <v>32</v>
      </c>
      <c r="I232" s="3">
        <f t="shared" si="7"/>
        <v>16</v>
      </c>
    </row>
    <row r="233" spans="1:9" x14ac:dyDescent="0.25">
      <c r="A233" s="1">
        <v>42967</v>
      </c>
      <c r="B233" s="1" t="str">
        <f t="shared" si="6"/>
        <v>August</v>
      </c>
      <c r="C233" t="s">
        <v>7</v>
      </c>
      <c r="D233">
        <v>74.3</v>
      </c>
      <c r="E233" s="2">
        <v>0.65</v>
      </c>
      <c r="F233">
        <v>53</v>
      </c>
      <c r="G233">
        <v>0.5</v>
      </c>
      <c r="H233">
        <v>31</v>
      </c>
      <c r="I233" s="3">
        <f t="shared" si="7"/>
        <v>15.5</v>
      </c>
    </row>
    <row r="234" spans="1:9" x14ac:dyDescent="0.25">
      <c r="A234" s="1">
        <v>42968</v>
      </c>
      <c r="B234" s="1" t="str">
        <f t="shared" si="6"/>
        <v>August</v>
      </c>
      <c r="C234" t="s">
        <v>8</v>
      </c>
      <c r="D234">
        <v>68</v>
      </c>
      <c r="E234" s="2">
        <v>0.65</v>
      </c>
      <c r="F234">
        <v>58</v>
      </c>
      <c r="G234">
        <v>0.5</v>
      </c>
      <c r="H234">
        <v>30</v>
      </c>
      <c r="I234" s="3">
        <f t="shared" si="7"/>
        <v>15</v>
      </c>
    </row>
    <row r="235" spans="1:9" x14ac:dyDescent="0.25">
      <c r="A235" s="1">
        <v>42969</v>
      </c>
      <c r="B235" s="1" t="str">
        <f t="shared" si="6"/>
        <v>August</v>
      </c>
      <c r="C235" t="s">
        <v>9</v>
      </c>
      <c r="D235">
        <v>69</v>
      </c>
      <c r="E235" s="2">
        <v>0.63</v>
      </c>
      <c r="F235">
        <v>55</v>
      </c>
      <c r="G235">
        <v>0.5</v>
      </c>
      <c r="H235">
        <v>30</v>
      </c>
      <c r="I235" s="3">
        <f t="shared" si="7"/>
        <v>15</v>
      </c>
    </row>
    <row r="236" spans="1:9" x14ac:dyDescent="0.25">
      <c r="A236" s="1">
        <v>42970</v>
      </c>
      <c r="B236" s="1" t="str">
        <f t="shared" si="6"/>
        <v>August</v>
      </c>
      <c r="C236" t="s">
        <v>10</v>
      </c>
      <c r="D236">
        <v>70.699999999999989</v>
      </c>
      <c r="E236" s="2">
        <v>0.67</v>
      </c>
      <c r="F236">
        <v>33</v>
      </c>
      <c r="G236">
        <v>0.5</v>
      </c>
      <c r="H236">
        <v>29</v>
      </c>
      <c r="I236" s="3">
        <f t="shared" si="7"/>
        <v>14.5</v>
      </c>
    </row>
    <row r="237" spans="1:9" x14ac:dyDescent="0.25">
      <c r="A237" s="1">
        <v>42971</v>
      </c>
      <c r="B237" s="1" t="str">
        <f t="shared" si="6"/>
        <v>August</v>
      </c>
      <c r="C237" t="s">
        <v>11</v>
      </c>
      <c r="D237">
        <v>74.599999999999994</v>
      </c>
      <c r="E237" s="2">
        <v>0.59</v>
      </c>
      <c r="F237">
        <v>64</v>
      </c>
      <c r="G237">
        <v>0.5</v>
      </c>
      <c r="H237">
        <v>32</v>
      </c>
      <c r="I237" s="3">
        <f t="shared" si="7"/>
        <v>16</v>
      </c>
    </row>
    <row r="238" spans="1:9" x14ac:dyDescent="0.25">
      <c r="A238" s="1">
        <v>42972</v>
      </c>
      <c r="B238" s="1" t="str">
        <f t="shared" si="6"/>
        <v>August</v>
      </c>
      <c r="C238" t="s">
        <v>12</v>
      </c>
      <c r="D238">
        <v>71</v>
      </c>
      <c r="E238" s="2">
        <v>0.63</v>
      </c>
      <c r="F238">
        <v>55</v>
      </c>
      <c r="G238">
        <v>0.5</v>
      </c>
      <c r="H238">
        <v>30</v>
      </c>
      <c r="I238" s="3">
        <f t="shared" si="7"/>
        <v>15</v>
      </c>
    </row>
    <row r="239" spans="1:9" x14ac:dyDescent="0.25">
      <c r="A239" s="1">
        <v>42973</v>
      </c>
      <c r="B239" s="1" t="str">
        <f t="shared" si="6"/>
        <v>August</v>
      </c>
      <c r="C239" t="s">
        <v>13</v>
      </c>
      <c r="D239">
        <v>70</v>
      </c>
      <c r="E239" s="2">
        <v>0.63</v>
      </c>
      <c r="F239">
        <v>46</v>
      </c>
      <c r="G239">
        <v>0.5</v>
      </c>
      <c r="H239">
        <v>30</v>
      </c>
      <c r="I239" s="3">
        <f t="shared" si="7"/>
        <v>15</v>
      </c>
    </row>
    <row r="240" spans="1:9" x14ac:dyDescent="0.25">
      <c r="A240" s="1">
        <v>42974</v>
      </c>
      <c r="B240" s="1" t="str">
        <f t="shared" si="6"/>
        <v>August</v>
      </c>
      <c r="C240" t="s">
        <v>7</v>
      </c>
      <c r="D240">
        <v>65.699999999999989</v>
      </c>
      <c r="E240" s="2">
        <v>0.65</v>
      </c>
      <c r="F240">
        <v>45</v>
      </c>
      <c r="G240">
        <v>0.5</v>
      </c>
      <c r="H240">
        <v>29</v>
      </c>
      <c r="I240" s="3">
        <f t="shared" si="7"/>
        <v>14.5</v>
      </c>
    </row>
    <row r="241" spans="1:9" x14ac:dyDescent="0.25">
      <c r="A241" s="1">
        <v>42975</v>
      </c>
      <c r="B241" s="1" t="str">
        <f t="shared" si="6"/>
        <v>August</v>
      </c>
      <c r="C241" t="s">
        <v>8</v>
      </c>
      <c r="D241">
        <v>77.599999999999994</v>
      </c>
      <c r="E241" s="2">
        <v>0.63</v>
      </c>
      <c r="F241">
        <v>49</v>
      </c>
      <c r="G241">
        <v>0.5</v>
      </c>
      <c r="H241">
        <v>32</v>
      </c>
      <c r="I241" s="3">
        <f t="shared" si="7"/>
        <v>16</v>
      </c>
    </row>
    <row r="242" spans="1:9" x14ac:dyDescent="0.25">
      <c r="A242" s="1">
        <v>42976</v>
      </c>
      <c r="B242" s="1" t="str">
        <f t="shared" si="6"/>
        <v>August</v>
      </c>
      <c r="C242" t="s">
        <v>9</v>
      </c>
      <c r="D242">
        <v>75</v>
      </c>
      <c r="E242" s="2">
        <v>0.65</v>
      </c>
      <c r="F242">
        <v>40</v>
      </c>
      <c r="G242">
        <v>0.5</v>
      </c>
      <c r="H242">
        <v>30</v>
      </c>
      <c r="I242" s="3">
        <f t="shared" si="7"/>
        <v>15</v>
      </c>
    </row>
    <row r="243" spans="1:9" x14ac:dyDescent="0.25">
      <c r="A243" s="1">
        <v>42977</v>
      </c>
      <c r="B243" s="1" t="str">
        <f t="shared" si="6"/>
        <v>August</v>
      </c>
      <c r="C243" t="s">
        <v>10</v>
      </c>
      <c r="D243">
        <v>72</v>
      </c>
      <c r="E243" s="2">
        <v>0.63</v>
      </c>
      <c r="F243">
        <v>51</v>
      </c>
      <c r="G243">
        <v>0.5</v>
      </c>
      <c r="H243">
        <v>30</v>
      </c>
      <c r="I243" s="3">
        <f t="shared" si="7"/>
        <v>15</v>
      </c>
    </row>
    <row r="244" spans="1:9" x14ac:dyDescent="0.25">
      <c r="A244" s="1">
        <v>42978</v>
      </c>
      <c r="B244" s="1" t="str">
        <f t="shared" si="6"/>
        <v>August</v>
      </c>
      <c r="C244" t="s">
        <v>11</v>
      </c>
      <c r="D244">
        <v>67.699999999999989</v>
      </c>
      <c r="E244" s="2">
        <v>0.69</v>
      </c>
      <c r="F244">
        <v>58</v>
      </c>
      <c r="G244">
        <v>0.5</v>
      </c>
      <c r="H244">
        <v>29</v>
      </c>
      <c r="I244" s="3">
        <f t="shared" si="7"/>
        <v>14.5</v>
      </c>
    </row>
    <row r="245" spans="1:9" x14ac:dyDescent="0.25">
      <c r="A245" s="1">
        <v>42979</v>
      </c>
      <c r="B245" s="1" t="str">
        <f t="shared" si="6"/>
        <v>September</v>
      </c>
      <c r="C245" t="s">
        <v>12</v>
      </c>
      <c r="D245">
        <v>71.699999999999989</v>
      </c>
      <c r="E245" s="2">
        <v>0.69</v>
      </c>
      <c r="F245">
        <v>41</v>
      </c>
      <c r="G245">
        <v>0.3</v>
      </c>
      <c r="H245">
        <v>29</v>
      </c>
      <c r="I245" s="3">
        <f t="shared" si="7"/>
        <v>8.6999999999999993</v>
      </c>
    </row>
    <row r="246" spans="1:9" x14ac:dyDescent="0.25">
      <c r="A246" s="1">
        <v>42980</v>
      </c>
      <c r="B246" s="1" t="str">
        <f t="shared" si="6"/>
        <v>September</v>
      </c>
      <c r="C246" t="s">
        <v>13</v>
      </c>
      <c r="D246">
        <v>67.399999999999991</v>
      </c>
      <c r="E246" s="2">
        <v>0.69</v>
      </c>
      <c r="F246">
        <v>53</v>
      </c>
      <c r="G246">
        <v>0.3</v>
      </c>
      <c r="H246">
        <v>28</v>
      </c>
      <c r="I246" s="3">
        <f t="shared" si="7"/>
        <v>8.4</v>
      </c>
    </row>
    <row r="247" spans="1:9" x14ac:dyDescent="0.25">
      <c r="A247" s="1">
        <v>42981</v>
      </c>
      <c r="B247" s="1" t="str">
        <f t="shared" si="6"/>
        <v>September</v>
      </c>
      <c r="C247" t="s">
        <v>7</v>
      </c>
      <c r="D247">
        <v>61.099999999999994</v>
      </c>
      <c r="E247" s="2">
        <v>0.69</v>
      </c>
      <c r="F247">
        <v>50</v>
      </c>
      <c r="G247">
        <v>0.3</v>
      </c>
      <c r="H247">
        <v>27</v>
      </c>
      <c r="I247" s="3">
        <f t="shared" si="7"/>
        <v>8.1</v>
      </c>
    </row>
    <row r="248" spans="1:9" x14ac:dyDescent="0.25">
      <c r="A248" s="1">
        <v>42982</v>
      </c>
      <c r="B248" s="1" t="str">
        <f t="shared" si="6"/>
        <v>September</v>
      </c>
      <c r="C248" t="s">
        <v>8</v>
      </c>
      <c r="D248">
        <v>59.8</v>
      </c>
      <c r="E248" s="2">
        <v>0.74</v>
      </c>
      <c r="F248">
        <v>54</v>
      </c>
      <c r="G248">
        <v>0.3</v>
      </c>
      <c r="H248">
        <v>26</v>
      </c>
      <c r="I248" s="3">
        <f t="shared" si="7"/>
        <v>7.8</v>
      </c>
    </row>
    <row r="249" spans="1:9" x14ac:dyDescent="0.25">
      <c r="A249" s="1">
        <v>42983</v>
      </c>
      <c r="B249" s="1" t="str">
        <f t="shared" si="6"/>
        <v>September</v>
      </c>
      <c r="C249" t="s">
        <v>9</v>
      </c>
      <c r="D249">
        <v>61.8</v>
      </c>
      <c r="E249" s="2">
        <v>0.71</v>
      </c>
      <c r="F249">
        <v>39</v>
      </c>
      <c r="G249">
        <v>0.3</v>
      </c>
      <c r="H249">
        <v>26</v>
      </c>
      <c r="I249" s="3">
        <f t="shared" si="7"/>
        <v>7.8</v>
      </c>
    </row>
    <row r="250" spans="1:9" x14ac:dyDescent="0.25">
      <c r="A250" s="1">
        <v>42984</v>
      </c>
      <c r="B250" s="1" t="str">
        <f t="shared" si="6"/>
        <v>September</v>
      </c>
      <c r="C250" t="s">
        <v>10</v>
      </c>
      <c r="D250">
        <v>71.699999999999989</v>
      </c>
      <c r="E250" s="2">
        <v>0.69</v>
      </c>
      <c r="F250">
        <v>60</v>
      </c>
      <c r="G250">
        <v>0.3</v>
      </c>
      <c r="H250">
        <v>29</v>
      </c>
      <c r="I250" s="3">
        <f t="shared" si="7"/>
        <v>8.6999999999999993</v>
      </c>
    </row>
    <row r="251" spans="1:9" x14ac:dyDescent="0.25">
      <c r="A251" s="1">
        <v>42985</v>
      </c>
      <c r="B251" s="1" t="str">
        <f t="shared" si="6"/>
        <v>September</v>
      </c>
      <c r="C251" t="s">
        <v>11</v>
      </c>
      <c r="D251">
        <v>68.399999999999991</v>
      </c>
      <c r="E251" s="2">
        <v>0.67</v>
      </c>
      <c r="F251">
        <v>49</v>
      </c>
      <c r="G251">
        <v>0.3</v>
      </c>
      <c r="H251">
        <v>28</v>
      </c>
      <c r="I251" s="3">
        <f t="shared" si="7"/>
        <v>8.4</v>
      </c>
    </row>
    <row r="252" spans="1:9" x14ac:dyDescent="0.25">
      <c r="A252" s="1">
        <v>42986</v>
      </c>
      <c r="B252" s="1" t="str">
        <f t="shared" si="6"/>
        <v>September</v>
      </c>
      <c r="C252" t="s">
        <v>12</v>
      </c>
      <c r="D252">
        <v>65.099999999999994</v>
      </c>
      <c r="E252" s="2">
        <v>0.71</v>
      </c>
      <c r="F252">
        <v>37</v>
      </c>
      <c r="G252">
        <v>0.3</v>
      </c>
      <c r="H252">
        <v>27</v>
      </c>
      <c r="I252" s="3">
        <f t="shared" si="7"/>
        <v>8.1</v>
      </c>
    </row>
    <row r="253" spans="1:9" x14ac:dyDescent="0.25">
      <c r="A253" s="1">
        <v>42987</v>
      </c>
      <c r="B253" s="1" t="str">
        <f t="shared" si="6"/>
        <v>September</v>
      </c>
      <c r="C253" t="s">
        <v>13</v>
      </c>
      <c r="D253">
        <v>64.8</v>
      </c>
      <c r="E253" s="2">
        <v>0.77</v>
      </c>
      <c r="F253">
        <v>45</v>
      </c>
      <c r="G253">
        <v>0.3</v>
      </c>
      <c r="H253">
        <v>26</v>
      </c>
      <c r="I253" s="3">
        <f t="shared" si="7"/>
        <v>7.8</v>
      </c>
    </row>
    <row r="254" spans="1:9" x14ac:dyDescent="0.25">
      <c r="A254" s="1">
        <v>42988</v>
      </c>
      <c r="B254" s="1" t="str">
        <f t="shared" si="6"/>
        <v>September</v>
      </c>
      <c r="C254" t="s">
        <v>7</v>
      </c>
      <c r="D254">
        <v>61.8</v>
      </c>
      <c r="E254" s="2">
        <v>0.74</v>
      </c>
      <c r="F254">
        <v>50</v>
      </c>
      <c r="G254">
        <v>0.3</v>
      </c>
      <c r="H254">
        <v>26</v>
      </c>
      <c r="I254" s="3">
        <f t="shared" si="7"/>
        <v>7.8</v>
      </c>
    </row>
    <row r="255" spans="1:9" x14ac:dyDescent="0.25">
      <c r="A255" s="1">
        <v>42989</v>
      </c>
      <c r="B255" s="1" t="str">
        <f t="shared" si="6"/>
        <v>September</v>
      </c>
      <c r="C255" t="s">
        <v>8</v>
      </c>
      <c r="D255">
        <v>68.399999999999991</v>
      </c>
      <c r="E255" s="2">
        <v>0.69</v>
      </c>
      <c r="F255">
        <v>38</v>
      </c>
      <c r="G255">
        <v>0.3</v>
      </c>
      <c r="H255">
        <v>28</v>
      </c>
      <c r="I255" s="3">
        <f t="shared" si="7"/>
        <v>8.4</v>
      </c>
    </row>
    <row r="256" spans="1:9" x14ac:dyDescent="0.25">
      <c r="A256" s="1">
        <v>42990</v>
      </c>
      <c r="B256" s="1" t="str">
        <f t="shared" si="6"/>
        <v>September</v>
      </c>
      <c r="C256" t="s">
        <v>9</v>
      </c>
      <c r="D256">
        <v>61.099999999999994</v>
      </c>
      <c r="E256" s="2">
        <v>0.71</v>
      </c>
      <c r="F256">
        <v>36</v>
      </c>
      <c r="G256">
        <v>0.3</v>
      </c>
      <c r="H256">
        <v>27</v>
      </c>
      <c r="I256" s="3">
        <f t="shared" si="7"/>
        <v>8.1</v>
      </c>
    </row>
    <row r="257" spans="1:9" x14ac:dyDescent="0.25">
      <c r="A257" s="1">
        <v>42991</v>
      </c>
      <c r="B257" s="1" t="str">
        <f t="shared" si="6"/>
        <v>September</v>
      </c>
      <c r="C257" t="s">
        <v>10</v>
      </c>
      <c r="D257">
        <v>64.8</v>
      </c>
      <c r="E257" s="2">
        <v>0.71</v>
      </c>
      <c r="F257">
        <v>42</v>
      </c>
      <c r="G257">
        <v>0.3</v>
      </c>
      <c r="H257">
        <v>26</v>
      </c>
      <c r="I257" s="3">
        <f t="shared" si="7"/>
        <v>7.8</v>
      </c>
    </row>
    <row r="258" spans="1:9" x14ac:dyDescent="0.25">
      <c r="A258" s="1">
        <v>42992</v>
      </c>
      <c r="B258" s="1" t="str">
        <f t="shared" ref="B258:B321" si="8">TEXT(A258, "mmmm")</f>
        <v>September</v>
      </c>
      <c r="C258" t="s">
        <v>11</v>
      </c>
      <c r="D258">
        <v>63.8</v>
      </c>
      <c r="E258" s="2">
        <v>0.71</v>
      </c>
      <c r="F258">
        <v>29</v>
      </c>
      <c r="G258">
        <v>0.3</v>
      </c>
      <c r="H258">
        <v>26</v>
      </c>
      <c r="I258" s="3">
        <f t="shared" ref="I258:I321" si="9">G258*H258</f>
        <v>7.8</v>
      </c>
    </row>
    <row r="259" spans="1:9" x14ac:dyDescent="0.25">
      <c r="A259" s="1">
        <v>42993</v>
      </c>
      <c r="B259" s="1" t="str">
        <f t="shared" si="8"/>
        <v>September</v>
      </c>
      <c r="C259" t="s">
        <v>12</v>
      </c>
      <c r="D259">
        <v>63.399999999999991</v>
      </c>
      <c r="E259" s="2">
        <v>0.67</v>
      </c>
      <c r="F259">
        <v>41</v>
      </c>
      <c r="G259">
        <v>0.3</v>
      </c>
      <c r="H259">
        <v>28</v>
      </c>
      <c r="I259" s="3">
        <f t="shared" si="9"/>
        <v>8.4</v>
      </c>
    </row>
    <row r="260" spans="1:9" x14ac:dyDescent="0.25">
      <c r="A260" s="1">
        <v>42994</v>
      </c>
      <c r="B260" s="1" t="str">
        <f t="shared" si="8"/>
        <v>September</v>
      </c>
      <c r="C260" t="s">
        <v>13</v>
      </c>
      <c r="D260">
        <v>68.099999999999994</v>
      </c>
      <c r="E260" s="2">
        <v>0.69</v>
      </c>
      <c r="F260">
        <v>37</v>
      </c>
      <c r="G260">
        <v>0.3</v>
      </c>
      <c r="H260">
        <v>27</v>
      </c>
      <c r="I260" s="3">
        <f t="shared" si="9"/>
        <v>8.1</v>
      </c>
    </row>
    <row r="261" spans="1:9" x14ac:dyDescent="0.25">
      <c r="A261" s="1">
        <v>42995</v>
      </c>
      <c r="B261" s="1" t="str">
        <f t="shared" si="8"/>
        <v>September</v>
      </c>
      <c r="C261" t="s">
        <v>7</v>
      </c>
      <c r="D261">
        <v>59.8</v>
      </c>
      <c r="E261" s="2">
        <v>0.71</v>
      </c>
      <c r="F261">
        <v>53</v>
      </c>
      <c r="G261">
        <v>0.3</v>
      </c>
      <c r="H261">
        <v>26</v>
      </c>
      <c r="I261" s="3">
        <f t="shared" si="9"/>
        <v>7.8</v>
      </c>
    </row>
    <row r="262" spans="1:9" x14ac:dyDescent="0.25">
      <c r="A262" s="1">
        <v>42996</v>
      </c>
      <c r="B262" s="1" t="str">
        <f t="shared" si="8"/>
        <v>September</v>
      </c>
      <c r="C262" t="s">
        <v>8</v>
      </c>
      <c r="D262">
        <v>64.8</v>
      </c>
      <c r="E262" s="2">
        <v>0.71</v>
      </c>
      <c r="F262">
        <v>37</v>
      </c>
      <c r="G262">
        <v>0.3</v>
      </c>
      <c r="H262">
        <v>26</v>
      </c>
      <c r="I262" s="3">
        <f t="shared" si="9"/>
        <v>7.8</v>
      </c>
    </row>
    <row r="263" spans="1:9" x14ac:dyDescent="0.25">
      <c r="A263" s="1">
        <v>42997</v>
      </c>
      <c r="B263" s="1" t="str">
        <f t="shared" si="8"/>
        <v>September</v>
      </c>
      <c r="C263" t="s">
        <v>9</v>
      </c>
      <c r="D263">
        <v>67.399999999999991</v>
      </c>
      <c r="E263" s="2">
        <v>0.67</v>
      </c>
      <c r="F263">
        <v>48</v>
      </c>
      <c r="G263">
        <v>0.3</v>
      </c>
      <c r="H263">
        <v>28</v>
      </c>
      <c r="I263" s="3">
        <f t="shared" si="9"/>
        <v>8.4</v>
      </c>
    </row>
    <row r="264" spans="1:9" x14ac:dyDescent="0.25">
      <c r="A264" s="1">
        <v>42998</v>
      </c>
      <c r="B264" s="1" t="str">
        <f t="shared" si="8"/>
        <v>September</v>
      </c>
      <c r="C264" t="s">
        <v>10</v>
      </c>
      <c r="D264">
        <v>67.099999999999994</v>
      </c>
      <c r="E264" s="2">
        <v>0.69</v>
      </c>
      <c r="F264">
        <v>52</v>
      </c>
      <c r="G264">
        <v>0.3</v>
      </c>
      <c r="H264">
        <v>27</v>
      </c>
      <c r="I264" s="3">
        <f t="shared" si="9"/>
        <v>8.1</v>
      </c>
    </row>
    <row r="265" spans="1:9" x14ac:dyDescent="0.25">
      <c r="A265" s="1">
        <v>42999</v>
      </c>
      <c r="B265" s="1" t="str">
        <f t="shared" si="8"/>
        <v>September</v>
      </c>
      <c r="C265" t="s">
        <v>11</v>
      </c>
      <c r="D265">
        <v>59.8</v>
      </c>
      <c r="E265" s="2">
        <v>0.71</v>
      </c>
      <c r="F265">
        <v>42</v>
      </c>
      <c r="G265">
        <v>0.3</v>
      </c>
      <c r="H265">
        <v>26</v>
      </c>
      <c r="I265" s="3">
        <f t="shared" si="9"/>
        <v>7.8</v>
      </c>
    </row>
    <row r="266" spans="1:9" x14ac:dyDescent="0.25">
      <c r="A266" s="1">
        <v>43000</v>
      </c>
      <c r="B266" s="1" t="str">
        <f t="shared" si="8"/>
        <v>September</v>
      </c>
      <c r="C266" t="s">
        <v>12</v>
      </c>
      <c r="D266">
        <v>64.8</v>
      </c>
      <c r="E266" s="2">
        <v>0.74</v>
      </c>
      <c r="F266">
        <v>34</v>
      </c>
      <c r="G266">
        <v>0.3</v>
      </c>
      <c r="H266">
        <v>26</v>
      </c>
      <c r="I266" s="3">
        <f t="shared" si="9"/>
        <v>7.8</v>
      </c>
    </row>
    <row r="267" spans="1:9" x14ac:dyDescent="0.25">
      <c r="A267" s="1">
        <v>43001</v>
      </c>
      <c r="B267" s="1" t="str">
        <f t="shared" si="8"/>
        <v>September</v>
      </c>
      <c r="C267" t="s">
        <v>13</v>
      </c>
      <c r="D267">
        <v>63.399999999999991</v>
      </c>
      <c r="E267" s="2">
        <v>0.71</v>
      </c>
      <c r="F267">
        <v>39</v>
      </c>
      <c r="G267">
        <v>0.3</v>
      </c>
      <c r="H267">
        <v>28</v>
      </c>
      <c r="I267" s="3">
        <f t="shared" si="9"/>
        <v>8.4</v>
      </c>
    </row>
    <row r="268" spans="1:9" x14ac:dyDescent="0.25">
      <c r="A268" s="1">
        <v>43002</v>
      </c>
      <c r="B268" s="1" t="str">
        <f t="shared" si="8"/>
        <v>September</v>
      </c>
      <c r="C268" t="s">
        <v>7</v>
      </c>
      <c r="D268">
        <v>63.399999999999991</v>
      </c>
      <c r="E268" s="2">
        <v>0.71</v>
      </c>
      <c r="F268">
        <v>43</v>
      </c>
      <c r="G268">
        <v>0.3</v>
      </c>
      <c r="H268">
        <v>28</v>
      </c>
      <c r="I268" s="3">
        <f t="shared" si="9"/>
        <v>8.4</v>
      </c>
    </row>
    <row r="269" spans="1:9" x14ac:dyDescent="0.25">
      <c r="A269" s="1">
        <v>43003</v>
      </c>
      <c r="B269" s="1" t="str">
        <f t="shared" si="8"/>
        <v>September</v>
      </c>
      <c r="C269" t="s">
        <v>8</v>
      </c>
      <c r="D269">
        <v>61.099999999999994</v>
      </c>
      <c r="E269" s="2">
        <v>0.71</v>
      </c>
      <c r="F269">
        <v>33</v>
      </c>
      <c r="G269">
        <v>0.3</v>
      </c>
      <c r="H269">
        <v>27</v>
      </c>
      <c r="I269" s="3">
        <f t="shared" si="9"/>
        <v>8.1</v>
      </c>
    </row>
    <row r="270" spans="1:9" x14ac:dyDescent="0.25">
      <c r="A270" s="1">
        <v>43004</v>
      </c>
      <c r="B270" s="1" t="str">
        <f t="shared" si="8"/>
        <v>September</v>
      </c>
      <c r="C270" t="s">
        <v>9</v>
      </c>
      <c r="D270">
        <v>61.8</v>
      </c>
      <c r="E270" s="2">
        <v>0.77</v>
      </c>
      <c r="F270">
        <v>51</v>
      </c>
      <c r="G270">
        <v>0.3</v>
      </c>
      <c r="H270">
        <v>26</v>
      </c>
      <c r="I270" s="3">
        <f t="shared" si="9"/>
        <v>7.8</v>
      </c>
    </row>
    <row r="271" spans="1:9" x14ac:dyDescent="0.25">
      <c r="A271" s="1">
        <v>43005</v>
      </c>
      <c r="B271" s="1" t="str">
        <f t="shared" si="8"/>
        <v>September</v>
      </c>
      <c r="C271" t="s">
        <v>10</v>
      </c>
      <c r="D271">
        <v>70.699999999999989</v>
      </c>
      <c r="E271" s="2">
        <v>0.67</v>
      </c>
      <c r="F271">
        <v>51</v>
      </c>
      <c r="G271">
        <v>0.3</v>
      </c>
      <c r="H271">
        <v>29</v>
      </c>
      <c r="I271" s="3">
        <f t="shared" si="9"/>
        <v>8.6999999999999993</v>
      </c>
    </row>
    <row r="272" spans="1:9" x14ac:dyDescent="0.25">
      <c r="A272" s="1">
        <v>43006</v>
      </c>
      <c r="B272" s="1" t="str">
        <f t="shared" si="8"/>
        <v>September</v>
      </c>
      <c r="C272" t="s">
        <v>11</v>
      </c>
      <c r="D272">
        <v>67.399999999999991</v>
      </c>
      <c r="E272" s="2">
        <v>0.69</v>
      </c>
      <c r="F272">
        <v>38</v>
      </c>
      <c r="G272">
        <v>0.3</v>
      </c>
      <c r="H272">
        <v>28</v>
      </c>
      <c r="I272" s="3">
        <f t="shared" si="9"/>
        <v>8.4</v>
      </c>
    </row>
    <row r="273" spans="1:9" x14ac:dyDescent="0.25">
      <c r="A273" s="1">
        <v>43007</v>
      </c>
      <c r="B273" s="1" t="str">
        <f t="shared" si="8"/>
        <v>September</v>
      </c>
      <c r="C273" t="s">
        <v>12</v>
      </c>
      <c r="D273">
        <v>66.099999999999994</v>
      </c>
      <c r="E273" s="2">
        <v>0.71</v>
      </c>
      <c r="F273">
        <v>48</v>
      </c>
      <c r="G273">
        <v>0.3</v>
      </c>
      <c r="H273">
        <v>27</v>
      </c>
      <c r="I273" s="3">
        <f t="shared" si="9"/>
        <v>8.1</v>
      </c>
    </row>
    <row r="274" spans="1:9" x14ac:dyDescent="0.25">
      <c r="A274" s="1">
        <v>43008</v>
      </c>
      <c r="B274" s="1" t="str">
        <f t="shared" si="8"/>
        <v>September</v>
      </c>
      <c r="C274" t="s">
        <v>13</v>
      </c>
      <c r="D274">
        <v>64.8</v>
      </c>
      <c r="E274" s="2">
        <v>0.74</v>
      </c>
      <c r="F274">
        <v>29</v>
      </c>
      <c r="G274">
        <v>0.3</v>
      </c>
      <c r="H274">
        <v>26</v>
      </c>
      <c r="I274" s="3">
        <f t="shared" si="9"/>
        <v>7.8</v>
      </c>
    </row>
    <row r="275" spans="1:9" x14ac:dyDescent="0.25">
      <c r="A275" s="1">
        <v>43009</v>
      </c>
      <c r="B275" s="1" t="str">
        <f t="shared" si="8"/>
        <v>October</v>
      </c>
      <c r="C275" t="s">
        <v>7</v>
      </c>
      <c r="D275">
        <v>56.499999999999993</v>
      </c>
      <c r="E275" s="2">
        <v>0.8</v>
      </c>
      <c r="F275">
        <v>43</v>
      </c>
      <c r="G275">
        <v>0.3</v>
      </c>
      <c r="H275">
        <v>25</v>
      </c>
      <c r="I275" s="3">
        <f t="shared" si="9"/>
        <v>7.5</v>
      </c>
    </row>
    <row r="276" spans="1:9" x14ac:dyDescent="0.25">
      <c r="A276" s="1">
        <v>43010</v>
      </c>
      <c r="B276" s="1" t="str">
        <f t="shared" si="8"/>
        <v>October</v>
      </c>
      <c r="C276" t="s">
        <v>8</v>
      </c>
      <c r="D276">
        <v>58.499999999999993</v>
      </c>
      <c r="E276" s="2">
        <v>0.74</v>
      </c>
      <c r="F276">
        <v>32</v>
      </c>
      <c r="G276">
        <v>0.3</v>
      </c>
      <c r="H276">
        <v>25</v>
      </c>
      <c r="I276" s="3">
        <f t="shared" si="9"/>
        <v>7.5</v>
      </c>
    </row>
    <row r="277" spans="1:9" x14ac:dyDescent="0.25">
      <c r="A277" s="1">
        <v>43011</v>
      </c>
      <c r="B277" s="1" t="str">
        <f t="shared" si="8"/>
        <v>October</v>
      </c>
      <c r="C277" t="s">
        <v>9</v>
      </c>
      <c r="D277">
        <v>59.199999999999996</v>
      </c>
      <c r="E277" s="2">
        <v>0.8</v>
      </c>
      <c r="F277">
        <v>34</v>
      </c>
      <c r="G277">
        <v>0.3</v>
      </c>
      <c r="H277">
        <v>24</v>
      </c>
      <c r="I277" s="3">
        <f t="shared" si="9"/>
        <v>7.1999999999999993</v>
      </c>
    </row>
    <row r="278" spans="1:9" x14ac:dyDescent="0.25">
      <c r="A278" s="1">
        <v>43012</v>
      </c>
      <c r="B278" s="1" t="str">
        <f t="shared" si="8"/>
        <v>October</v>
      </c>
      <c r="C278" t="s">
        <v>10</v>
      </c>
      <c r="D278">
        <v>61.199999999999996</v>
      </c>
      <c r="E278" s="2">
        <v>0.77</v>
      </c>
      <c r="F278">
        <v>33</v>
      </c>
      <c r="G278">
        <v>0.3</v>
      </c>
      <c r="H278">
        <v>24</v>
      </c>
      <c r="I278" s="3">
        <f t="shared" si="9"/>
        <v>7.1999999999999993</v>
      </c>
    </row>
    <row r="279" spans="1:9" x14ac:dyDescent="0.25">
      <c r="A279" s="1">
        <v>43013</v>
      </c>
      <c r="B279" s="1" t="str">
        <f t="shared" si="8"/>
        <v>October</v>
      </c>
      <c r="C279" t="s">
        <v>11</v>
      </c>
      <c r="D279">
        <v>60.499999999999993</v>
      </c>
      <c r="E279" s="2">
        <v>0.8</v>
      </c>
      <c r="F279">
        <v>33</v>
      </c>
      <c r="G279">
        <v>0.3</v>
      </c>
      <c r="H279">
        <v>25</v>
      </c>
      <c r="I279" s="3">
        <f t="shared" si="9"/>
        <v>7.5</v>
      </c>
    </row>
    <row r="280" spans="1:9" x14ac:dyDescent="0.25">
      <c r="A280" s="1">
        <v>43014</v>
      </c>
      <c r="B280" s="1" t="str">
        <f t="shared" si="8"/>
        <v>October</v>
      </c>
      <c r="C280" t="s">
        <v>12</v>
      </c>
      <c r="D280">
        <v>62.499999999999993</v>
      </c>
      <c r="E280" s="2">
        <v>0.74</v>
      </c>
      <c r="F280">
        <v>42</v>
      </c>
      <c r="G280">
        <v>0.3</v>
      </c>
      <c r="H280">
        <v>25</v>
      </c>
      <c r="I280" s="3">
        <f t="shared" si="9"/>
        <v>7.5</v>
      </c>
    </row>
    <row r="281" spans="1:9" x14ac:dyDescent="0.25">
      <c r="A281" s="1">
        <v>43015</v>
      </c>
      <c r="B281" s="1" t="str">
        <f t="shared" si="8"/>
        <v>October</v>
      </c>
      <c r="C281" t="s">
        <v>13</v>
      </c>
      <c r="D281">
        <v>63.499999999999993</v>
      </c>
      <c r="E281" s="2">
        <v>0.8</v>
      </c>
      <c r="F281">
        <v>31</v>
      </c>
      <c r="G281">
        <v>0.3</v>
      </c>
      <c r="H281">
        <v>25</v>
      </c>
      <c r="I281" s="3">
        <f t="shared" si="9"/>
        <v>7.5</v>
      </c>
    </row>
    <row r="282" spans="1:9" x14ac:dyDescent="0.25">
      <c r="A282" s="1">
        <v>43016</v>
      </c>
      <c r="B282" s="1" t="str">
        <f t="shared" si="8"/>
        <v>October</v>
      </c>
      <c r="C282" t="s">
        <v>7</v>
      </c>
      <c r="D282">
        <v>60.199999999999996</v>
      </c>
      <c r="E282" s="2">
        <v>0.8</v>
      </c>
      <c r="F282">
        <v>47</v>
      </c>
      <c r="G282">
        <v>0.3</v>
      </c>
      <c r="H282">
        <v>24</v>
      </c>
      <c r="I282" s="3">
        <f t="shared" si="9"/>
        <v>7.1999999999999993</v>
      </c>
    </row>
    <row r="283" spans="1:9" x14ac:dyDescent="0.25">
      <c r="A283" s="1">
        <v>43017</v>
      </c>
      <c r="B283" s="1" t="str">
        <f t="shared" si="8"/>
        <v>October</v>
      </c>
      <c r="C283" t="s">
        <v>8</v>
      </c>
      <c r="D283">
        <v>63.499999999999993</v>
      </c>
      <c r="E283" s="2">
        <v>0.74</v>
      </c>
      <c r="F283">
        <v>47</v>
      </c>
      <c r="G283">
        <v>0.3</v>
      </c>
      <c r="H283">
        <v>25</v>
      </c>
      <c r="I283" s="3">
        <f t="shared" si="9"/>
        <v>7.5</v>
      </c>
    </row>
    <row r="284" spans="1:9" x14ac:dyDescent="0.25">
      <c r="A284" s="1">
        <v>43018</v>
      </c>
      <c r="B284" s="1" t="str">
        <f t="shared" si="8"/>
        <v>October</v>
      </c>
      <c r="C284" t="s">
        <v>9</v>
      </c>
      <c r="D284">
        <v>58.499999999999993</v>
      </c>
      <c r="E284" s="2">
        <v>0.74</v>
      </c>
      <c r="F284">
        <v>51</v>
      </c>
      <c r="G284">
        <v>0.3</v>
      </c>
      <c r="H284">
        <v>25</v>
      </c>
      <c r="I284" s="3">
        <f t="shared" si="9"/>
        <v>7.5</v>
      </c>
    </row>
    <row r="285" spans="1:9" x14ac:dyDescent="0.25">
      <c r="A285" s="1">
        <v>43019</v>
      </c>
      <c r="B285" s="1" t="str">
        <f t="shared" si="8"/>
        <v>October</v>
      </c>
      <c r="C285" t="s">
        <v>10</v>
      </c>
      <c r="D285">
        <v>61.499999999999993</v>
      </c>
      <c r="E285" s="2">
        <v>0.77</v>
      </c>
      <c r="F285">
        <v>47</v>
      </c>
      <c r="G285">
        <v>0.3</v>
      </c>
      <c r="H285">
        <v>25</v>
      </c>
      <c r="I285" s="3">
        <f t="shared" si="9"/>
        <v>7.5</v>
      </c>
    </row>
    <row r="286" spans="1:9" x14ac:dyDescent="0.25">
      <c r="A286" s="1">
        <v>43020</v>
      </c>
      <c r="B286" s="1" t="str">
        <f t="shared" si="8"/>
        <v>October</v>
      </c>
      <c r="C286" t="s">
        <v>11</v>
      </c>
      <c r="D286">
        <v>58.199999999999996</v>
      </c>
      <c r="E286" s="2">
        <v>0.77</v>
      </c>
      <c r="F286">
        <v>39</v>
      </c>
      <c r="G286">
        <v>0.3</v>
      </c>
      <c r="H286">
        <v>24</v>
      </c>
      <c r="I286" s="3">
        <f t="shared" si="9"/>
        <v>7.1999999999999993</v>
      </c>
    </row>
    <row r="287" spans="1:9" x14ac:dyDescent="0.25">
      <c r="A287" s="1">
        <v>43021</v>
      </c>
      <c r="B287" s="1" t="str">
        <f t="shared" si="8"/>
        <v>October</v>
      </c>
      <c r="C287" t="s">
        <v>12</v>
      </c>
      <c r="D287">
        <v>61.499999999999993</v>
      </c>
      <c r="E287" s="2">
        <v>0.8</v>
      </c>
      <c r="F287">
        <v>28</v>
      </c>
      <c r="G287">
        <v>0.3</v>
      </c>
      <c r="H287">
        <v>25</v>
      </c>
      <c r="I287" s="3">
        <f t="shared" si="9"/>
        <v>7.5</v>
      </c>
    </row>
    <row r="288" spans="1:9" x14ac:dyDescent="0.25">
      <c r="A288" s="1">
        <v>43022</v>
      </c>
      <c r="B288" s="1" t="str">
        <f t="shared" si="8"/>
        <v>October</v>
      </c>
      <c r="C288" t="s">
        <v>13</v>
      </c>
      <c r="D288">
        <v>59.499999999999993</v>
      </c>
      <c r="E288" s="2">
        <v>0.74</v>
      </c>
      <c r="F288">
        <v>28</v>
      </c>
      <c r="G288">
        <v>0.3</v>
      </c>
      <c r="H288">
        <v>25</v>
      </c>
      <c r="I288" s="3">
        <f t="shared" si="9"/>
        <v>7.5</v>
      </c>
    </row>
    <row r="289" spans="1:9" x14ac:dyDescent="0.25">
      <c r="A289" s="1">
        <v>43023</v>
      </c>
      <c r="B289" s="1" t="str">
        <f t="shared" si="8"/>
        <v>October</v>
      </c>
      <c r="C289" t="s">
        <v>7</v>
      </c>
      <c r="D289">
        <v>61.499999999999993</v>
      </c>
      <c r="E289" s="2">
        <v>0.74</v>
      </c>
      <c r="F289">
        <v>36</v>
      </c>
      <c r="G289">
        <v>0.3</v>
      </c>
      <c r="H289">
        <v>25</v>
      </c>
      <c r="I289" s="3">
        <f t="shared" si="9"/>
        <v>7.5</v>
      </c>
    </row>
    <row r="290" spans="1:9" x14ac:dyDescent="0.25">
      <c r="A290" s="1">
        <v>43024</v>
      </c>
      <c r="B290" s="1" t="str">
        <f t="shared" si="8"/>
        <v>October</v>
      </c>
      <c r="C290" t="s">
        <v>8</v>
      </c>
      <c r="D290">
        <v>58.199999999999996</v>
      </c>
      <c r="E290" s="2">
        <v>0.8</v>
      </c>
      <c r="F290">
        <v>28</v>
      </c>
      <c r="G290">
        <v>0.3</v>
      </c>
      <c r="H290">
        <v>24</v>
      </c>
      <c r="I290" s="3">
        <f t="shared" si="9"/>
        <v>7.1999999999999993</v>
      </c>
    </row>
    <row r="291" spans="1:9" x14ac:dyDescent="0.25">
      <c r="A291" s="1">
        <v>43025</v>
      </c>
      <c r="B291" s="1" t="str">
        <f t="shared" si="8"/>
        <v>October</v>
      </c>
      <c r="C291" t="s">
        <v>9</v>
      </c>
      <c r="D291">
        <v>58.499999999999993</v>
      </c>
      <c r="E291" s="2">
        <v>0.77</v>
      </c>
      <c r="F291">
        <v>46</v>
      </c>
      <c r="G291">
        <v>0.3</v>
      </c>
      <c r="H291">
        <v>25</v>
      </c>
      <c r="I291" s="3">
        <f t="shared" si="9"/>
        <v>7.5</v>
      </c>
    </row>
    <row r="292" spans="1:9" x14ac:dyDescent="0.25">
      <c r="A292" s="1">
        <v>43026</v>
      </c>
      <c r="B292" s="1" t="str">
        <f t="shared" si="8"/>
        <v>October</v>
      </c>
      <c r="C292" t="s">
        <v>10</v>
      </c>
      <c r="D292">
        <v>62.499999999999993</v>
      </c>
      <c r="E292" s="2">
        <v>0.77</v>
      </c>
      <c r="F292">
        <v>33</v>
      </c>
      <c r="G292">
        <v>0.3</v>
      </c>
      <c r="H292">
        <v>25</v>
      </c>
      <c r="I292" s="3">
        <f t="shared" si="9"/>
        <v>7.5</v>
      </c>
    </row>
    <row r="293" spans="1:9" x14ac:dyDescent="0.25">
      <c r="A293" s="1">
        <v>43027</v>
      </c>
      <c r="B293" s="1" t="str">
        <f t="shared" si="8"/>
        <v>October</v>
      </c>
      <c r="C293" t="s">
        <v>11</v>
      </c>
      <c r="D293">
        <v>60.499999999999993</v>
      </c>
      <c r="E293" s="2">
        <v>0.8</v>
      </c>
      <c r="F293">
        <v>41</v>
      </c>
      <c r="G293">
        <v>0.3</v>
      </c>
      <c r="H293">
        <v>25</v>
      </c>
      <c r="I293" s="3">
        <f t="shared" si="9"/>
        <v>7.5</v>
      </c>
    </row>
    <row r="294" spans="1:9" x14ac:dyDescent="0.25">
      <c r="A294" s="1">
        <v>43028</v>
      </c>
      <c r="B294" s="1" t="str">
        <f t="shared" si="8"/>
        <v>October</v>
      </c>
      <c r="C294" t="s">
        <v>12</v>
      </c>
      <c r="D294">
        <v>60.199999999999996</v>
      </c>
      <c r="E294" s="2">
        <v>0.8</v>
      </c>
      <c r="F294">
        <v>50</v>
      </c>
      <c r="G294">
        <v>0.3</v>
      </c>
      <c r="H294">
        <v>24</v>
      </c>
      <c r="I294" s="3">
        <f t="shared" si="9"/>
        <v>7.1999999999999993</v>
      </c>
    </row>
    <row r="295" spans="1:9" x14ac:dyDescent="0.25">
      <c r="A295" s="1">
        <v>43029</v>
      </c>
      <c r="B295" s="1" t="str">
        <f t="shared" si="8"/>
        <v>October</v>
      </c>
      <c r="C295" t="s">
        <v>13</v>
      </c>
      <c r="D295">
        <v>56.199999999999996</v>
      </c>
      <c r="E295" s="2">
        <v>0.83</v>
      </c>
      <c r="F295">
        <v>28</v>
      </c>
      <c r="G295">
        <v>0.3</v>
      </c>
      <c r="H295">
        <v>24</v>
      </c>
      <c r="I295" s="3">
        <f t="shared" si="9"/>
        <v>7.1999999999999993</v>
      </c>
    </row>
    <row r="296" spans="1:9" x14ac:dyDescent="0.25">
      <c r="A296" s="1">
        <v>43030</v>
      </c>
      <c r="B296" s="1" t="str">
        <f t="shared" si="8"/>
        <v>October</v>
      </c>
      <c r="C296" t="s">
        <v>7</v>
      </c>
      <c r="D296">
        <v>57.499999999999993</v>
      </c>
      <c r="E296" s="2">
        <v>0.77</v>
      </c>
      <c r="F296">
        <v>35</v>
      </c>
      <c r="G296">
        <v>0.3</v>
      </c>
      <c r="H296">
        <v>25</v>
      </c>
      <c r="I296" s="3">
        <f t="shared" si="9"/>
        <v>7.5</v>
      </c>
    </row>
    <row r="297" spans="1:9" x14ac:dyDescent="0.25">
      <c r="A297" s="1">
        <v>43031</v>
      </c>
      <c r="B297" s="1" t="str">
        <f t="shared" si="8"/>
        <v>October</v>
      </c>
      <c r="C297" t="s">
        <v>8</v>
      </c>
      <c r="D297">
        <v>58.499999999999993</v>
      </c>
      <c r="E297" s="2">
        <v>0.8</v>
      </c>
      <c r="F297">
        <v>50</v>
      </c>
      <c r="G297">
        <v>0.3</v>
      </c>
      <c r="H297">
        <v>25</v>
      </c>
      <c r="I297" s="3">
        <f t="shared" si="9"/>
        <v>7.5</v>
      </c>
    </row>
    <row r="298" spans="1:9" x14ac:dyDescent="0.25">
      <c r="A298" s="1">
        <v>43032</v>
      </c>
      <c r="B298" s="1" t="str">
        <f t="shared" si="8"/>
        <v>October</v>
      </c>
      <c r="C298" t="s">
        <v>9</v>
      </c>
      <c r="D298">
        <v>61.499999999999993</v>
      </c>
      <c r="E298" s="2">
        <v>0.74</v>
      </c>
      <c r="F298">
        <v>48</v>
      </c>
      <c r="G298">
        <v>0.3</v>
      </c>
      <c r="H298">
        <v>25</v>
      </c>
      <c r="I298" s="3">
        <f t="shared" si="9"/>
        <v>7.5</v>
      </c>
    </row>
    <row r="299" spans="1:9" x14ac:dyDescent="0.25">
      <c r="A299" s="1">
        <v>43033</v>
      </c>
      <c r="B299" s="1" t="str">
        <f t="shared" si="8"/>
        <v>October</v>
      </c>
      <c r="C299" t="s">
        <v>10</v>
      </c>
      <c r="D299">
        <v>61.199999999999996</v>
      </c>
      <c r="E299" s="2">
        <v>0.8</v>
      </c>
      <c r="F299">
        <v>44</v>
      </c>
      <c r="G299">
        <v>0.3</v>
      </c>
      <c r="H299">
        <v>24</v>
      </c>
      <c r="I299" s="3">
        <f t="shared" si="9"/>
        <v>7.1999999999999993</v>
      </c>
    </row>
    <row r="300" spans="1:9" x14ac:dyDescent="0.25">
      <c r="A300" s="1">
        <v>43034</v>
      </c>
      <c r="B300" s="1" t="str">
        <f t="shared" si="8"/>
        <v>October</v>
      </c>
      <c r="C300" t="s">
        <v>11</v>
      </c>
      <c r="D300">
        <v>54.199999999999996</v>
      </c>
      <c r="E300" s="2">
        <v>0.77</v>
      </c>
      <c r="F300">
        <v>47</v>
      </c>
      <c r="G300">
        <v>0.3</v>
      </c>
      <c r="H300">
        <v>24</v>
      </c>
      <c r="I300" s="3">
        <f t="shared" si="9"/>
        <v>7.1999999999999993</v>
      </c>
    </row>
    <row r="301" spans="1:9" x14ac:dyDescent="0.25">
      <c r="A301" s="1">
        <v>43035</v>
      </c>
      <c r="B301" s="1" t="str">
        <f t="shared" si="8"/>
        <v>October</v>
      </c>
      <c r="C301" t="s">
        <v>12</v>
      </c>
      <c r="D301">
        <v>62.8</v>
      </c>
      <c r="E301" s="2">
        <v>0.71</v>
      </c>
      <c r="F301">
        <v>52</v>
      </c>
      <c r="G301">
        <v>0.3</v>
      </c>
      <c r="H301">
        <v>26</v>
      </c>
      <c r="I301" s="3">
        <f t="shared" si="9"/>
        <v>7.8</v>
      </c>
    </row>
    <row r="302" spans="1:9" x14ac:dyDescent="0.25">
      <c r="A302" s="1">
        <v>43036</v>
      </c>
      <c r="B302" s="1" t="str">
        <f t="shared" si="8"/>
        <v>October</v>
      </c>
      <c r="C302" t="s">
        <v>13</v>
      </c>
      <c r="D302">
        <v>57.499999999999993</v>
      </c>
      <c r="E302" s="2">
        <v>0.77</v>
      </c>
      <c r="F302">
        <v>28</v>
      </c>
      <c r="G302">
        <v>0.3</v>
      </c>
      <c r="H302">
        <v>25</v>
      </c>
      <c r="I302" s="3">
        <f t="shared" si="9"/>
        <v>7.5</v>
      </c>
    </row>
    <row r="303" spans="1:9" x14ac:dyDescent="0.25">
      <c r="A303" s="1">
        <v>43037</v>
      </c>
      <c r="B303" s="1" t="str">
        <f t="shared" si="8"/>
        <v>October</v>
      </c>
      <c r="C303" t="s">
        <v>7</v>
      </c>
      <c r="D303">
        <v>61.499999999999993</v>
      </c>
      <c r="E303" s="2">
        <v>0.8</v>
      </c>
      <c r="F303">
        <v>34</v>
      </c>
      <c r="G303">
        <v>0.3</v>
      </c>
      <c r="H303">
        <v>25</v>
      </c>
      <c r="I303" s="3">
        <f t="shared" si="9"/>
        <v>7.5</v>
      </c>
    </row>
    <row r="304" spans="1:9" x14ac:dyDescent="0.25">
      <c r="A304" s="1">
        <v>43038</v>
      </c>
      <c r="B304" s="1" t="str">
        <f t="shared" si="8"/>
        <v>October</v>
      </c>
      <c r="C304" t="s">
        <v>8</v>
      </c>
      <c r="D304">
        <v>58.199999999999996</v>
      </c>
      <c r="E304" s="2">
        <v>0.77</v>
      </c>
      <c r="F304">
        <v>35</v>
      </c>
      <c r="G304">
        <v>0.3</v>
      </c>
      <c r="H304">
        <v>24</v>
      </c>
      <c r="I304" s="3">
        <f t="shared" si="9"/>
        <v>7.1999999999999993</v>
      </c>
    </row>
    <row r="305" spans="1:9" x14ac:dyDescent="0.25">
      <c r="A305" s="1">
        <v>43039</v>
      </c>
      <c r="B305" s="1" t="str">
        <f t="shared" si="8"/>
        <v>October</v>
      </c>
      <c r="C305" t="s">
        <v>9</v>
      </c>
      <c r="D305">
        <v>54.199999999999996</v>
      </c>
      <c r="E305" s="2">
        <v>0.77</v>
      </c>
      <c r="F305">
        <v>38</v>
      </c>
      <c r="G305">
        <v>0.3</v>
      </c>
      <c r="H305">
        <v>24</v>
      </c>
      <c r="I305" s="3">
        <f t="shared" si="9"/>
        <v>7.1999999999999993</v>
      </c>
    </row>
    <row r="306" spans="1:9" x14ac:dyDescent="0.25">
      <c r="A306" s="1">
        <v>43040</v>
      </c>
      <c r="B306" s="1" t="str">
        <f t="shared" si="8"/>
        <v>November</v>
      </c>
      <c r="C306" t="s">
        <v>10</v>
      </c>
      <c r="D306">
        <v>51.9</v>
      </c>
      <c r="E306" s="2">
        <v>0.83</v>
      </c>
      <c r="F306">
        <v>43</v>
      </c>
      <c r="G306">
        <v>0.3</v>
      </c>
      <c r="H306">
        <v>23</v>
      </c>
      <c r="I306" s="3">
        <f t="shared" si="9"/>
        <v>6.8999999999999995</v>
      </c>
    </row>
    <row r="307" spans="1:9" x14ac:dyDescent="0.25">
      <c r="A307" s="1">
        <v>43041</v>
      </c>
      <c r="B307" s="1" t="str">
        <f t="shared" si="8"/>
        <v>November</v>
      </c>
      <c r="C307" t="s">
        <v>11</v>
      </c>
      <c r="D307">
        <v>53.599999999999994</v>
      </c>
      <c r="E307" s="2">
        <v>0.91</v>
      </c>
      <c r="F307">
        <v>46</v>
      </c>
      <c r="G307">
        <v>0.3</v>
      </c>
      <c r="H307">
        <v>22</v>
      </c>
      <c r="I307" s="3">
        <f t="shared" si="9"/>
        <v>6.6</v>
      </c>
    </row>
    <row r="308" spans="1:9" x14ac:dyDescent="0.25">
      <c r="A308" s="1">
        <v>43042</v>
      </c>
      <c r="B308" s="1" t="str">
        <f t="shared" si="8"/>
        <v>November</v>
      </c>
      <c r="C308" t="s">
        <v>12</v>
      </c>
      <c r="D308">
        <v>51.3</v>
      </c>
      <c r="E308" s="2">
        <v>0.87</v>
      </c>
      <c r="F308">
        <v>38</v>
      </c>
      <c r="G308">
        <v>0.3</v>
      </c>
      <c r="H308">
        <v>21</v>
      </c>
      <c r="I308" s="3">
        <f t="shared" si="9"/>
        <v>6.3</v>
      </c>
    </row>
    <row r="309" spans="1:9" x14ac:dyDescent="0.25">
      <c r="A309" s="1">
        <v>43043</v>
      </c>
      <c r="B309" s="1" t="str">
        <f t="shared" si="8"/>
        <v>November</v>
      </c>
      <c r="C309" t="s">
        <v>13</v>
      </c>
      <c r="D309">
        <v>48.699999999999996</v>
      </c>
      <c r="E309" s="2">
        <v>0.95</v>
      </c>
      <c r="F309">
        <v>39</v>
      </c>
      <c r="G309">
        <v>0.3</v>
      </c>
      <c r="H309">
        <v>19</v>
      </c>
      <c r="I309" s="3">
        <f t="shared" si="9"/>
        <v>5.7</v>
      </c>
    </row>
    <row r="310" spans="1:9" x14ac:dyDescent="0.25">
      <c r="A310" s="1">
        <v>43044</v>
      </c>
      <c r="B310" s="1" t="str">
        <f t="shared" si="8"/>
        <v>November</v>
      </c>
      <c r="C310" t="s">
        <v>7</v>
      </c>
      <c r="D310">
        <v>55.9</v>
      </c>
      <c r="E310" s="2">
        <v>0.87</v>
      </c>
      <c r="F310">
        <v>45</v>
      </c>
      <c r="G310">
        <v>0.3</v>
      </c>
      <c r="H310">
        <v>23</v>
      </c>
      <c r="I310" s="3">
        <f t="shared" si="9"/>
        <v>6.8999999999999995</v>
      </c>
    </row>
    <row r="311" spans="1:9" x14ac:dyDescent="0.25">
      <c r="A311" s="1">
        <v>43045</v>
      </c>
      <c r="B311" s="1" t="str">
        <f t="shared" si="8"/>
        <v>November</v>
      </c>
      <c r="C311" t="s">
        <v>8</v>
      </c>
      <c r="D311">
        <v>51.599999999999994</v>
      </c>
      <c r="E311" s="2">
        <v>0.91</v>
      </c>
      <c r="F311">
        <v>28</v>
      </c>
      <c r="G311">
        <v>0.3</v>
      </c>
      <c r="H311">
        <v>22</v>
      </c>
      <c r="I311" s="3">
        <f t="shared" si="9"/>
        <v>6.6</v>
      </c>
    </row>
    <row r="312" spans="1:9" x14ac:dyDescent="0.25">
      <c r="A312" s="1">
        <v>43046</v>
      </c>
      <c r="B312" s="1" t="str">
        <f t="shared" si="8"/>
        <v>November</v>
      </c>
      <c r="C312" t="s">
        <v>9</v>
      </c>
      <c r="D312">
        <v>52.3</v>
      </c>
      <c r="E312" s="2">
        <v>0.91</v>
      </c>
      <c r="F312">
        <v>34</v>
      </c>
      <c r="G312">
        <v>0.3</v>
      </c>
      <c r="H312">
        <v>21</v>
      </c>
      <c r="I312" s="3">
        <f t="shared" si="9"/>
        <v>6.3</v>
      </c>
    </row>
    <row r="313" spans="1:9" x14ac:dyDescent="0.25">
      <c r="A313" s="1">
        <v>43047</v>
      </c>
      <c r="B313" s="1" t="str">
        <f t="shared" si="8"/>
        <v>November</v>
      </c>
      <c r="C313" t="s">
        <v>10</v>
      </c>
      <c r="D313">
        <v>44.699999999999996</v>
      </c>
      <c r="E313" s="2">
        <v>0.95</v>
      </c>
      <c r="F313">
        <v>37</v>
      </c>
      <c r="G313">
        <v>0.3</v>
      </c>
      <c r="H313">
        <v>19</v>
      </c>
      <c r="I313" s="3">
        <f t="shared" si="9"/>
        <v>5.7</v>
      </c>
    </row>
    <row r="314" spans="1:9" x14ac:dyDescent="0.25">
      <c r="A314" s="1">
        <v>43048</v>
      </c>
      <c r="B314" s="1" t="str">
        <f t="shared" si="8"/>
        <v>November</v>
      </c>
      <c r="C314" t="s">
        <v>11</v>
      </c>
      <c r="D314">
        <v>53.9</v>
      </c>
      <c r="E314" s="2">
        <v>0.83</v>
      </c>
      <c r="F314">
        <v>33</v>
      </c>
      <c r="G314">
        <v>0.3</v>
      </c>
      <c r="H314">
        <v>23</v>
      </c>
      <c r="I314" s="3">
        <f t="shared" si="9"/>
        <v>6.8999999999999995</v>
      </c>
    </row>
    <row r="315" spans="1:9" x14ac:dyDescent="0.25">
      <c r="A315" s="1">
        <v>43049</v>
      </c>
      <c r="B315" s="1" t="str">
        <f t="shared" si="8"/>
        <v>November</v>
      </c>
      <c r="C315" t="s">
        <v>12</v>
      </c>
      <c r="D315">
        <v>54.599999999999994</v>
      </c>
      <c r="E315" s="2">
        <v>0.87</v>
      </c>
      <c r="F315">
        <v>28</v>
      </c>
      <c r="G315">
        <v>0.3</v>
      </c>
      <c r="H315">
        <v>22</v>
      </c>
      <c r="I315" s="3">
        <f t="shared" si="9"/>
        <v>6.6</v>
      </c>
    </row>
    <row r="316" spans="1:9" x14ac:dyDescent="0.25">
      <c r="A316" s="1">
        <v>43050</v>
      </c>
      <c r="B316" s="1" t="str">
        <f t="shared" si="8"/>
        <v>November</v>
      </c>
      <c r="C316" t="s">
        <v>13</v>
      </c>
      <c r="D316">
        <v>47.3</v>
      </c>
      <c r="E316" s="2">
        <v>0.91</v>
      </c>
      <c r="F316">
        <v>33</v>
      </c>
      <c r="G316">
        <v>0.3</v>
      </c>
      <c r="H316">
        <v>21</v>
      </c>
      <c r="I316" s="3">
        <f t="shared" si="9"/>
        <v>6.3</v>
      </c>
    </row>
    <row r="317" spans="1:9" x14ac:dyDescent="0.25">
      <c r="A317" s="1">
        <v>43051</v>
      </c>
      <c r="B317" s="1" t="str">
        <f t="shared" si="8"/>
        <v>November</v>
      </c>
      <c r="C317" t="s">
        <v>7</v>
      </c>
      <c r="D317">
        <v>49.699999999999996</v>
      </c>
      <c r="E317" s="2">
        <v>1.05</v>
      </c>
      <c r="F317">
        <v>38</v>
      </c>
      <c r="G317">
        <v>0.3</v>
      </c>
      <c r="H317">
        <v>19</v>
      </c>
      <c r="I317" s="3">
        <f t="shared" si="9"/>
        <v>5.7</v>
      </c>
    </row>
    <row r="318" spans="1:9" x14ac:dyDescent="0.25">
      <c r="A318" s="1">
        <v>43052</v>
      </c>
      <c r="B318" s="1" t="str">
        <f t="shared" si="8"/>
        <v>November</v>
      </c>
      <c r="C318" t="s">
        <v>8</v>
      </c>
      <c r="D318">
        <v>44.699999999999996</v>
      </c>
      <c r="E318" s="2">
        <v>1.05</v>
      </c>
      <c r="F318">
        <v>26</v>
      </c>
      <c r="G318">
        <v>0.3</v>
      </c>
      <c r="H318">
        <v>19</v>
      </c>
      <c r="I318" s="3">
        <f t="shared" si="9"/>
        <v>5.7</v>
      </c>
    </row>
    <row r="319" spans="1:9" x14ac:dyDescent="0.25">
      <c r="A319" s="1">
        <v>43053</v>
      </c>
      <c r="B319" s="1" t="str">
        <f t="shared" si="8"/>
        <v>November</v>
      </c>
      <c r="C319" t="s">
        <v>9</v>
      </c>
      <c r="D319">
        <v>55.9</v>
      </c>
      <c r="E319" s="2">
        <v>0.8</v>
      </c>
      <c r="F319">
        <v>28</v>
      </c>
      <c r="G319">
        <v>0.3</v>
      </c>
      <c r="H319">
        <v>23</v>
      </c>
      <c r="I319" s="3">
        <f t="shared" si="9"/>
        <v>6.8999999999999995</v>
      </c>
    </row>
    <row r="320" spans="1:9" x14ac:dyDescent="0.25">
      <c r="A320" s="1">
        <v>43054</v>
      </c>
      <c r="B320" s="1" t="str">
        <f t="shared" si="8"/>
        <v>November</v>
      </c>
      <c r="C320" t="s">
        <v>10</v>
      </c>
      <c r="D320">
        <v>55.9</v>
      </c>
      <c r="E320" s="2">
        <v>0.83</v>
      </c>
      <c r="F320">
        <v>47</v>
      </c>
      <c r="G320">
        <v>0.3</v>
      </c>
      <c r="H320">
        <v>23</v>
      </c>
      <c r="I320" s="3">
        <f t="shared" si="9"/>
        <v>6.8999999999999995</v>
      </c>
    </row>
    <row r="321" spans="1:9" x14ac:dyDescent="0.25">
      <c r="A321" s="1">
        <v>43055</v>
      </c>
      <c r="B321" s="1" t="str">
        <f t="shared" si="8"/>
        <v>November</v>
      </c>
      <c r="C321" t="s">
        <v>11</v>
      </c>
      <c r="D321">
        <v>47.3</v>
      </c>
      <c r="E321" s="2">
        <v>0.87</v>
      </c>
      <c r="F321">
        <v>28</v>
      </c>
      <c r="G321">
        <v>0.3</v>
      </c>
      <c r="H321">
        <v>21</v>
      </c>
      <c r="I321" s="3">
        <f t="shared" si="9"/>
        <v>6.3</v>
      </c>
    </row>
    <row r="322" spans="1:9" x14ac:dyDescent="0.25">
      <c r="A322" s="1">
        <v>43056</v>
      </c>
      <c r="B322" s="1" t="str">
        <f t="shared" ref="B322:B366" si="10">TEXT(A322, "mmmm")</f>
        <v>November</v>
      </c>
      <c r="C322" t="s">
        <v>12</v>
      </c>
      <c r="D322">
        <v>46</v>
      </c>
      <c r="E322" s="2">
        <v>1</v>
      </c>
      <c r="F322">
        <v>31</v>
      </c>
      <c r="G322">
        <v>0.3</v>
      </c>
      <c r="H322">
        <v>20</v>
      </c>
      <c r="I322" s="3">
        <f t="shared" ref="I322:I366" si="11">G322*H322</f>
        <v>6</v>
      </c>
    </row>
    <row r="323" spans="1:9" x14ac:dyDescent="0.25">
      <c r="A323" s="1">
        <v>43057</v>
      </c>
      <c r="B323" s="1" t="str">
        <f t="shared" si="10"/>
        <v>November</v>
      </c>
      <c r="C323" t="s">
        <v>13</v>
      </c>
      <c r="D323">
        <v>48.699999999999996</v>
      </c>
      <c r="E323" s="2">
        <v>1.05</v>
      </c>
      <c r="F323">
        <v>37</v>
      </c>
      <c r="G323">
        <v>0.3</v>
      </c>
      <c r="H323">
        <v>19</v>
      </c>
      <c r="I323" s="3">
        <f t="shared" si="11"/>
        <v>5.7</v>
      </c>
    </row>
    <row r="324" spans="1:9" x14ac:dyDescent="0.25">
      <c r="A324" s="1">
        <v>43058</v>
      </c>
      <c r="B324" s="1" t="str">
        <f t="shared" si="10"/>
        <v>November</v>
      </c>
      <c r="C324" t="s">
        <v>7</v>
      </c>
      <c r="D324">
        <v>55.9</v>
      </c>
      <c r="E324" s="2">
        <v>0.87</v>
      </c>
      <c r="F324">
        <v>34</v>
      </c>
      <c r="G324">
        <v>0.3</v>
      </c>
      <c r="H324">
        <v>23</v>
      </c>
      <c r="I324" s="3">
        <f t="shared" si="11"/>
        <v>6.8999999999999995</v>
      </c>
    </row>
    <row r="325" spans="1:9" x14ac:dyDescent="0.25">
      <c r="A325" s="1">
        <v>43059</v>
      </c>
      <c r="B325" s="1" t="str">
        <f t="shared" si="10"/>
        <v>November</v>
      </c>
      <c r="C325" t="s">
        <v>8</v>
      </c>
      <c r="D325">
        <v>55.599999999999994</v>
      </c>
      <c r="E325" s="2">
        <v>0.87</v>
      </c>
      <c r="F325">
        <v>41</v>
      </c>
      <c r="G325">
        <v>0.3</v>
      </c>
      <c r="H325">
        <v>22</v>
      </c>
      <c r="I325" s="3">
        <f t="shared" si="11"/>
        <v>6.6</v>
      </c>
    </row>
    <row r="326" spans="1:9" x14ac:dyDescent="0.25">
      <c r="A326" s="1">
        <v>43060</v>
      </c>
      <c r="B326" s="1" t="str">
        <f t="shared" si="10"/>
        <v>November</v>
      </c>
      <c r="C326" t="s">
        <v>9</v>
      </c>
      <c r="D326">
        <v>47</v>
      </c>
      <c r="E326" s="2">
        <v>0.95</v>
      </c>
      <c r="F326">
        <v>28</v>
      </c>
      <c r="G326">
        <v>0.3</v>
      </c>
      <c r="H326">
        <v>20</v>
      </c>
      <c r="I326" s="3">
        <f t="shared" si="11"/>
        <v>6</v>
      </c>
    </row>
    <row r="327" spans="1:9" x14ac:dyDescent="0.25">
      <c r="A327" s="1">
        <v>43061</v>
      </c>
      <c r="B327" s="1" t="str">
        <f t="shared" si="10"/>
        <v>November</v>
      </c>
      <c r="C327" t="s">
        <v>10</v>
      </c>
      <c r="D327">
        <v>48.699999999999996</v>
      </c>
      <c r="E327" s="2">
        <v>1</v>
      </c>
      <c r="F327">
        <v>40</v>
      </c>
      <c r="G327">
        <v>0.3</v>
      </c>
      <c r="H327">
        <v>19</v>
      </c>
      <c r="I327" s="3">
        <f t="shared" si="11"/>
        <v>5.7</v>
      </c>
    </row>
    <row r="328" spans="1:9" x14ac:dyDescent="0.25">
      <c r="A328" s="1">
        <v>43062</v>
      </c>
      <c r="B328" s="1" t="str">
        <f t="shared" si="10"/>
        <v>November</v>
      </c>
      <c r="C328" t="s">
        <v>11</v>
      </c>
      <c r="D328">
        <v>51.9</v>
      </c>
      <c r="E328" s="2">
        <v>0.87</v>
      </c>
      <c r="F328">
        <v>47</v>
      </c>
      <c r="G328">
        <v>0.3</v>
      </c>
      <c r="H328">
        <v>23</v>
      </c>
      <c r="I328" s="3">
        <f t="shared" si="11"/>
        <v>6.8999999999999995</v>
      </c>
    </row>
    <row r="329" spans="1:9" x14ac:dyDescent="0.25">
      <c r="A329" s="1">
        <v>43063</v>
      </c>
      <c r="B329" s="1" t="str">
        <f t="shared" si="10"/>
        <v>November</v>
      </c>
      <c r="C329" t="s">
        <v>12</v>
      </c>
      <c r="D329">
        <v>53.599999999999994</v>
      </c>
      <c r="E329" s="2">
        <v>0.83</v>
      </c>
      <c r="F329">
        <v>46</v>
      </c>
      <c r="G329">
        <v>0.3</v>
      </c>
      <c r="H329">
        <v>22</v>
      </c>
      <c r="I329" s="3">
        <f t="shared" si="11"/>
        <v>6.6</v>
      </c>
    </row>
    <row r="330" spans="1:9" x14ac:dyDescent="0.25">
      <c r="A330" s="1">
        <v>43064</v>
      </c>
      <c r="B330" s="1" t="str">
        <f t="shared" si="10"/>
        <v>November</v>
      </c>
      <c r="C330" t="s">
        <v>13</v>
      </c>
      <c r="D330">
        <v>49</v>
      </c>
      <c r="E330" s="2">
        <v>0.91</v>
      </c>
      <c r="F330">
        <v>32</v>
      </c>
      <c r="G330">
        <v>0.3</v>
      </c>
      <c r="H330">
        <v>20</v>
      </c>
      <c r="I330" s="3">
        <f t="shared" si="11"/>
        <v>6</v>
      </c>
    </row>
    <row r="331" spans="1:9" x14ac:dyDescent="0.25">
      <c r="A331" s="1">
        <v>43065</v>
      </c>
      <c r="B331" s="1" t="str">
        <f t="shared" si="10"/>
        <v>November</v>
      </c>
      <c r="C331" t="s">
        <v>7</v>
      </c>
      <c r="D331">
        <v>49.699999999999996</v>
      </c>
      <c r="E331" s="2">
        <v>1.05</v>
      </c>
      <c r="F331">
        <v>30</v>
      </c>
      <c r="G331">
        <v>0.3</v>
      </c>
      <c r="H331">
        <v>19</v>
      </c>
      <c r="I331" s="3">
        <f t="shared" si="11"/>
        <v>5.7</v>
      </c>
    </row>
    <row r="332" spans="1:9" x14ac:dyDescent="0.25">
      <c r="A332" s="1">
        <v>43066</v>
      </c>
      <c r="B332" s="1" t="str">
        <f t="shared" si="10"/>
        <v>November</v>
      </c>
      <c r="C332" t="s">
        <v>8</v>
      </c>
      <c r="D332">
        <v>53.9</v>
      </c>
      <c r="E332" s="2">
        <v>0.87</v>
      </c>
      <c r="F332">
        <v>30</v>
      </c>
      <c r="G332">
        <v>0.3</v>
      </c>
      <c r="H332">
        <v>23</v>
      </c>
      <c r="I332" s="3">
        <f t="shared" si="11"/>
        <v>6.8999999999999995</v>
      </c>
    </row>
    <row r="333" spans="1:9" x14ac:dyDescent="0.25">
      <c r="A333" s="1">
        <v>43067</v>
      </c>
      <c r="B333" s="1" t="str">
        <f t="shared" si="10"/>
        <v>November</v>
      </c>
      <c r="C333" t="s">
        <v>9</v>
      </c>
      <c r="D333">
        <v>54.599999999999994</v>
      </c>
      <c r="E333" s="2">
        <v>0.91</v>
      </c>
      <c r="F333">
        <v>37</v>
      </c>
      <c r="G333">
        <v>0.3</v>
      </c>
      <c r="H333">
        <v>22</v>
      </c>
      <c r="I333" s="3">
        <f t="shared" si="11"/>
        <v>6.6</v>
      </c>
    </row>
    <row r="334" spans="1:9" x14ac:dyDescent="0.25">
      <c r="A334" s="1">
        <v>43068</v>
      </c>
      <c r="B334" s="1" t="str">
        <f t="shared" si="10"/>
        <v>November</v>
      </c>
      <c r="C334" t="s">
        <v>10</v>
      </c>
      <c r="D334">
        <v>50</v>
      </c>
      <c r="E334" s="2">
        <v>0.95</v>
      </c>
      <c r="F334">
        <v>27</v>
      </c>
      <c r="G334">
        <v>0.3</v>
      </c>
      <c r="H334">
        <v>20</v>
      </c>
      <c r="I334" s="3">
        <f t="shared" si="11"/>
        <v>6</v>
      </c>
    </row>
    <row r="335" spans="1:9" x14ac:dyDescent="0.25">
      <c r="A335" s="1">
        <v>43069</v>
      </c>
      <c r="B335" s="1" t="str">
        <f t="shared" si="10"/>
        <v>November</v>
      </c>
      <c r="C335" t="s">
        <v>11</v>
      </c>
      <c r="D335">
        <v>44.699999999999996</v>
      </c>
      <c r="E335" s="2">
        <v>1.05</v>
      </c>
      <c r="F335">
        <v>28</v>
      </c>
      <c r="G335">
        <v>0.3</v>
      </c>
      <c r="H335">
        <v>19</v>
      </c>
      <c r="I335" s="3">
        <f t="shared" si="11"/>
        <v>5.7</v>
      </c>
    </row>
    <row r="336" spans="1:9" x14ac:dyDescent="0.25">
      <c r="A336" s="1">
        <v>43070</v>
      </c>
      <c r="B336" s="1" t="str">
        <f t="shared" si="10"/>
        <v>December</v>
      </c>
      <c r="C336" t="s">
        <v>12</v>
      </c>
      <c r="D336">
        <v>48.699999999999996</v>
      </c>
      <c r="E336" s="2">
        <v>1</v>
      </c>
      <c r="F336">
        <v>34</v>
      </c>
      <c r="G336">
        <v>0.3</v>
      </c>
      <c r="H336">
        <v>19</v>
      </c>
      <c r="I336" s="3">
        <f t="shared" si="11"/>
        <v>5.7</v>
      </c>
    </row>
    <row r="337" spans="1:9" x14ac:dyDescent="0.25">
      <c r="A337" s="1">
        <v>43071</v>
      </c>
      <c r="B337" s="1" t="str">
        <f t="shared" si="10"/>
        <v>December</v>
      </c>
      <c r="C337" t="s">
        <v>13</v>
      </c>
      <c r="D337">
        <v>44.099999999999994</v>
      </c>
      <c r="E337" s="2">
        <v>1.1100000000000001</v>
      </c>
      <c r="F337">
        <v>35</v>
      </c>
      <c r="G337">
        <v>0.3</v>
      </c>
      <c r="H337">
        <v>17</v>
      </c>
      <c r="I337" s="3">
        <f t="shared" si="11"/>
        <v>5.0999999999999996</v>
      </c>
    </row>
    <row r="338" spans="1:9" x14ac:dyDescent="0.25">
      <c r="A338" s="1">
        <v>43072</v>
      </c>
      <c r="B338" s="1" t="str">
        <f t="shared" si="10"/>
        <v>December</v>
      </c>
      <c r="C338" t="s">
        <v>7</v>
      </c>
      <c r="D338">
        <v>33.5</v>
      </c>
      <c r="E338" s="2">
        <v>1.18</v>
      </c>
      <c r="F338">
        <v>19</v>
      </c>
      <c r="G338">
        <v>0.3</v>
      </c>
      <c r="H338">
        <v>15</v>
      </c>
      <c r="I338" s="3">
        <f t="shared" si="11"/>
        <v>4.5</v>
      </c>
    </row>
    <row r="339" spans="1:9" x14ac:dyDescent="0.25">
      <c r="A339" s="1">
        <v>43073</v>
      </c>
      <c r="B339" s="1" t="str">
        <f t="shared" si="10"/>
        <v>December</v>
      </c>
      <c r="C339" t="s">
        <v>8</v>
      </c>
      <c r="D339">
        <v>34.9</v>
      </c>
      <c r="E339" s="2">
        <v>1.54</v>
      </c>
      <c r="F339">
        <v>16</v>
      </c>
      <c r="G339">
        <v>0.3</v>
      </c>
      <c r="H339">
        <v>13</v>
      </c>
      <c r="I339" s="3">
        <f t="shared" si="11"/>
        <v>3.9</v>
      </c>
    </row>
    <row r="340" spans="1:9" x14ac:dyDescent="0.25">
      <c r="A340" s="1">
        <v>43074</v>
      </c>
      <c r="B340" s="1" t="str">
        <f t="shared" si="10"/>
        <v>December</v>
      </c>
      <c r="C340" t="s">
        <v>9</v>
      </c>
      <c r="D340">
        <v>22</v>
      </c>
      <c r="E340" s="2">
        <v>1.82</v>
      </c>
      <c r="F340">
        <v>11</v>
      </c>
      <c r="G340">
        <v>0.3</v>
      </c>
      <c r="H340">
        <v>10</v>
      </c>
      <c r="I340" s="3">
        <f t="shared" si="11"/>
        <v>3</v>
      </c>
    </row>
    <row r="341" spans="1:9" x14ac:dyDescent="0.25">
      <c r="A341" s="1">
        <v>43075</v>
      </c>
      <c r="B341" s="1" t="str">
        <f t="shared" si="10"/>
        <v>December</v>
      </c>
      <c r="C341" t="s">
        <v>10</v>
      </c>
      <c r="D341">
        <v>44.699999999999996</v>
      </c>
      <c r="E341" s="2">
        <v>0.95</v>
      </c>
      <c r="F341">
        <v>28</v>
      </c>
      <c r="G341">
        <v>0.3</v>
      </c>
      <c r="H341">
        <v>19</v>
      </c>
      <c r="I341" s="3">
        <f t="shared" si="11"/>
        <v>5.7</v>
      </c>
    </row>
    <row r="342" spans="1:9" x14ac:dyDescent="0.25">
      <c r="A342" s="1">
        <v>43076</v>
      </c>
      <c r="B342" s="1" t="str">
        <f t="shared" si="10"/>
        <v>December</v>
      </c>
      <c r="C342" t="s">
        <v>11</v>
      </c>
      <c r="D342">
        <v>42.099999999999994</v>
      </c>
      <c r="E342" s="2">
        <v>1.05</v>
      </c>
      <c r="F342">
        <v>26</v>
      </c>
      <c r="G342">
        <v>0.3</v>
      </c>
      <c r="H342">
        <v>17</v>
      </c>
      <c r="I342" s="3">
        <f t="shared" si="11"/>
        <v>5.0999999999999996</v>
      </c>
    </row>
    <row r="343" spans="1:9" x14ac:dyDescent="0.25">
      <c r="A343" s="1">
        <v>43077</v>
      </c>
      <c r="B343" s="1" t="str">
        <f t="shared" si="10"/>
        <v>December</v>
      </c>
      <c r="C343" t="s">
        <v>12</v>
      </c>
      <c r="D343">
        <v>40.5</v>
      </c>
      <c r="E343" s="2">
        <v>1.25</v>
      </c>
      <c r="F343">
        <v>30</v>
      </c>
      <c r="G343">
        <v>0.3</v>
      </c>
      <c r="H343">
        <v>15</v>
      </c>
      <c r="I343" s="3">
        <f t="shared" si="11"/>
        <v>4.5</v>
      </c>
    </row>
    <row r="344" spans="1:9" x14ac:dyDescent="0.25">
      <c r="A344" s="1">
        <v>43078</v>
      </c>
      <c r="B344" s="1" t="str">
        <f t="shared" si="10"/>
        <v>December</v>
      </c>
      <c r="C344" t="s">
        <v>13</v>
      </c>
      <c r="D344">
        <v>31.199999999999996</v>
      </c>
      <c r="E344" s="2">
        <v>1.43</v>
      </c>
      <c r="F344">
        <v>19</v>
      </c>
      <c r="G344">
        <v>0.3</v>
      </c>
      <c r="H344">
        <v>14</v>
      </c>
      <c r="I344" s="3">
        <f t="shared" si="11"/>
        <v>4.2</v>
      </c>
    </row>
    <row r="345" spans="1:9" x14ac:dyDescent="0.25">
      <c r="A345" s="1">
        <v>43079</v>
      </c>
      <c r="B345" s="1" t="str">
        <f t="shared" si="10"/>
        <v>December</v>
      </c>
      <c r="C345" t="s">
        <v>7</v>
      </c>
      <c r="D345">
        <v>31.299999999999997</v>
      </c>
      <c r="E345" s="2">
        <v>1.82</v>
      </c>
      <c r="F345">
        <v>15</v>
      </c>
      <c r="G345">
        <v>0.3</v>
      </c>
      <c r="H345">
        <v>11</v>
      </c>
      <c r="I345" s="3">
        <f t="shared" si="11"/>
        <v>3.3</v>
      </c>
    </row>
    <row r="346" spans="1:9" x14ac:dyDescent="0.25">
      <c r="A346" s="1">
        <v>43080</v>
      </c>
      <c r="B346" s="1" t="str">
        <f t="shared" si="10"/>
        <v>December</v>
      </c>
      <c r="C346" t="s">
        <v>8</v>
      </c>
      <c r="D346">
        <v>45.099999999999994</v>
      </c>
      <c r="E346" s="2">
        <v>1.1100000000000001</v>
      </c>
      <c r="F346">
        <v>33</v>
      </c>
      <c r="G346">
        <v>0.3</v>
      </c>
      <c r="H346">
        <v>17</v>
      </c>
      <c r="I346" s="3">
        <f t="shared" si="11"/>
        <v>5.0999999999999996</v>
      </c>
    </row>
    <row r="347" spans="1:9" x14ac:dyDescent="0.25">
      <c r="A347" s="1">
        <v>43081</v>
      </c>
      <c r="B347" s="1" t="str">
        <f t="shared" si="10"/>
        <v>December</v>
      </c>
      <c r="C347" t="s">
        <v>9</v>
      </c>
      <c r="D347">
        <v>33.5</v>
      </c>
      <c r="E347" s="2">
        <v>1.33</v>
      </c>
      <c r="F347">
        <v>22</v>
      </c>
      <c r="G347">
        <v>0.3</v>
      </c>
      <c r="H347">
        <v>15</v>
      </c>
      <c r="I347" s="3">
        <f t="shared" si="11"/>
        <v>4.5</v>
      </c>
    </row>
    <row r="348" spans="1:9" x14ac:dyDescent="0.25">
      <c r="A348" s="1">
        <v>43082</v>
      </c>
      <c r="B348" s="1" t="str">
        <f t="shared" si="10"/>
        <v>December</v>
      </c>
      <c r="C348" t="s">
        <v>10</v>
      </c>
      <c r="D348">
        <v>32.199999999999996</v>
      </c>
      <c r="E348" s="2">
        <v>1.43</v>
      </c>
      <c r="F348">
        <v>26</v>
      </c>
      <c r="G348">
        <v>0.3</v>
      </c>
      <c r="H348">
        <v>14</v>
      </c>
      <c r="I348" s="3">
        <f t="shared" si="11"/>
        <v>4.2</v>
      </c>
    </row>
    <row r="349" spans="1:9" x14ac:dyDescent="0.25">
      <c r="A349" s="1">
        <v>43083</v>
      </c>
      <c r="B349" s="1" t="str">
        <f t="shared" si="10"/>
        <v>December</v>
      </c>
      <c r="C349" t="s">
        <v>11</v>
      </c>
      <c r="D349">
        <v>31.9</v>
      </c>
      <c r="E349" s="2">
        <v>1.54</v>
      </c>
      <c r="F349">
        <v>24</v>
      </c>
      <c r="G349">
        <v>0.3</v>
      </c>
      <c r="H349">
        <v>13</v>
      </c>
      <c r="I349" s="3">
        <f t="shared" si="11"/>
        <v>3.9</v>
      </c>
    </row>
    <row r="350" spans="1:9" x14ac:dyDescent="0.25">
      <c r="A350" s="1">
        <v>43084</v>
      </c>
      <c r="B350" s="1" t="str">
        <f t="shared" si="10"/>
        <v>December</v>
      </c>
      <c r="C350" t="s">
        <v>12</v>
      </c>
      <c r="D350">
        <v>42.099999999999994</v>
      </c>
      <c r="E350" s="2">
        <v>1.05</v>
      </c>
      <c r="F350">
        <v>30</v>
      </c>
      <c r="G350">
        <v>0.3</v>
      </c>
      <c r="H350">
        <v>17</v>
      </c>
      <c r="I350" s="3">
        <f t="shared" si="11"/>
        <v>5.0999999999999996</v>
      </c>
    </row>
    <row r="351" spans="1:9" x14ac:dyDescent="0.25">
      <c r="A351" s="1">
        <v>43085</v>
      </c>
      <c r="B351" s="1" t="str">
        <f t="shared" si="10"/>
        <v>December</v>
      </c>
      <c r="C351" t="s">
        <v>13</v>
      </c>
      <c r="D351">
        <v>35.5</v>
      </c>
      <c r="E351" s="2">
        <v>1.25</v>
      </c>
      <c r="F351">
        <v>30</v>
      </c>
      <c r="G351">
        <v>0.3</v>
      </c>
      <c r="H351">
        <v>15</v>
      </c>
      <c r="I351" s="3">
        <f t="shared" si="11"/>
        <v>4.5</v>
      </c>
    </row>
    <row r="352" spans="1:9" x14ac:dyDescent="0.25">
      <c r="A352" s="1">
        <v>43086</v>
      </c>
      <c r="B352" s="1" t="str">
        <f t="shared" si="10"/>
        <v>December</v>
      </c>
      <c r="C352" t="s">
        <v>7</v>
      </c>
      <c r="D352">
        <v>32.199999999999996</v>
      </c>
      <c r="E352" s="2">
        <v>1.33</v>
      </c>
      <c r="F352">
        <v>16</v>
      </c>
      <c r="G352">
        <v>0.3</v>
      </c>
      <c r="H352">
        <v>14</v>
      </c>
      <c r="I352" s="3">
        <f t="shared" si="11"/>
        <v>4.2</v>
      </c>
    </row>
    <row r="353" spans="1:9" x14ac:dyDescent="0.25">
      <c r="A353" s="1">
        <v>43087</v>
      </c>
      <c r="B353" s="1" t="str">
        <f t="shared" si="10"/>
        <v>December</v>
      </c>
      <c r="C353" t="s">
        <v>8</v>
      </c>
      <c r="D353">
        <v>30.9</v>
      </c>
      <c r="E353" s="2">
        <v>1.43</v>
      </c>
      <c r="F353">
        <v>27</v>
      </c>
      <c r="G353">
        <v>0.3</v>
      </c>
      <c r="H353">
        <v>13</v>
      </c>
      <c r="I353" s="3">
        <f t="shared" si="11"/>
        <v>3.9</v>
      </c>
    </row>
    <row r="354" spans="1:9" x14ac:dyDescent="0.25">
      <c r="A354" s="1">
        <v>43088</v>
      </c>
      <c r="B354" s="1" t="str">
        <f t="shared" si="10"/>
        <v>December</v>
      </c>
      <c r="C354" t="s">
        <v>9</v>
      </c>
      <c r="D354">
        <v>41.4</v>
      </c>
      <c r="E354" s="2">
        <v>1</v>
      </c>
      <c r="F354">
        <v>33</v>
      </c>
      <c r="G354">
        <v>0.3</v>
      </c>
      <c r="H354">
        <v>18</v>
      </c>
      <c r="I354" s="3">
        <f t="shared" si="11"/>
        <v>5.3999999999999995</v>
      </c>
    </row>
    <row r="355" spans="1:9" x14ac:dyDescent="0.25">
      <c r="A355" s="1">
        <v>43089</v>
      </c>
      <c r="B355" s="1" t="str">
        <f t="shared" si="10"/>
        <v>December</v>
      </c>
      <c r="C355" t="s">
        <v>10</v>
      </c>
      <c r="D355">
        <v>36.799999999999997</v>
      </c>
      <c r="E355" s="2">
        <v>1.25</v>
      </c>
      <c r="F355">
        <v>20</v>
      </c>
      <c r="G355">
        <v>0.3</v>
      </c>
      <c r="H355">
        <v>16</v>
      </c>
      <c r="I355" s="3">
        <f t="shared" si="11"/>
        <v>4.8</v>
      </c>
    </row>
    <row r="356" spans="1:9" x14ac:dyDescent="0.25">
      <c r="A356" s="1">
        <v>43090</v>
      </c>
      <c r="B356" s="1" t="str">
        <f t="shared" si="10"/>
        <v>December</v>
      </c>
      <c r="C356" t="s">
        <v>11</v>
      </c>
      <c r="D356">
        <v>40.5</v>
      </c>
      <c r="E356" s="2">
        <v>1.33</v>
      </c>
      <c r="F356">
        <v>23</v>
      </c>
      <c r="G356">
        <v>0.3</v>
      </c>
      <c r="H356">
        <v>15</v>
      </c>
      <c r="I356" s="3">
        <f t="shared" si="11"/>
        <v>4.5</v>
      </c>
    </row>
    <row r="357" spans="1:9" x14ac:dyDescent="0.25">
      <c r="A357" s="1">
        <v>43091</v>
      </c>
      <c r="B357" s="1" t="str">
        <f t="shared" si="10"/>
        <v>December</v>
      </c>
      <c r="C357" t="s">
        <v>12</v>
      </c>
      <c r="D357">
        <v>30.9</v>
      </c>
      <c r="E357" s="2">
        <v>1.54</v>
      </c>
      <c r="F357">
        <v>17</v>
      </c>
      <c r="G357">
        <v>0.3</v>
      </c>
      <c r="H357">
        <v>13</v>
      </c>
      <c r="I357" s="3">
        <f t="shared" si="11"/>
        <v>3.9</v>
      </c>
    </row>
    <row r="358" spans="1:9" x14ac:dyDescent="0.25">
      <c r="A358" s="1">
        <v>43092</v>
      </c>
      <c r="B358" s="1" t="str">
        <f t="shared" si="10"/>
        <v>December</v>
      </c>
      <c r="C358" t="s">
        <v>13</v>
      </c>
      <c r="D358">
        <v>42.4</v>
      </c>
      <c r="E358" s="2">
        <v>1.1100000000000001</v>
      </c>
      <c r="F358">
        <v>20</v>
      </c>
      <c r="G358">
        <v>0.3</v>
      </c>
      <c r="H358">
        <v>18</v>
      </c>
      <c r="I358" s="3">
        <f t="shared" si="11"/>
        <v>5.3999999999999995</v>
      </c>
    </row>
    <row r="359" spans="1:9" x14ac:dyDescent="0.25">
      <c r="A359" s="1">
        <v>43093</v>
      </c>
      <c r="B359" s="1" t="str">
        <f t="shared" si="10"/>
        <v>December</v>
      </c>
      <c r="C359" t="s">
        <v>7</v>
      </c>
      <c r="D359">
        <v>35.799999999999997</v>
      </c>
      <c r="E359" s="2">
        <v>1.25</v>
      </c>
      <c r="F359">
        <v>26</v>
      </c>
      <c r="G359">
        <v>0.3</v>
      </c>
      <c r="H359">
        <v>16</v>
      </c>
      <c r="I359" s="3">
        <f t="shared" si="11"/>
        <v>4.8</v>
      </c>
    </row>
    <row r="360" spans="1:9" x14ac:dyDescent="0.25">
      <c r="A360" s="1">
        <v>43094</v>
      </c>
      <c r="B360" s="1" t="str">
        <f t="shared" si="10"/>
        <v>December</v>
      </c>
      <c r="C360" t="s">
        <v>8</v>
      </c>
      <c r="D360">
        <v>35.5</v>
      </c>
      <c r="E360" s="2">
        <v>1.25</v>
      </c>
      <c r="F360">
        <v>19</v>
      </c>
      <c r="G360">
        <v>0.3</v>
      </c>
      <c r="H360">
        <v>15</v>
      </c>
      <c r="I360" s="3">
        <f t="shared" si="11"/>
        <v>4.5</v>
      </c>
    </row>
    <row r="361" spans="1:9" x14ac:dyDescent="0.25">
      <c r="A361" s="1">
        <v>43095</v>
      </c>
      <c r="B361" s="1" t="str">
        <f t="shared" si="10"/>
        <v>December</v>
      </c>
      <c r="C361" t="s">
        <v>9</v>
      </c>
      <c r="D361">
        <v>28.9</v>
      </c>
      <c r="E361" s="2">
        <v>1.43</v>
      </c>
      <c r="F361">
        <v>23</v>
      </c>
      <c r="G361">
        <v>0.3</v>
      </c>
      <c r="H361">
        <v>13</v>
      </c>
      <c r="I361" s="3">
        <f t="shared" si="11"/>
        <v>3.9</v>
      </c>
    </row>
    <row r="362" spans="1:9" x14ac:dyDescent="0.25">
      <c r="A362" s="1">
        <v>43096</v>
      </c>
      <c r="B362" s="1" t="str">
        <f t="shared" si="10"/>
        <v>December</v>
      </c>
      <c r="C362" t="s">
        <v>10</v>
      </c>
      <c r="D362">
        <v>42.699999999999996</v>
      </c>
      <c r="E362" s="2">
        <v>1</v>
      </c>
      <c r="F362">
        <v>33</v>
      </c>
      <c r="G362">
        <v>0.3</v>
      </c>
      <c r="H362">
        <v>19</v>
      </c>
      <c r="I362" s="3">
        <f t="shared" si="11"/>
        <v>5.7</v>
      </c>
    </row>
    <row r="363" spans="1:9" x14ac:dyDescent="0.25">
      <c r="A363" s="1">
        <v>43097</v>
      </c>
      <c r="B363" s="1" t="str">
        <f t="shared" si="10"/>
        <v>December</v>
      </c>
      <c r="C363" t="s">
        <v>11</v>
      </c>
      <c r="D363">
        <v>37.799999999999997</v>
      </c>
      <c r="E363" s="2">
        <v>1.25</v>
      </c>
      <c r="F363">
        <v>32</v>
      </c>
      <c r="G363">
        <v>0.3</v>
      </c>
      <c r="H363">
        <v>16</v>
      </c>
      <c r="I363" s="3">
        <f t="shared" si="11"/>
        <v>4.8</v>
      </c>
    </row>
    <row r="364" spans="1:9" x14ac:dyDescent="0.25">
      <c r="A364" s="1">
        <v>43098</v>
      </c>
      <c r="B364" s="1" t="str">
        <f t="shared" si="10"/>
        <v>December</v>
      </c>
      <c r="C364" t="s">
        <v>12</v>
      </c>
      <c r="D364">
        <v>39.5</v>
      </c>
      <c r="E364" s="2">
        <v>1.25</v>
      </c>
      <c r="F364">
        <v>17</v>
      </c>
      <c r="G364">
        <v>0.3</v>
      </c>
      <c r="H364">
        <v>15</v>
      </c>
      <c r="I364" s="3">
        <f t="shared" si="11"/>
        <v>4.5</v>
      </c>
    </row>
    <row r="365" spans="1:9" x14ac:dyDescent="0.25">
      <c r="A365" s="1">
        <v>43099</v>
      </c>
      <c r="B365" s="1" t="str">
        <f t="shared" si="10"/>
        <v>December</v>
      </c>
      <c r="C365" t="s">
        <v>13</v>
      </c>
      <c r="D365">
        <v>30.9</v>
      </c>
      <c r="E365" s="2">
        <v>1.43</v>
      </c>
      <c r="F365">
        <v>22</v>
      </c>
      <c r="G365">
        <v>0.3</v>
      </c>
      <c r="H365">
        <v>13</v>
      </c>
      <c r="I365" s="3">
        <f t="shared" si="11"/>
        <v>3.9</v>
      </c>
    </row>
    <row r="366" spans="1:9" x14ac:dyDescent="0.25">
      <c r="A366" s="1">
        <v>43100</v>
      </c>
      <c r="B366" s="1" t="str">
        <f t="shared" si="10"/>
        <v>December</v>
      </c>
      <c r="C366" t="s">
        <v>7</v>
      </c>
      <c r="D366">
        <v>15.099999999999998</v>
      </c>
      <c r="E366" s="2">
        <v>2.5</v>
      </c>
      <c r="F366">
        <v>9</v>
      </c>
      <c r="G366">
        <v>0.3</v>
      </c>
      <c r="H366">
        <v>7</v>
      </c>
      <c r="I366" s="3">
        <f t="shared" si="11"/>
        <v>2.1</v>
      </c>
    </row>
    <row r="367" spans="1:9" x14ac:dyDescent="0.25">
      <c r="B367" s="4"/>
      <c r="F367" s="12">
        <f>SUBTOTAL(109,Table1[Flyers])</f>
        <v>14704</v>
      </c>
      <c r="I367" s="3">
        <f>SUBTOTAL(109,Table1[Revenue])</f>
        <v>3183.6999999999985</v>
      </c>
    </row>
    <row r="368" spans="1:9" x14ac:dyDescent="0.25">
      <c r="B368" s="4"/>
    </row>
  </sheetData>
  <mergeCells count="3">
    <mergeCell ref="K1:L1"/>
    <mergeCell ref="K27:L27"/>
    <mergeCell ref="K55:L55"/>
  </mergeCells>
  <conditionalFormatting sqref="D2:D366">
    <cfRule type="colorScale" priority="4">
      <colorScale>
        <cfvo type="min"/>
        <cfvo type="max"/>
        <color rgb="FFFCFCFF"/>
        <color rgb="FFF8696B"/>
      </colorScale>
    </cfRule>
  </conditionalFormatting>
  <conditionalFormatting sqref="E1:E1048576">
    <cfRule type="dataBar" priority="3">
      <dataBar>
        <cfvo type="min"/>
        <cfvo type="max"/>
        <color rgb="FF008AEF"/>
      </dataBar>
      <extLst>
        <ext xmlns:x14="http://schemas.microsoft.com/office/spreadsheetml/2009/9/main" uri="{B025F937-C7B1-47D3-B67F-A62EFF666E3E}">
          <x14:id>{3B31A5E7-1AFC-4617-85E2-32C6C7BEC95F}</x14:id>
        </ext>
      </extLst>
    </cfRule>
  </conditionalFormatting>
  <conditionalFormatting sqref="H2:H366">
    <cfRule type="top10" dxfId="3" priority="7" percent="1" bottom="1" rank="10"/>
    <cfRule type="top10" dxfId="2" priority="8" percent="1" rank="10"/>
  </conditionalFormatting>
  <pageMargins left="0.7" right="0.7" top="0.75" bottom="0.75" header="0.3" footer="0.3"/>
  <pageSetup orientation="portrait" r:id="rId1"/>
  <drawing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3B31A5E7-1AFC-4617-85E2-32C6C7BEC95F}">
            <x14:dataBar minLength="0" maxLength="100" border="1" negativeBarBorderColorSameAsPositive="0">
              <x14:cfvo type="autoMin"/>
              <x14:cfvo type="autoMax"/>
              <x14:borderColor rgb="FF008AEF"/>
              <x14:negativeFillColor rgb="FFFF0000"/>
              <x14:negativeBorderColor rgb="FFFF0000"/>
              <x14:axisColor rgb="FF000000"/>
            </x14:dataBar>
          </x14:cfRule>
          <xm:sqref>E1:E1048576</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1CA45-B258-453D-AA45-D5240F013604}">
  <dimension ref="A1:S367"/>
  <sheetViews>
    <sheetView topLeftCell="I1" workbookViewId="0">
      <selection activeCell="T5" sqref="T5"/>
    </sheetView>
  </sheetViews>
  <sheetFormatPr defaultRowHeight="15" x14ac:dyDescent="0.25"/>
  <cols>
    <col min="1" max="1" width="31.28515625" style="2" customWidth="1"/>
    <col min="2" max="2" width="23.7109375" customWidth="1"/>
    <col min="3" max="3" width="26.5703125" customWidth="1"/>
    <col min="4" max="4" width="26.7109375" customWidth="1"/>
    <col min="5" max="5" width="29.140625" customWidth="1"/>
    <col min="6" max="6" width="17.140625" customWidth="1"/>
    <col min="7" max="7" width="16.28515625" customWidth="1"/>
    <col min="8" max="8" width="23.85546875" customWidth="1"/>
    <col min="9" max="9" width="23.28515625" customWidth="1"/>
    <col min="12" max="12" width="12" customWidth="1"/>
    <col min="13" max="13" width="15.28515625" customWidth="1"/>
    <col min="14" max="14" width="22.140625" customWidth="1"/>
    <col min="15" max="15" width="15.140625" customWidth="1"/>
    <col min="17" max="17" width="16.140625" customWidth="1"/>
    <col min="18" max="18" width="21.7109375" customWidth="1"/>
    <col min="19" max="19" width="21.85546875" customWidth="1"/>
  </cols>
  <sheetData>
    <row r="1" spans="1:19" x14ac:dyDescent="0.25">
      <c r="A1" s="2" t="s">
        <v>400</v>
      </c>
      <c r="B1" s="1" t="s">
        <v>0</v>
      </c>
      <c r="C1" s="1" t="s">
        <v>14</v>
      </c>
      <c r="D1" t="s">
        <v>1</v>
      </c>
      <c r="E1" t="s">
        <v>2</v>
      </c>
      <c r="F1" s="2" t="s">
        <v>3</v>
      </c>
      <c r="G1" t="s">
        <v>4</v>
      </c>
      <c r="H1" t="s">
        <v>6</v>
      </c>
      <c r="I1" t="s">
        <v>5</v>
      </c>
      <c r="J1" s="3" t="s">
        <v>15</v>
      </c>
      <c r="M1" s="10" t="s">
        <v>401</v>
      </c>
      <c r="N1" s="10" t="s">
        <v>402</v>
      </c>
      <c r="O1" s="10" t="s">
        <v>694</v>
      </c>
      <c r="R1" s="10" t="s">
        <v>695</v>
      </c>
      <c r="S1" s="10" t="s">
        <v>694</v>
      </c>
    </row>
    <row r="2" spans="1:19" x14ac:dyDescent="0.25">
      <c r="A2" s="2">
        <f t="shared" ref="A2:A65" ca="1" si="0">RAND()</f>
        <v>0.36876651680763473</v>
      </c>
      <c r="B2" s="1">
        <v>42899</v>
      </c>
      <c r="C2" s="1" t="str">
        <f t="shared" ref="C2:C65" si="1">TEXT(B2, "mmmm")</f>
        <v>June</v>
      </c>
      <c r="D2" t="s">
        <v>9</v>
      </c>
      <c r="E2">
        <v>75.599999999999994</v>
      </c>
      <c r="F2" s="2">
        <v>0.59</v>
      </c>
      <c r="G2">
        <v>65</v>
      </c>
      <c r="H2">
        <v>0.3</v>
      </c>
      <c r="I2">
        <v>32</v>
      </c>
      <c r="J2" s="3">
        <f t="shared" ref="J2:J65" si="2">H2*I2</f>
        <v>9.6</v>
      </c>
      <c r="L2" s="10" t="s">
        <v>403</v>
      </c>
      <c r="M2" s="2">
        <f>AVERAGE(F2:F366)</f>
        <v>0.82660273972602827</v>
      </c>
      <c r="N2">
        <f>_xlfn.STDEV.P(F2:F366)</f>
        <v>0.27279671490640028</v>
      </c>
      <c r="O2" s="2">
        <f>AVERAGE(M2:M292)</f>
        <v>0.82323746645953977</v>
      </c>
      <c r="Q2" s="10" t="s">
        <v>403</v>
      </c>
      <c r="R2">
        <f>AVERAGE(E2:E366)</f>
        <v>60.731232876712362</v>
      </c>
      <c r="S2">
        <f>AVERAGE(R3:R292)</f>
        <v>61.022833333333317</v>
      </c>
    </row>
    <row r="3" spans="1:19" x14ac:dyDescent="0.25">
      <c r="A3" s="2">
        <f t="shared" ca="1" si="0"/>
        <v>0.16958121537384852</v>
      </c>
      <c r="B3" s="1">
        <v>42774</v>
      </c>
      <c r="C3" s="1" t="str">
        <f t="shared" si="1"/>
        <v>February</v>
      </c>
      <c r="D3" t="s">
        <v>10</v>
      </c>
      <c r="E3">
        <v>52.599999999999994</v>
      </c>
      <c r="F3" s="2">
        <v>0.87</v>
      </c>
      <c r="G3">
        <v>31</v>
      </c>
      <c r="H3">
        <v>0.3</v>
      </c>
      <c r="I3">
        <v>22</v>
      </c>
      <c r="J3" s="3">
        <f t="shared" si="2"/>
        <v>6.6</v>
      </c>
      <c r="L3" s="10" t="s">
        <v>404</v>
      </c>
      <c r="M3" s="2">
        <f>AVERAGE(F2:F41)</f>
        <v>0.85349999999999981</v>
      </c>
      <c r="N3">
        <f>_xlfn.STDEV.S(F2:F41)</f>
        <v>0.23690904886875389</v>
      </c>
      <c r="Q3" s="10" t="s">
        <v>404</v>
      </c>
      <c r="R3">
        <f>AVERAGE(E6:E65)</f>
        <v>59.716666666666661</v>
      </c>
      <c r="S3" t="s">
        <v>696</v>
      </c>
    </row>
    <row r="4" spans="1:19" x14ac:dyDescent="0.25">
      <c r="A4" s="2">
        <f t="shared" ca="1" si="0"/>
        <v>0.84699487296732556</v>
      </c>
      <c r="B4" s="1">
        <v>42965</v>
      </c>
      <c r="C4" s="1" t="str">
        <f t="shared" si="1"/>
        <v>August</v>
      </c>
      <c r="D4" t="s">
        <v>12</v>
      </c>
      <c r="E4">
        <v>65.699999999999989</v>
      </c>
      <c r="F4" s="2">
        <v>0.69</v>
      </c>
      <c r="G4">
        <v>45</v>
      </c>
      <c r="H4">
        <v>0.5</v>
      </c>
      <c r="I4">
        <v>29</v>
      </c>
      <c r="J4" s="3">
        <f t="shared" si="2"/>
        <v>14.5</v>
      </c>
      <c r="L4" s="10" t="s">
        <v>405</v>
      </c>
      <c r="M4" s="2">
        <f>AVERAGE(F35:F74)</f>
        <v>0.78</v>
      </c>
      <c r="N4">
        <f>_xlfn.STDEV.S(F35:F74)</f>
        <v>0.2796242900567536</v>
      </c>
      <c r="Q4" s="10" t="s">
        <v>405</v>
      </c>
      <c r="R4">
        <f>AVERAGE(E25:E84)</f>
        <v>62.413333333333327</v>
      </c>
    </row>
    <row r="5" spans="1:19" x14ac:dyDescent="0.25">
      <c r="A5" s="2">
        <f t="shared" ca="1" si="0"/>
        <v>9.5778369343439862E-2</v>
      </c>
      <c r="B5" s="1">
        <v>43000</v>
      </c>
      <c r="C5" s="1" t="str">
        <f t="shared" si="1"/>
        <v>September</v>
      </c>
      <c r="D5" t="s">
        <v>12</v>
      </c>
      <c r="E5">
        <v>64.8</v>
      </c>
      <c r="F5" s="2">
        <v>0.74</v>
      </c>
      <c r="G5">
        <v>34</v>
      </c>
      <c r="H5">
        <v>0.3</v>
      </c>
      <c r="I5">
        <v>26</v>
      </c>
      <c r="J5" s="3">
        <f t="shared" si="2"/>
        <v>7.8</v>
      </c>
      <c r="L5" s="10" t="s">
        <v>406</v>
      </c>
      <c r="M5" s="2">
        <f t="shared" ref="M5" si="3">AVERAGE(F4:F43)</f>
        <v>0.87099999999999989</v>
      </c>
      <c r="N5">
        <f t="shared" ref="N5" si="4">_xlfn.STDEV.S(F4:F43)</f>
        <v>0.24111705849532106</v>
      </c>
      <c r="Q5" s="10" t="s">
        <v>406</v>
      </c>
      <c r="R5">
        <f>AVERAGE(E8:E67)</f>
        <v>60.001666666666665</v>
      </c>
    </row>
    <row r="6" spans="1:19" x14ac:dyDescent="0.25">
      <c r="A6" s="2">
        <f t="shared" ca="1" si="0"/>
        <v>0.1946707882746298</v>
      </c>
      <c r="B6" s="1">
        <v>42893</v>
      </c>
      <c r="C6" s="1" t="str">
        <f t="shared" si="1"/>
        <v>June</v>
      </c>
      <c r="D6" t="s">
        <v>10</v>
      </c>
      <c r="E6">
        <v>86.8</v>
      </c>
      <c r="F6" s="2">
        <v>0.56000000000000005</v>
      </c>
      <c r="G6">
        <v>58</v>
      </c>
      <c r="H6">
        <v>0.3</v>
      </c>
      <c r="I6">
        <v>36</v>
      </c>
      <c r="J6" s="3">
        <f t="shared" si="2"/>
        <v>10.799999999999999</v>
      </c>
      <c r="L6" s="10" t="s">
        <v>407</v>
      </c>
      <c r="M6" s="2">
        <f t="shared" ref="M6" si="5">AVERAGE(F37:F76)</f>
        <v>0.79400000000000004</v>
      </c>
      <c r="N6">
        <f t="shared" ref="N6" si="6">_xlfn.STDEV.S(F37:F76)</f>
        <v>0.2820420045094208</v>
      </c>
      <c r="Q6" s="10" t="s">
        <v>407</v>
      </c>
      <c r="R6">
        <f>AVERAGE(E27:E86)</f>
        <v>63.636666666666663</v>
      </c>
    </row>
    <row r="7" spans="1:19" x14ac:dyDescent="0.25">
      <c r="A7" s="2">
        <f t="shared" ca="1" si="0"/>
        <v>0.71808404113226021</v>
      </c>
      <c r="B7" s="1">
        <v>42836</v>
      </c>
      <c r="C7" s="1" t="str">
        <f t="shared" si="1"/>
        <v>April</v>
      </c>
      <c r="D7" t="s">
        <v>9</v>
      </c>
      <c r="E7">
        <v>60.8</v>
      </c>
      <c r="F7" s="2">
        <v>0.74</v>
      </c>
      <c r="G7">
        <v>34</v>
      </c>
      <c r="H7">
        <v>0.3</v>
      </c>
      <c r="I7">
        <v>26</v>
      </c>
      <c r="J7" s="3">
        <f t="shared" si="2"/>
        <v>7.8</v>
      </c>
      <c r="L7" s="10" t="s">
        <v>408</v>
      </c>
      <c r="M7" s="2">
        <f t="shared" ref="M7" si="7">AVERAGE(F6:F45)</f>
        <v>0.86725000000000008</v>
      </c>
      <c r="N7">
        <f t="shared" ref="N7" si="8">_xlfn.STDEV.S(F6:F45)</f>
        <v>0.24409947005688265</v>
      </c>
      <c r="Q7" s="10" t="s">
        <v>408</v>
      </c>
      <c r="R7">
        <f>AVERAGE(E10:E69)</f>
        <v>60.571666666666665</v>
      </c>
    </row>
    <row r="8" spans="1:19" x14ac:dyDescent="0.25">
      <c r="A8" s="2">
        <f t="shared" ca="1" si="0"/>
        <v>0.1513357848484248</v>
      </c>
      <c r="B8" s="1">
        <v>42838</v>
      </c>
      <c r="C8" s="1" t="str">
        <f t="shared" si="1"/>
        <v>April</v>
      </c>
      <c r="D8" t="s">
        <v>11</v>
      </c>
      <c r="E8">
        <v>61.099999999999994</v>
      </c>
      <c r="F8" s="2">
        <v>0.69</v>
      </c>
      <c r="G8">
        <v>46</v>
      </c>
      <c r="H8">
        <v>0.3</v>
      </c>
      <c r="I8">
        <v>27</v>
      </c>
      <c r="J8" s="3">
        <f t="shared" si="2"/>
        <v>8.1</v>
      </c>
      <c r="L8" s="10" t="s">
        <v>409</v>
      </c>
      <c r="M8" s="2">
        <f t="shared" ref="M8" si="9">AVERAGE(F39:F78)</f>
        <v>0.80525000000000002</v>
      </c>
      <c r="N8">
        <f t="shared" ref="N8" si="10">_xlfn.STDEV.S(F39:F78)</f>
        <v>0.27982583869256955</v>
      </c>
      <c r="Q8" s="10" t="s">
        <v>409</v>
      </c>
      <c r="R8">
        <f>AVERAGE(E29:E88)</f>
        <v>63.356666666666662</v>
      </c>
    </row>
    <row r="9" spans="1:19" x14ac:dyDescent="0.25">
      <c r="A9" s="2">
        <f t="shared" ca="1" si="0"/>
        <v>0.81234538908765452</v>
      </c>
      <c r="B9" s="1">
        <v>42742</v>
      </c>
      <c r="C9" s="1" t="str">
        <f t="shared" si="1"/>
        <v>January</v>
      </c>
      <c r="D9" t="s">
        <v>13</v>
      </c>
      <c r="E9">
        <v>32.9</v>
      </c>
      <c r="F9" s="2">
        <v>1.54</v>
      </c>
      <c r="G9">
        <v>19</v>
      </c>
      <c r="H9">
        <v>0.3</v>
      </c>
      <c r="I9">
        <v>13</v>
      </c>
      <c r="J9" s="3">
        <f t="shared" si="2"/>
        <v>3.9</v>
      </c>
      <c r="L9" s="10" t="s">
        <v>410</v>
      </c>
      <c r="M9" s="2">
        <f t="shared" ref="M9" si="11">AVERAGE(F8:F47)</f>
        <v>0.86800000000000033</v>
      </c>
      <c r="N9">
        <f t="shared" ref="N9" si="12">_xlfn.STDEV.S(F8:F47)</f>
        <v>0.24374429644871956</v>
      </c>
      <c r="Q9" s="10" t="s">
        <v>410</v>
      </c>
      <c r="R9">
        <f>AVERAGE(E12:E71)</f>
        <v>60.899999999999991</v>
      </c>
    </row>
    <row r="10" spans="1:19" x14ac:dyDescent="0.25">
      <c r="A10" s="2">
        <f t="shared" ca="1" si="0"/>
        <v>0.57615295832811908</v>
      </c>
      <c r="B10" s="1">
        <v>42825</v>
      </c>
      <c r="C10" s="1" t="str">
        <f t="shared" si="1"/>
        <v>March</v>
      </c>
      <c r="D10" t="s">
        <v>12</v>
      </c>
      <c r="E10">
        <v>58.499999999999993</v>
      </c>
      <c r="F10" s="2">
        <v>0.77</v>
      </c>
      <c r="G10">
        <v>48</v>
      </c>
      <c r="H10">
        <v>0.3</v>
      </c>
      <c r="I10">
        <v>25</v>
      </c>
      <c r="J10" s="3">
        <f t="shared" si="2"/>
        <v>7.5</v>
      </c>
      <c r="L10" s="10" t="s">
        <v>411</v>
      </c>
      <c r="M10" s="2">
        <f t="shared" ref="M10" si="13">AVERAGE(F41:F80)</f>
        <v>0.78599999999999981</v>
      </c>
      <c r="N10">
        <f t="shared" ref="N10" si="14">_xlfn.STDEV.S(F41:F80)</f>
        <v>0.28283183369954368</v>
      </c>
      <c r="Q10" s="10" t="s">
        <v>411</v>
      </c>
      <c r="R10">
        <f>AVERAGE(E31:E90)</f>
        <v>63.251666666666658</v>
      </c>
    </row>
    <row r="11" spans="1:19" x14ac:dyDescent="0.25">
      <c r="A11" s="2">
        <f t="shared" ca="1" si="0"/>
        <v>1.8728864102040998E-2</v>
      </c>
      <c r="B11" s="1">
        <v>42869</v>
      </c>
      <c r="C11" s="1" t="str">
        <f t="shared" si="1"/>
        <v>May</v>
      </c>
      <c r="D11" t="s">
        <v>7</v>
      </c>
      <c r="E11">
        <v>77.3</v>
      </c>
      <c r="F11" s="2">
        <v>0.63</v>
      </c>
      <c r="G11">
        <v>58</v>
      </c>
      <c r="H11">
        <v>0.3</v>
      </c>
      <c r="I11">
        <v>31</v>
      </c>
      <c r="J11" s="3">
        <f t="shared" si="2"/>
        <v>9.2999999999999989</v>
      </c>
      <c r="L11" s="10" t="s">
        <v>412</v>
      </c>
      <c r="M11" s="2">
        <f t="shared" ref="M11" si="15">AVERAGE(F10:F49)</f>
        <v>0.85124999999999995</v>
      </c>
      <c r="N11">
        <f t="shared" ref="N11" si="16">_xlfn.STDEV.S(F10:F49)</f>
        <v>0.22553852931401347</v>
      </c>
      <c r="Q11" s="10" t="s">
        <v>412</v>
      </c>
      <c r="R11">
        <f>AVERAGE(E14:E73)</f>
        <v>61.24499999999999</v>
      </c>
    </row>
    <row r="12" spans="1:19" x14ac:dyDescent="0.25">
      <c r="A12" s="2">
        <f t="shared" ca="1" si="0"/>
        <v>0.91951968201612355</v>
      </c>
      <c r="B12" s="1">
        <v>42785</v>
      </c>
      <c r="C12" s="1" t="str">
        <f t="shared" si="1"/>
        <v>February</v>
      </c>
      <c r="D12" t="s">
        <v>7</v>
      </c>
      <c r="E12">
        <v>50</v>
      </c>
      <c r="F12" s="2">
        <v>0.95</v>
      </c>
      <c r="G12">
        <v>28</v>
      </c>
      <c r="H12">
        <v>0.3</v>
      </c>
      <c r="I12">
        <v>20</v>
      </c>
      <c r="J12" s="3">
        <f t="shared" si="2"/>
        <v>6</v>
      </c>
      <c r="L12" s="10" t="s">
        <v>413</v>
      </c>
      <c r="M12" s="2">
        <f t="shared" ref="M12" si="17">AVERAGE(F43:F82)</f>
        <v>0.77899999999999991</v>
      </c>
      <c r="N12">
        <f t="shared" ref="N12" si="18">_xlfn.STDEV.S(F43:F82)</f>
        <v>0.28466624632167387</v>
      </c>
      <c r="Q12" s="10" t="s">
        <v>413</v>
      </c>
      <c r="R12">
        <f>AVERAGE(E33:E92)</f>
        <v>63.359999999999985</v>
      </c>
    </row>
    <row r="13" spans="1:19" x14ac:dyDescent="0.25">
      <c r="A13" s="2">
        <f t="shared" ca="1" si="0"/>
        <v>0.64767423764765242</v>
      </c>
      <c r="B13" s="1">
        <v>42990</v>
      </c>
      <c r="C13" s="1" t="str">
        <f t="shared" si="1"/>
        <v>September</v>
      </c>
      <c r="D13" t="s">
        <v>9</v>
      </c>
      <c r="E13">
        <v>61.099999999999994</v>
      </c>
      <c r="F13" s="2">
        <v>0.71</v>
      </c>
      <c r="G13">
        <v>36</v>
      </c>
      <c r="H13">
        <v>0.3</v>
      </c>
      <c r="I13">
        <v>27</v>
      </c>
      <c r="J13" s="3">
        <f t="shared" si="2"/>
        <v>8.1</v>
      </c>
      <c r="L13" s="10" t="s">
        <v>414</v>
      </c>
      <c r="M13" s="2">
        <f t="shared" ref="M13" si="19">AVERAGE(F12:F51)</f>
        <v>0.85775000000000001</v>
      </c>
      <c r="N13">
        <f t="shared" ref="N13" si="20">_xlfn.STDEV.S(F12:F51)</f>
        <v>0.2223128714683717</v>
      </c>
      <c r="Q13" s="10" t="s">
        <v>414</v>
      </c>
      <c r="R13">
        <f>AVERAGE(E16:E75)</f>
        <v>60.86166666666665</v>
      </c>
    </row>
    <row r="14" spans="1:19" x14ac:dyDescent="0.25">
      <c r="A14" s="2">
        <f t="shared" ca="1" si="0"/>
        <v>0.70096831061135711</v>
      </c>
      <c r="B14" s="1">
        <v>42853</v>
      </c>
      <c r="C14" s="1" t="str">
        <f t="shared" si="1"/>
        <v>April</v>
      </c>
      <c r="D14" t="s">
        <v>12</v>
      </c>
      <c r="E14">
        <v>58.8</v>
      </c>
      <c r="F14" s="2">
        <v>0.74</v>
      </c>
      <c r="G14">
        <v>32</v>
      </c>
      <c r="H14">
        <v>0.3</v>
      </c>
      <c r="I14">
        <v>26</v>
      </c>
      <c r="J14" s="3">
        <f t="shared" si="2"/>
        <v>7.8</v>
      </c>
      <c r="L14" s="10" t="s">
        <v>415</v>
      </c>
      <c r="M14" s="2">
        <f t="shared" ref="M14" si="21">AVERAGE(F45:F84)</f>
        <v>0.77825</v>
      </c>
      <c r="N14">
        <f t="shared" ref="N14" si="22">_xlfn.STDEV.S(F45:F84)</f>
        <v>0.27861274935394487</v>
      </c>
      <c r="Q14" s="10" t="s">
        <v>415</v>
      </c>
      <c r="R14">
        <f>AVERAGE(E35:E94)</f>
        <v>63.851666666666659</v>
      </c>
    </row>
    <row r="15" spans="1:19" x14ac:dyDescent="0.25">
      <c r="A15" s="2">
        <f t="shared" ca="1" si="0"/>
        <v>0.99820838037986692</v>
      </c>
      <c r="B15" s="1">
        <v>43071</v>
      </c>
      <c r="C15" s="1" t="str">
        <f t="shared" si="1"/>
        <v>December</v>
      </c>
      <c r="D15" t="s">
        <v>13</v>
      </c>
      <c r="E15">
        <v>44.099999999999994</v>
      </c>
      <c r="F15" s="2">
        <v>1.1100000000000001</v>
      </c>
      <c r="G15">
        <v>35</v>
      </c>
      <c r="H15">
        <v>0.3</v>
      </c>
      <c r="I15">
        <v>17</v>
      </c>
      <c r="J15" s="3">
        <f t="shared" si="2"/>
        <v>5.0999999999999996</v>
      </c>
      <c r="L15" s="10" t="s">
        <v>416</v>
      </c>
      <c r="M15" s="2">
        <f t="shared" ref="M15" si="23">AVERAGE(F14:F53)</f>
        <v>0.86050000000000026</v>
      </c>
      <c r="N15">
        <f t="shared" ref="N15" si="24">_xlfn.STDEV.S(F14:F53)</f>
        <v>0.22215667836819389</v>
      </c>
      <c r="Q15" s="10" t="s">
        <v>416</v>
      </c>
      <c r="R15">
        <f>AVERAGE(E18:E77)</f>
        <v>60.866666666666653</v>
      </c>
    </row>
    <row r="16" spans="1:19" x14ac:dyDescent="0.25">
      <c r="A16" s="2">
        <f t="shared" ca="1" si="0"/>
        <v>0.82777687655835386</v>
      </c>
      <c r="B16" s="1">
        <v>42823</v>
      </c>
      <c r="C16" s="1" t="str">
        <f t="shared" si="1"/>
        <v>March</v>
      </c>
      <c r="D16" t="s">
        <v>10</v>
      </c>
      <c r="E16">
        <v>57.199999999999996</v>
      </c>
      <c r="F16" s="2">
        <v>0.83</v>
      </c>
      <c r="G16">
        <v>39</v>
      </c>
      <c r="H16">
        <v>0.3</v>
      </c>
      <c r="I16">
        <v>24</v>
      </c>
      <c r="J16" s="3">
        <f t="shared" si="2"/>
        <v>7.1999999999999993</v>
      </c>
      <c r="L16" s="10" t="s">
        <v>417</v>
      </c>
      <c r="M16" s="2">
        <f t="shared" ref="M16" si="25">AVERAGE(F47:F86)</f>
        <v>0.77524999999999999</v>
      </c>
      <c r="N16">
        <f t="shared" ref="N16" si="26">_xlfn.STDEV.S(F47:F86)</f>
        <v>0.28230722944138709</v>
      </c>
      <c r="Q16" s="10" t="s">
        <v>417</v>
      </c>
      <c r="R16">
        <f>AVERAGE(E37:E96)</f>
        <v>64.158333333333317</v>
      </c>
    </row>
    <row r="17" spans="1:18" x14ac:dyDescent="0.25">
      <c r="A17" s="2">
        <f t="shared" ca="1" si="0"/>
        <v>0.51068986897262258</v>
      </c>
      <c r="B17" s="1">
        <v>42790</v>
      </c>
      <c r="C17" s="1" t="str">
        <f t="shared" si="1"/>
        <v>February</v>
      </c>
      <c r="D17" t="s">
        <v>12</v>
      </c>
      <c r="E17">
        <v>47.3</v>
      </c>
      <c r="F17" s="2">
        <v>0.87</v>
      </c>
      <c r="G17">
        <v>36</v>
      </c>
      <c r="H17">
        <v>0.3</v>
      </c>
      <c r="I17">
        <v>21</v>
      </c>
      <c r="J17" s="3">
        <f t="shared" si="2"/>
        <v>6.3</v>
      </c>
      <c r="L17" s="10" t="s">
        <v>418</v>
      </c>
      <c r="M17" s="2">
        <f t="shared" ref="M17" si="27">AVERAGE(F16:F55)</f>
        <v>0.85025000000000017</v>
      </c>
      <c r="N17">
        <f t="shared" ref="N17" si="28">_xlfn.STDEV.S(F16:F55)</f>
        <v>0.22004064309891558</v>
      </c>
      <c r="Q17" s="10" t="s">
        <v>418</v>
      </c>
      <c r="R17">
        <f>AVERAGE(E20:E79)</f>
        <v>61.251666666666651</v>
      </c>
    </row>
    <row r="18" spans="1:18" x14ac:dyDescent="0.25">
      <c r="A18" s="2">
        <f t="shared" ca="1" si="0"/>
        <v>0.40441028787442723</v>
      </c>
      <c r="B18" s="1">
        <v>43009</v>
      </c>
      <c r="C18" s="1" t="str">
        <f t="shared" si="1"/>
        <v>October</v>
      </c>
      <c r="D18" t="s">
        <v>7</v>
      </c>
      <c r="E18">
        <v>56.499999999999993</v>
      </c>
      <c r="F18" s="2">
        <v>0.8</v>
      </c>
      <c r="G18">
        <v>43</v>
      </c>
      <c r="H18">
        <v>0.3</v>
      </c>
      <c r="I18">
        <v>25</v>
      </c>
      <c r="J18" s="3">
        <f t="shared" si="2"/>
        <v>7.5</v>
      </c>
      <c r="L18" s="10" t="s">
        <v>419</v>
      </c>
      <c r="M18" s="2">
        <f t="shared" ref="M18" si="29">AVERAGE(F49:F88)</f>
        <v>0.78949999999999987</v>
      </c>
      <c r="N18">
        <f t="shared" ref="N18" si="30">_xlfn.STDEV.S(F49:F88)</f>
        <v>0.28162486414122617</v>
      </c>
      <c r="Q18" s="10" t="s">
        <v>419</v>
      </c>
      <c r="R18">
        <f>AVERAGE(E39:E98)</f>
        <v>63.654999999999987</v>
      </c>
    </row>
    <row r="19" spans="1:18" x14ac:dyDescent="0.25">
      <c r="A19" s="2">
        <f t="shared" ca="1" si="0"/>
        <v>0.32394579579564509</v>
      </c>
      <c r="B19" s="1">
        <v>43037</v>
      </c>
      <c r="C19" s="1" t="str">
        <f t="shared" si="1"/>
        <v>October</v>
      </c>
      <c r="D19" t="s">
        <v>7</v>
      </c>
      <c r="E19">
        <v>61.499999999999993</v>
      </c>
      <c r="F19" s="2">
        <v>0.8</v>
      </c>
      <c r="G19">
        <v>34</v>
      </c>
      <c r="H19">
        <v>0.3</v>
      </c>
      <c r="I19">
        <v>25</v>
      </c>
      <c r="J19" s="3">
        <f t="shared" si="2"/>
        <v>7.5</v>
      </c>
      <c r="L19" s="10" t="s">
        <v>420</v>
      </c>
      <c r="M19" s="2">
        <f t="shared" ref="M19" si="31">AVERAGE(F18:F57)</f>
        <v>0.87949999999999995</v>
      </c>
      <c r="N19">
        <f t="shared" ref="N19" si="32">_xlfn.STDEV.S(F18:F57)</f>
        <v>0.28535133540143914</v>
      </c>
      <c r="Q19" s="10" t="s">
        <v>420</v>
      </c>
      <c r="R19">
        <f>AVERAGE(E22:E81)</f>
        <v>61.634999999999984</v>
      </c>
    </row>
    <row r="20" spans="1:18" x14ac:dyDescent="0.25">
      <c r="A20" s="2">
        <f t="shared" ca="1" si="0"/>
        <v>0.55686428532389642</v>
      </c>
      <c r="B20" s="1">
        <v>42908</v>
      </c>
      <c r="C20" s="1" t="str">
        <f t="shared" si="1"/>
        <v>June</v>
      </c>
      <c r="D20" t="s">
        <v>11</v>
      </c>
      <c r="E20">
        <v>72.3</v>
      </c>
      <c r="F20" s="2">
        <v>0.65</v>
      </c>
      <c r="G20">
        <v>36</v>
      </c>
      <c r="H20">
        <v>0.3</v>
      </c>
      <c r="I20">
        <v>31</v>
      </c>
      <c r="J20" s="3">
        <f t="shared" si="2"/>
        <v>9.2999999999999989</v>
      </c>
      <c r="L20" s="10" t="s">
        <v>421</v>
      </c>
      <c r="M20" s="2">
        <f t="shared" ref="M20" si="33">AVERAGE(F51:F90)</f>
        <v>0.78674999999999984</v>
      </c>
      <c r="N20">
        <f t="shared" ref="N20" si="34">_xlfn.STDEV.S(F51:F90)</f>
        <v>0.28047932873235754</v>
      </c>
      <c r="Q20" s="10" t="s">
        <v>421</v>
      </c>
      <c r="R20">
        <f>AVERAGE(E41:E100)</f>
        <v>63.741666666666667</v>
      </c>
    </row>
    <row r="21" spans="1:18" x14ac:dyDescent="0.25">
      <c r="A21" s="2">
        <f t="shared" ca="1" si="0"/>
        <v>0.71778659867319461</v>
      </c>
      <c r="B21" s="1">
        <v>42753</v>
      </c>
      <c r="C21" s="1" t="str">
        <f t="shared" si="1"/>
        <v>January</v>
      </c>
      <c r="D21" t="s">
        <v>10</v>
      </c>
      <c r="E21">
        <v>42.8</v>
      </c>
      <c r="F21" s="2">
        <v>1.18</v>
      </c>
      <c r="G21">
        <v>33</v>
      </c>
      <c r="H21">
        <v>0.3</v>
      </c>
      <c r="I21">
        <v>16</v>
      </c>
      <c r="J21" s="3">
        <f t="shared" si="2"/>
        <v>4.8</v>
      </c>
      <c r="L21" s="10" t="s">
        <v>422</v>
      </c>
      <c r="M21" s="2">
        <f t="shared" ref="M21" si="35">AVERAGE(F20:F59)</f>
        <v>0.873</v>
      </c>
      <c r="N21">
        <f t="shared" ref="N21" si="36">_xlfn.STDEV.S(F20:F59)</f>
        <v>0.28863249634910854</v>
      </c>
      <c r="Q21" s="10" t="s">
        <v>422</v>
      </c>
      <c r="R21">
        <f>AVERAGE(E24:E83)</f>
        <v>62.363333333333323</v>
      </c>
    </row>
    <row r="22" spans="1:18" x14ac:dyDescent="0.25">
      <c r="A22" s="2">
        <f t="shared" ca="1" si="0"/>
        <v>0.28168290997600731</v>
      </c>
      <c r="B22" s="1">
        <v>43002</v>
      </c>
      <c r="C22" s="1" t="str">
        <f t="shared" si="1"/>
        <v>September</v>
      </c>
      <c r="D22" t="s">
        <v>7</v>
      </c>
      <c r="E22">
        <v>63.399999999999991</v>
      </c>
      <c r="F22" s="2">
        <v>0.71</v>
      </c>
      <c r="G22">
        <v>43</v>
      </c>
      <c r="H22">
        <v>0.3</v>
      </c>
      <c r="I22">
        <v>28</v>
      </c>
      <c r="J22" s="3">
        <f t="shared" si="2"/>
        <v>8.4</v>
      </c>
      <c r="L22" s="10" t="s">
        <v>423</v>
      </c>
      <c r="M22" s="2">
        <f t="shared" ref="M22" si="37">AVERAGE(F53:F92)</f>
        <v>0.77449999999999997</v>
      </c>
      <c r="N22">
        <f t="shared" ref="N22" si="38">_xlfn.STDEV.S(F53:F92)</f>
        <v>0.28020093522785422</v>
      </c>
      <c r="Q22" s="10" t="s">
        <v>423</v>
      </c>
      <c r="R22">
        <f>AVERAGE(E43:E102)</f>
        <v>64.015000000000001</v>
      </c>
    </row>
    <row r="23" spans="1:18" x14ac:dyDescent="0.25">
      <c r="A23" s="2">
        <f t="shared" ca="1" si="0"/>
        <v>0.74195299515059765</v>
      </c>
      <c r="B23" s="1">
        <v>43099</v>
      </c>
      <c r="C23" s="1" t="str">
        <f t="shared" si="1"/>
        <v>December</v>
      </c>
      <c r="D23" t="s">
        <v>13</v>
      </c>
      <c r="E23">
        <v>30.9</v>
      </c>
      <c r="F23" s="2">
        <v>1.43</v>
      </c>
      <c r="G23">
        <v>22</v>
      </c>
      <c r="H23">
        <v>0.3</v>
      </c>
      <c r="I23">
        <v>13</v>
      </c>
      <c r="J23" s="3">
        <f t="shared" si="2"/>
        <v>3.9</v>
      </c>
      <c r="L23" s="10" t="s">
        <v>424</v>
      </c>
      <c r="M23" s="2">
        <f t="shared" ref="M23" si="39">AVERAGE(F22:F61)</f>
        <v>0.86</v>
      </c>
      <c r="N23">
        <f t="shared" ref="N23" si="40">_xlfn.STDEV.S(F22:F61)</f>
        <v>0.28679484313927683</v>
      </c>
      <c r="Q23" s="10" t="s">
        <v>424</v>
      </c>
      <c r="R23">
        <f>AVERAGE(E26:E85)</f>
        <v>63.301666666666662</v>
      </c>
    </row>
    <row r="24" spans="1:18" x14ac:dyDescent="0.25">
      <c r="A24" s="2">
        <f t="shared" ca="1" si="0"/>
        <v>0.52865267375202807</v>
      </c>
      <c r="B24" s="1">
        <v>42783</v>
      </c>
      <c r="C24" s="1" t="str">
        <f t="shared" si="1"/>
        <v>February</v>
      </c>
      <c r="D24" t="s">
        <v>12</v>
      </c>
      <c r="E24">
        <v>40.4</v>
      </c>
      <c r="F24" s="2">
        <v>1</v>
      </c>
      <c r="G24">
        <v>29</v>
      </c>
      <c r="H24">
        <v>0.3</v>
      </c>
      <c r="I24">
        <v>18</v>
      </c>
      <c r="J24" s="3">
        <f t="shared" si="2"/>
        <v>5.3999999999999995</v>
      </c>
      <c r="L24" s="10" t="s">
        <v>425</v>
      </c>
      <c r="M24" s="2">
        <f t="shared" ref="M24" si="41">AVERAGE(F55:F94)</f>
        <v>0.77824999999999989</v>
      </c>
      <c r="N24">
        <f t="shared" ref="N24" si="42">_xlfn.STDEV.S(F55:F94)</f>
        <v>0.28281449478684528</v>
      </c>
      <c r="Q24" s="10" t="s">
        <v>425</v>
      </c>
      <c r="R24">
        <f>AVERAGE(E45:E104)</f>
        <v>64.086666666666673</v>
      </c>
    </row>
    <row r="25" spans="1:18" x14ac:dyDescent="0.25">
      <c r="A25" s="2">
        <f t="shared" ca="1" si="0"/>
        <v>0.80894529877217769</v>
      </c>
      <c r="B25" s="1">
        <v>43056</v>
      </c>
      <c r="C25" s="1" t="str">
        <f t="shared" si="1"/>
        <v>November</v>
      </c>
      <c r="D25" t="s">
        <v>12</v>
      </c>
      <c r="E25">
        <v>46</v>
      </c>
      <c r="F25" s="2">
        <v>1</v>
      </c>
      <c r="G25">
        <v>31</v>
      </c>
      <c r="H25">
        <v>0.3</v>
      </c>
      <c r="I25">
        <v>20</v>
      </c>
      <c r="J25" s="3">
        <f t="shared" si="2"/>
        <v>6</v>
      </c>
      <c r="L25" s="10" t="s">
        <v>426</v>
      </c>
      <c r="M25" s="2">
        <f t="shared" ref="M25" si="43">AVERAGE(F24:F63)</f>
        <v>0.84774999999999989</v>
      </c>
      <c r="N25">
        <f t="shared" ref="N25" si="44">_xlfn.STDEV.S(F24:F63)</f>
        <v>0.27133560920106509</v>
      </c>
      <c r="Q25" s="10" t="s">
        <v>426</v>
      </c>
      <c r="R25">
        <f>AVERAGE(E28:E87)</f>
        <v>63.838333333333324</v>
      </c>
    </row>
    <row r="26" spans="1:18" x14ac:dyDescent="0.25">
      <c r="A26" s="2">
        <f t="shared" ca="1" si="0"/>
        <v>0.25856324839258915</v>
      </c>
      <c r="B26" s="1">
        <v>43085</v>
      </c>
      <c r="C26" s="1" t="str">
        <f t="shared" si="1"/>
        <v>December</v>
      </c>
      <c r="D26" t="s">
        <v>13</v>
      </c>
      <c r="E26">
        <v>35.5</v>
      </c>
      <c r="F26" s="2">
        <v>1.25</v>
      </c>
      <c r="G26">
        <v>30</v>
      </c>
      <c r="H26">
        <v>0.3</v>
      </c>
      <c r="I26">
        <v>15</v>
      </c>
      <c r="J26" s="3">
        <f t="shared" si="2"/>
        <v>4.5</v>
      </c>
      <c r="L26" s="10" t="s">
        <v>427</v>
      </c>
      <c r="M26" s="2">
        <f t="shared" ref="M26" si="45">AVERAGE(F57:F96)</f>
        <v>0.77174999999999971</v>
      </c>
      <c r="N26">
        <f t="shared" ref="N26" si="46">_xlfn.STDEV.S(F57:F96)</f>
        <v>0.28356600552107747</v>
      </c>
      <c r="Q26" s="10" t="s">
        <v>427</v>
      </c>
      <c r="R26">
        <f>AVERAGE(E47:E106)</f>
        <v>64.37833333333333</v>
      </c>
    </row>
    <row r="27" spans="1:18" x14ac:dyDescent="0.25">
      <c r="A27" s="2">
        <f t="shared" ca="1" si="0"/>
        <v>0.61088905150168527</v>
      </c>
      <c r="B27" s="1">
        <v>42837</v>
      </c>
      <c r="C27" s="1" t="str">
        <f t="shared" si="1"/>
        <v>April</v>
      </c>
      <c r="D27" t="s">
        <v>10</v>
      </c>
      <c r="E27">
        <v>66.099999999999994</v>
      </c>
      <c r="F27" s="2">
        <v>0.74</v>
      </c>
      <c r="G27">
        <v>30</v>
      </c>
      <c r="H27">
        <v>0.3</v>
      </c>
      <c r="I27">
        <v>27</v>
      </c>
      <c r="J27" s="3">
        <f t="shared" si="2"/>
        <v>8.1</v>
      </c>
      <c r="L27" s="10" t="s">
        <v>428</v>
      </c>
      <c r="M27" s="2">
        <f t="shared" ref="M27" si="47">AVERAGE(F26:F65)</f>
        <v>0.82350000000000012</v>
      </c>
      <c r="N27">
        <f t="shared" ref="N27" si="48">_xlfn.STDEV.S(F26:F65)</f>
        <v>0.27859123626395133</v>
      </c>
      <c r="Q27" s="10" t="s">
        <v>428</v>
      </c>
      <c r="R27">
        <f>AVERAGE(E30:E89)</f>
        <v>63.37833333333333</v>
      </c>
    </row>
    <row r="28" spans="1:18" x14ac:dyDescent="0.25">
      <c r="A28" s="2">
        <f t="shared" ca="1" si="0"/>
        <v>0.51877794463737925</v>
      </c>
      <c r="B28" s="1">
        <v>42963</v>
      </c>
      <c r="C28" s="1" t="str">
        <f t="shared" si="1"/>
        <v>August</v>
      </c>
      <c r="D28" t="s">
        <v>10</v>
      </c>
      <c r="E28">
        <v>71</v>
      </c>
      <c r="F28" s="2">
        <v>0.63</v>
      </c>
      <c r="G28">
        <v>49</v>
      </c>
      <c r="H28">
        <v>0.5</v>
      </c>
      <c r="I28">
        <v>30</v>
      </c>
      <c r="J28" s="3">
        <f t="shared" si="2"/>
        <v>15</v>
      </c>
      <c r="L28" s="10" t="s">
        <v>429</v>
      </c>
      <c r="M28" s="2">
        <f t="shared" ref="M28" si="49">AVERAGE(F59:F98)</f>
        <v>0.74624999999999975</v>
      </c>
      <c r="N28">
        <f t="shared" ref="N28" si="50">_xlfn.STDEV.S(F59:F98)</f>
        <v>0.20325161241357514</v>
      </c>
      <c r="Q28" s="10" t="s">
        <v>429</v>
      </c>
      <c r="R28">
        <f>AVERAGE(E49:E108)</f>
        <v>62.86666666666666</v>
      </c>
    </row>
    <row r="29" spans="1:18" x14ac:dyDescent="0.25">
      <c r="A29" s="2">
        <f t="shared" ca="1" si="0"/>
        <v>0.86716266326397795</v>
      </c>
      <c r="B29" s="1">
        <v>43027</v>
      </c>
      <c r="C29" s="1" t="str">
        <f t="shared" si="1"/>
        <v>October</v>
      </c>
      <c r="D29" t="s">
        <v>11</v>
      </c>
      <c r="E29">
        <v>60.499999999999993</v>
      </c>
      <c r="F29" s="2">
        <v>0.8</v>
      </c>
      <c r="G29">
        <v>41</v>
      </c>
      <c r="H29">
        <v>0.3</v>
      </c>
      <c r="I29">
        <v>25</v>
      </c>
      <c r="J29" s="3">
        <f t="shared" si="2"/>
        <v>7.5</v>
      </c>
      <c r="L29" s="10" t="s">
        <v>430</v>
      </c>
      <c r="M29" s="2">
        <f t="shared" ref="M29" si="51">AVERAGE(F28:F67)</f>
        <v>0.80225000000000013</v>
      </c>
      <c r="N29">
        <f t="shared" ref="N29" si="52">_xlfn.STDEV.S(F28:F67)</f>
        <v>0.27529459744901508</v>
      </c>
      <c r="Q29" s="10" t="s">
        <v>430</v>
      </c>
      <c r="R29">
        <f>AVERAGE(E32:E91)</f>
        <v>63.163333333333313</v>
      </c>
    </row>
    <row r="30" spans="1:18" x14ac:dyDescent="0.25">
      <c r="A30" s="2">
        <f t="shared" ca="1" si="0"/>
        <v>0.675527079612949</v>
      </c>
      <c r="B30" s="1">
        <v>42786</v>
      </c>
      <c r="C30" s="1" t="str">
        <f t="shared" si="1"/>
        <v>February</v>
      </c>
      <c r="D30" t="s">
        <v>8</v>
      </c>
      <c r="E30">
        <v>50.3</v>
      </c>
      <c r="F30" s="2">
        <v>0.95</v>
      </c>
      <c r="G30">
        <v>25</v>
      </c>
      <c r="H30">
        <v>0.3</v>
      </c>
      <c r="I30">
        <v>21</v>
      </c>
      <c r="J30" s="3">
        <f t="shared" si="2"/>
        <v>6.3</v>
      </c>
      <c r="L30" s="10" t="s">
        <v>431</v>
      </c>
      <c r="M30" s="2">
        <f t="shared" ref="M30" si="53">AVERAGE(F61:F100)</f>
        <v>0.75649999999999973</v>
      </c>
      <c r="N30">
        <f t="shared" ref="N30" si="54">_xlfn.STDEV.S(F61:F100)</f>
        <v>0.20235219360414769</v>
      </c>
      <c r="Q30" s="10" t="s">
        <v>431</v>
      </c>
      <c r="R30">
        <f>AVERAGE(E51:E110)</f>
        <v>62.773333333333326</v>
      </c>
    </row>
    <row r="31" spans="1:18" x14ac:dyDescent="0.25">
      <c r="A31" s="2">
        <f t="shared" ca="1" si="0"/>
        <v>0.50812816217269274</v>
      </c>
      <c r="B31" s="1">
        <v>42798</v>
      </c>
      <c r="C31" s="1" t="str">
        <f t="shared" si="1"/>
        <v>March</v>
      </c>
      <c r="D31" t="s">
        <v>13</v>
      </c>
      <c r="E31">
        <v>59.499999999999993</v>
      </c>
      <c r="F31" s="2">
        <v>0.77</v>
      </c>
      <c r="G31">
        <v>29</v>
      </c>
      <c r="H31">
        <v>0.3</v>
      </c>
      <c r="I31">
        <v>25</v>
      </c>
      <c r="J31" s="3">
        <f t="shared" si="2"/>
        <v>7.5</v>
      </c>
      <c r="L31" s="10" t="s">
        <v>432</v>
      </c>
      <c r="M31" s="2">
        <f t="shared" ref="M31" si="55">AVERAGE(F30:F69)</f>
        <v>0.80099999999999993</v>
      </c>
      <c r="N31">
        <f t="shared" ref="N31" si="56">_xlfn.STDEV.S(F30:F69)</f>
        <v>0.27508320419605659</v>
      </c>
      <c r="Q31" s="10" t="s">
        <v>432</v>
      </c>
      <c r="R31">
        <f>AVERAGE(E34:E93)</f>
        <v>63.819999999999986</v>
      </c>
    </row>
    <row r="32" spans="1:18" x14ac:dyDescent="0.25">
      <c r="A32" s="2">
        <f t="shared" ca="1" si="0"/>
        <v>0.69987103684604246</v>
      </c>
      <c r="B32" s="1">
        <v>42979</v>
      </c>
      <c r="C32" s="1" t="str">
        <f t="shared" si="1"/>
        <v>September</v>
      </c>
      <c r="D32" t="s">
        <v>12</v>
      </c>
      <c r="E32">
        <v>71.699999999999989</v>
      </c>
      <c r="F32" s="2">
        <v>0.69</v>
      </c>
      <c r="G32">
        <v>41</v>
      </c>
      <c r="H32">
        <v>0.3</v>
      </c>
      <c r="I32">
        <v>29</v>
      </c>
      <c r="J32" s="3">
        <f t="shared" si="2"/>
        <v>8.6999999999999993</v>
      </c>
      <c r="L32" s="10" t="s">
        <v>433</v>
      </c>
      <c r="M32" s="2">
        <f t="shared" ref="M32" si="57">AVERAGE(F63:F102)</f>
        <v>0.75274999999999992</v>
      </c>
      <c r="N32">
        <f t="shared" ref="N32" si="58">_xlfn.STDEV.S(F63:F102)</f>
        <v>0.20263631056396206</v>
      </c>
      <c r="Q32" s="10" t="s">
        <v>433</v>
      </c>
      <c r="R32">
        <f>AVERAGE(E53:E112)</f>
        <v>62.943333333333314</v>
      </c>
    </row>
    <row r="33" spans="1:18" x14ac:dyDescent="0.25">
      <c r="A33" s="2">
        <f t="shared" ca="1" si="0"/>
        <v>0.90553187614817376</v>
      </c>
      <c r="B33" s="1">
        <v>42757</v>
      </c>
      <c r="C33" s="1" t="str">
        <f t="shared" si="1"/>
        <v>January</v>
      </c>
      <c r="D33" t="s">
        <v>7</v>
      </c>
      <c r="E33">
        <v>40.799999999999997</v>
      </c>
      <c r="F33" s="2">
        <v>1.1100000000000001</v>
      </c>
      <c r="G33">
        <v>19</v>
      </c>
      <c r="H33">
        <v>0.3</v>
      </c>
      <c r="I33">
        <v>16</v>
      </c>
      <c r="J33" s="3">
        <f t="shared" si="2"/>
        <v>4.8</v>
      </c>
      <c r="L33" s="10" t="s">
        <v>434</v>
      </c>
      <c r="M33" s="2">
        <f t="shared" ref="M33" si="59">AVERAGE(F32:F71)</f>
        <v>0.78725000000000001</v>
      </c>
      <c r="N33">
        <f t="shared" ref="N33" si="60">_xlfn.STDEV.S(F32:F71)</f>
        <v>0.27804249352415217</v>
      </c>
      <c r="Q33" s="10" t="s">
        <v>434</v>
      </c>
      <c r="R33">
        <f>AVERAGE(E36:E95)</f>
        <v>64.004999999999981</v>
      </c>
    </row>
    <row r="34" spans="1:18" x14ac:dyDescent="0.25">
      <c r="A34" s="2">
        <f t="shared" ca="1" si="0"/>
        <v>2.5038547096934316E-2</v>
      </c>
      <c r="B34" s="1">
        <v>43090</v>
      </c>
      <c r="C34" s="1" t="str">
        <f t="shared" si="1"/>
        <v>December</v>
      </c>
      <c r="D34" t="s">
        <v>11</v>
      </c>
      <c r="E34">
        <v>40.5</v>
      </c>
      <c r="F34" s="2">
        <v>1.33</v>
      </c>
      <c r="G34">
        <v>23</v>
      </c>
      <c r="H34">
        <v>0.3</v>
      </c>
      <c r="I34">
        <v>15</v>
      </c>
      <c r="J34" s="3">
        <f t="shared" si="2"/>
        <v>4.5</v>
      </c>
      <c r="L34" s="10" t="s">
        <v>435</v>
      </c>
      <c r="M34" s="2">
        <f t="shared" ref="M34" si="61">AVERAGE(F65:F104)</f>
        <v>0.77774999999999983</v>
      </c>
      <c r="N34">
        <f t="shared" ref="N34" si="62">_xlfn.STDEV.S(F65:F104)</f>
        <v>0.24718401222052377</v>
      </c>
      <c r="Q34" s="10" t="s">
        <v>435</v>
      </c>
      <c r="R34">
        <f>AVERAGE(E55:E114)</f>
        <v>62.904999999999987</v>
      </c>
    </row>
    <row r="35" spans="1:18" x14ac:dyDescent="0.25">
      <c r="A35" s="2">
        <f t="shared" ca="1" si="0"/>
        <v>0.86327185965025433</v>
      </c>
      <c r="B35" s="1">
        <v>42875</v>
      </c>
      <c r="C35" s="1" t="str">
        <f t="shared" si="1"/>
        <v>May</v>
      </c>
      <c r="D35" t="s">
        <v>13</v>
      </c>
      <c r="E35">
        <v>64.399999999999991</v>
      </c>
      <c r="F35" s="2">
        <v>0.67</v>
      </c>
      <c r="G35">
        <v>59</v>
      </c>
      <c r="H35">
        <v>0.3</v>
      </c>
      <c r="I35">
        <v>28</v>
      </c>
      <c r="J35" s="3">
        <f t="shared" si="2"/>
        <v>8.4</v>
      </c>
      <c r="L35" s="10" t="s">
        <v>436</v>
      </c>
      <c r="M35" s="2">
        <f t="shared" ref="M35" si="63">AVERAGE(F34:F73)</f>
        <v>0.77750000000000008</v>
      </c>
      <c r="N35">
        <f t="shared" ref="N35" si="64">_xlfn.STDEV.S(F34:F73)</f>
        <v>0.27405548755025866</v>
      </c>
      <c r="Q35" s="10" t="s">
        <v>436</v>
      </c>
      <c r="R35">
        <f>AVERAGE(E38:E97)</f>
        <v>63.808333333333316</v>
      </c>
    </row>
    <row r="36" spans="1:18" x14ac:dyDescent="0.25">
      <c r="A36" s="2">
        <f t="shared" ca="1" si="0"/>
        <v>0.77725320866345926</v>
      </c>
      <c r="B36" s="1">
        <v>42845</v>
      </c>
      <c r="C36" s="1" t="str">
        <f t="shared" si="1"/>
        <v>April</v>
      </c>
      <c r="D36" t="s">
        <v>11</v>
      </c>
      <c r="E36">
        <v>68.099999999999994</v>
      </c>
      <c r="F36" s="2">
        <v>0.69</v>
      </c>
      <c r="G36">
        <v>42</v>
      </c>
      <c r="H36">
        <v>0.3</v>
      </c>
      <c r="I36">
        <v>27</v>
      </c>
      <c r="J36" s="3">
        <f t="shared" si="2"/>
        <v>8.1</v>
      </c>
      <c r="L36" s="10" t="s">
        <v>437</v>
      </c>
      <c r="M36" s="2">
        <f t="shared" ref="M36" si="65">AVERAGE(F67:F106)</f>
        <v>0.78299999999999981</v>
      </c>
      <c r="N36">
        <f t="shared" ref="N36" si="66">_xlfn.STDEV.S(F67:F106)</f>
        <v>0.24314393753284158</v>
      </c>
      <c r="Q36" s="10" t="s">
        <v>437</v>
      </c>
      <c r="R36">
        <f>AVERAGE(E57:E116)</f>
        <v>62.318333333333314</v>
      </c>
    </row>
    <row r="37" spans="1:18" x14ac:dyDescent="0.25">
      <c r="A37" s="2">
        <f t="shared" ca="1" si="0"/>
        <v>0.15643020404263719</v>
      </c>
      <c r="B37" s="1">
        <v>42904</v>
      </c>
      <c r="C37" s="1" t="str">
        <f t="shared" si="1"/>
        <v>June</v>
      </c>
      <c r="D37" t="s">
        <v>7</v>
      </c>
      <c r="E37">
        <v>72.599999999999994</v>
      </c>
      <c r="F37" s="2">
        <v>0.59</v>
      </c>
      <c r="G37">
        <v>60</v>
      </c>
      <c r="H37">
        <v>0.3</v>
      </c>
      <c r="I37">
        <v>32</v>
      </c>
      <c r="J37" s="3">
        <f t="shared" si="2"/>
        <v>9.6</v>
      </c>
      <c r="L37" s="10" t="s">
        <v>438</v>
      </c>
      <c r="M37" s="2">
        <f t="shared" ref="M37" si="67">AVERAGE(F36:F75)</f>
        <v>0.78949999999999998</v>
      </c>
      <c r="N37">
        <f t="shared" ref="N37" si="68">_xlfn.STDEV.S(F36:F75)</f>
        <v>0.28223421806392268</v>
      </c>
      <c r="Q37" s="10" t="s">
        <v>438</v>
      </c>
      <c r="R37">
        <f>AVERAGE(E40:E99)</f>
        <v>63.698333333333331</v>
      </c>
    </row>
    <row r="38" spans="1:18" x14ac:dyDescent="0.25">
      <c r="A38" s="2">
        <f t="shared" ca="1" si="0"/>
        <v>0.5890944463393466</v>
      </c>
      <c r="B38" s="1">
        <v>42954</v>
      </c>
      <c r="C38" s="1" t="str">
        <f t="shared" si="1"/>
        <v>August</v>
      </c>
      <c r="D38" t="s">
        <v>8</v>
      </c>
      <c r="E38">
        <v>75</v>
      </c>
      <c r="F38" s="2">
        <v>0.67</v>
      </c>
      <c r="G38">
        <v>38</v>
      </c>
      <c r="H38">
        <v>0.5</v>
      </c>
      <c r="I38">
        <v>30</v>
      </c>
      <c r="J38" s="3">
        <f t="shared" si="2"/>
        <v>15</v>
      </c>
      <c r="L38" s="10" t="s">
        <v>439</v>
      </c>
      <c r="M38" s="2">
        <f t="shared" ref="M38" si="69">AVERAGE(F69:F108)</f>
        <v>0.80950000000000011</v>
      </c>
      <c r="N38">
        <f t="shared" ref="N38" si="70">_xlfn.STDEV.S(F69:F108)</f>
        <v>0.25899163435652972</v>
      </c>
      <c r="Q38" s="10" t="s">
        <v>439</v>
      </c>
      <c r="R38">
        <f>AVERAGE(E59:E118)</f>
        <v>62.721666666666657</v>
      </c>
    </row>
    <row r="39" spans="1:18" x14ac:dyDescent="0.25">
      <c r="A39" s="2">
        <f t="shared" ca="1" si="0"/>
        <v>0.44170211999313436</v>
      </c>
      <c r="B39" s="1">
        <v>43024</v>
      </c>
      <c r="C39" s="1" t="str">
        <f t="shared" si="1"/>
        <v>October</v>
      </c>
      <c r="D39" t="s">
        <v>8</v>
      </c>
      <c r="E39">
        <v>58.199999999999996</v>
      </c>
      <c r="F39" s="2">
        <v>0.8</v>
      </c>
      <c r="G39">
        <v>28</v>
      </c>
      <c r="H39">
        <v>0.3</v>
      </c>
      <c r="I39">
        <v>24</v>
      </c>
      <c r="J39" s="3">
        <f t="shared" si="2"/>
        <v>7.1999999999999993</v>
      </c>
      <c r="L39" s="10" t="s">
        <v>440</v>
      </c>
      <c r="M39" s="2">
        <f t="shared" ref="M39" si="71">AVERAGE(F38:F77)</f>
        <v>0.79925000000000002</v>
      </c>
      <c r="N39">
        <f t="shared" ref="N39" si="72">_xlfn.STDEV.S(F38:F77)</f>
        <v>0.28009510747381722</v>
      </c>
      <c r="Q39" s="10" t="s">
        <v>440</v>
      </c>
      <c r="R39">
        <f>AVERAGE(E42:E101)</f>
        <v>63.698333333333338</v>
      </c>
    </row>
    <row r="40" spans="1:18" x14ac:dyDescent="0.25">
      <c r="A40" s="2">
        <f t="shared" ca="1" si="0"/>
        <v>0.81214419091313694</v>
      </c>
      <c r="B40" s="1">
        <v>43051</v>
      </c>
      <c r="C40" s="1" t="str">
        <f t="shared" si="1"/>
        <v>November</v>
      </c>
      <c r="D40" t="s">
        <v>7</v>
      </c>
      <c r="E40">
        <v>49.699999999999996</v>
      </c>
      <c r="F40" s="2">
        <v>1.05</v>
      </c>
      <c r="G40">
        <v>38</v>
      </c>
      <c r="H40">
        <v>0.3</v>
      </c>
      <c r="I40">
        <v>19</v>
      </c>
      <c r="J40" s="3">
        <f t="shared" si="2"/>
        <v>5.7</v>
      </c>
      <c r="L40" s="10" t="s">
        <v>441</v>
      </c>
      <c r="M40" s="2">
        <f t="shared" ref="M40" si="73">AVERAGE(F71:F110)</f>
        <v>0.82824999999999993</v>
      </c>
      <c r="N40">
        <f t="shared" ref="N40" si="74">_xlfn.STDEV.S(F71:F110)</f>
        <v>0.2651548894224191</v>
      </c>
      <c r="Q40" s="10" t="s">
        <v>441</v>
      </c>
      <c r="R40">
        <f>AVERAGE(E61:E120)</f>
        <v>62.475000000000001</v>
      </c>
    </row>
    <row r="41" spans="1:18" x14ac:dyDescent="0.25">
      <c r="A41" s="2">
        <f t="shared" ca="1" si="0"/>
        <v>0.93223452217435121</v>
      </c>
      <c r="B41" s="1">
        <v>43021</v>
      </c>
      <c r="C41" s="1" t="str">
        <f t="shared" si="1"/>
        <v>October</v>
      </c>
      <c r="D41" t="s">
        <v>12</v>
      </c>
      <c r="E41">
        <v>61.499999999999993</v>
      </c>
      <c r="F41" s="2">
        <v>0.8</v>
      </c>
      <c r="G41">
        <v>28</v>
      </c>
      <c r="H41">
        <v>0.3</v>
      </c>
      <c r="I41">
        <v>25</v>
      </c>
      <c r="J41" s="3">
        <f t="shared" si="2"/>
        <v>7.5</v>
      </c>
      <c r="L41" s="10" t="s">
        <v>442</v>
      </c>
      <c r="M41" s="2">
        <f t="shared" ref="M41" si="75">AVERAGE(F40:F79)</f>
        <v>0.79874999999999996</v>
      </c>
      <c r="N41">
        <f t="shared" ref="N41" si="76">_xlfn.STDEV.S(F40:F79)</f>
        <v>0.28295317633841804</v>
      </c>
      <c r="Q41" s="10" t="s">
        <v>442</v>
      </c>
      <c r="R41">
        <f>AVERAGE(E44:E103)</f>
        <v>63.911666666666662</v>
      </c>
    </row>
    <row r="42" spans="1:18" x14ac:dyDescent="0.25">
      <c r="A42" s="2">
        <f t="shared" ca="1" si="0"/>
        <v>4.2523250381079514E-2</v>
      </c>
      <c r="B42" s="1">
        <v>42781</v>
      </c>
      <c r="C42" s="1" t="str">
        <f t="shared" si="1"/>
        <v>February</v>
      </c>
      <c r="D42" t="s">
        <v>10</v>
      </c>
      <c r="E42">
        <v>52</v>
      </c>
      <c r="F42" s="2">
        <v>0.91</v>
      </c>
      <c r="G42">
        <v>33</v>
      </c>
      <c r="H42">
        <v>0.3</v>
      </c>
      <c r="I42">
        <v>20</v>
      </c>
      <c r="J42" s="3">
        <f t="shared" si="2"/>
        <v>6</v>
      </c>
      <c r="L42" s="10" t="s">
        <v>443</v>
      </c>
      <c r="M42" s="2">
        <f t="shared" ref="M42" si="77">AVERAGE(F73:F112)</f>
        <v>0.83499999999999996</v>
      </c>
      <c r="N42">
        <f t="shared" ref="N42" si="78">_xlfn.STDEV.S(F73:F112)</f>
        <v>0.2615633472323376</v>
      </c>
      <c r="Q42" s="10" t="s">
        <v>443</v>
      </c>
      <c r="R42">
        <f>AVERAGE(E63:E122)</f>
        <v>62.728333333333325</v>
      </c>
    </row>
    <row r="43" spans="1:18" x14ac:dyDescent="0.25">
      <c r="A43" s="2">
        <f t="shared" ca="1" si="0"/>
        <v>0.85194001992634649</v>
      </c>
      <c r="B43" s="1">
        <v>43089</v>
      </c>
      <c r="C43" s="1" t="str">
        <f t="shared" si="1"/>
        <v>December</v>
      </c>
      <c r="D43" t="s">
        <v>10</v>
      </c>
      <c r="E43">
        <v>36.799999999999997</v>
      </c>
      <c r="F43" s="2">
        <v>1.25</v>
      </c>
      <c r="G43">
        <v>20</v>
      </c>
      <c r="H43">
        <v>0.3</v>
      </c>
      <c r="I43">
        <v>16</v>
      </c>
      <c r="J43" s="3">
        <f t="shared" si="2"/>
        <v>4.8</v>
      </c>
      <c r="L43" s="10" t="s">
        <v>444</v>
      </c>
      <c r="M43" s="2">
        <f t="shared" ref="M43" si="79">AVERAGE(F42:F81)</f>
        <v>0.78774999999999984</v>
      </c>
      <c r="N43">
        <f t="shared" ref="N43" si="80">_xlfn.STDEV.S(F42:F81)</f>
        <v>0.28313707380719805</v>
      </c>
      <c r="Q43" s="10" t="s">
        <v>444</v>
      </c>
      <c r="R43">
        <f>AVERAGE(E46:E105)</f>
        <v>64.196666666666658</v>
      </c>
    </row>
    <row r="44" spans="1:18" x14ac:dyDescent="0.25">
      <c r="A44" s="2">
        <f t="shared" ca="1" si="0"/>
        <v>0.74243840038112996</v>
      </c>
      <c r="B44" s="1">
        <v>42977</v>
      </c>
      <c r="C44" s="1" t="str">
        <f t="shared" si="1"/>
        <v>August</v>
      </c>
      <c r="D44" t="s">
        <v>10</v>
      </c>
      <c r="E44">
        <v>72</v>
      </c>
      <c r="F44" s="2">
        <v>0.63</v>
      </c>
      <c r="G44">
        <v>51</v>
      </c>
      <c r="H44">
        <v>0.5</v>
      </c>
      <c r="I44">
        <v>30</v>
      </c>
      <c r="J44" s="3">
        <f t="shared" si="2"/>
        <v>15</v>
      </c>
      <c r="L44" s="10" t="s">
        <v>445</v>
      </c>
      <c r="M44" s="2">
        <f t="shared" ref="M44" si="81">AVERAGE(F75:F114)</f>
        <v>0.82325000000000004</v>
      </c>
      <c r="N44">
        <f t="shared" ref="N44" si="82">_xlfn.STDEV.S(F75:F114)</f>
        <v>0.24110203712887246</v>
      </c>
      <c r="Q44" s="10" t="s">
        <v>445</v>
      </c>
      <c r="R44">
        <f>AVERAGE(E65:E124)</f>
        <v>62.148333333333319</v>
      </c>
    </row>
    <row r="45" spans="1:18" x14ac:dyDescent="0.25">
      <c r="A45" s="2">
        <f t="shared" ca="1" si="0"/>
        <v>0.35060203986937255</v>
      </c>
      <c r="B45" s="1">
        <v>42868</v>
      </c>
      <c r="C45" s="1" t="str">
        <f t="shared" si="1"/>
        <v>May</v>
      </c>
      <c r="D45" t="s">
        <v>13</v>
      </c>
      <c r="E45">
        <v>70</v>
      </c>
      <c r="F45" s="2">
        <v>0.65</v>
      </c>
      <c r="G45">
        <v>34</v>
      </c>
      <c r="H45">
        <v>0.3</v>
      </c>
      <c r="I45">
        <v>30</v>
      </c>
      <c r="J45" s="3">
        <f t="shared" si="2"/>
        <v>9</v>
      </c>
      <c r="L45" s="10" t="s">
        <v>446</v>
      </c>
      <c r="M45" s="2">
        <f t="shared" ref="M45" si="83">AVERAGE(F44:F83)</f>
        <v>0.76624999999999988</v>
      </c>
      <c r="N45">
        <f t="shared" ref="N45" si="84">_xlfn.STDEV.S(F44:F83)</f>
        <v>0.27426066115360082</v>
      </c>
      <c r="Q45" s="10" t="s">
        <v>446</v>
      </c>
      <c r="R45">
        <f>AVERAGE(E48:E107)</f>
        <v>63.726666666666667</v>
      </c>
    </row>
    <row r="46" spans="1:18" x14ac:dyDescent="0.25">
      <c r="A46" s="2">
        <f t="shared" ca="1" si="0"/>
        <v>0.1310387486980169</v>
      </c>
      <c r="B46" s="1">
        <v>42848</v>
      </c>
      <c r="C46" s="1" t="str">
        <f t="shared" si="1"/>
        <v>April</v>
      </c>
      <c r="D46" t="s">
        <v>7</v>
      </c>
      <c r="E46">
        <v>60.8</v>
      </c>
      <c r="F46" s="2">
        <v>0.77</v>
      </c>
      <c r="G46">
        <v>50</v>
      </c>
      <c r="H46">
        <v>0.3</v>
      </c>
      <c r="I46">
        <v>26</v>
      </c>
      <c r="J46" s="3">
        <f t="shared" si="2"/>
        <v>7.8</v>
      </c>
      <c r="L46" s="10" t="s">
        <v>447</v>
      </c>
      <c r="M46" s="2">
        <f t="shared" ref="M46" si="85">AVERAGE(F77:F116)</f>
        <v>0.82699999999999996</v>
      </c>
      <c r="N46">
        <f t="shared" ref="N46" si="86">_xlfn.STDEV.S(F77:F116)</f>
        <v>0.25199918599787091</v>
      </c>
      <c r="Q46" s="10" t="s">
        <v>447</v>
      </c>
      <c r="R46">
        <f>AVERAGE(E67:E126)</f>
        <v>61.211666666666652</v>
      </c>
    </row>
    <row r="47" spans="1:18" x14ac:dyDescent="0.25">
      <c r="A47" s="2">
        <f t="shared" ca="1" si="0"/>
        <v>0.8416176386595775</v>
      </c>
      <c r="B47" s="1">
        <v>42935</v>
      </c>
      <c r="C47" s="1" t="str">
        <f t="shared" si="1"/>
        <v>July</v>
      </c>
      <c r="D47" t="s">
        <v>10</v>
      </c>
      <c r="E47">
        <v>83.8</v>
      </c>
      <c r="F47" s="2">
        <v>0.56000000000000005</v>
      </c>
      <c r="G47">
        <v>44</v>
      </c>
      <c r="H47">
        <v>0.5</v>
      </c>
      <c r="I47">
        <v>36</v>
      </c>
      <c r="J47" s="3">
        <f t="shared" si="2"/>
        <v>18</v>
      </c>
      <c r="L47" s="10" t="s">
        <v>448</v>
      </c>
      <c r="M47" s="2">
        <f t="shared" ref="M47" si="87">AVERAGE(F46:F85)</f>
        <v>0.77374999999999994</v>
      </c>
      <c r="N47">
        <f t="shared" ref="N47" si="88">_xlfn.STDEV.S(F46:F85)</f>
        <v>0.2821682304165552</v>
      </c>
      <c r="Q47" s="10" t="s">
        <v>448</v>
      </c>
      <c r="R47">
        <f>AVERAGE(E50:E109)</f>
        <v>62.756666666666661</v>
      </c>
    </row>
    <row r="48" spans="1:18" x14ac:dyDescent="0.25">
      <c r="A48" s="2">
        <f t="shared" ca="1" si="0"/>
        <v>0.74238437941371183</v>
      </c>
      <c r="B48" s="1">
        <v>42939</v>
      </c>
      <c r="C48" s="1" t="str">
        <f t="shared" si="1"/>
        <v>July</v>
      </c>
      <c r="D48" t="s">
        <v>7</v>
      </c>
      <c r="E48">
        <v>89.1</v>
      </c>
      <c r="F48" s="2">
        <v>0.51</v>
      </c>
      <c r="G48">
        <v>72</v>
      </c>
      <c r="H48">
        <v>0.5</v>
      </c>
      <c r="I48">
        <v>37</v>
      </c>
      <c r="J48" s="3">
        <f t="shared" si="2"/>
        <v>18.5</v>
      </c>
      <c r="L48" s="10" t="s">
        <v>449</v>
      </c>
      <c r="M48" s="2">
        <f t="shared" ref="M48" si="89">AVERAGE(F79:F118)</f>
        <v>0.82150000000000001</v>
      </c>
      <c r="N48">
        <f t="shared" ref="N48" si="90">_xlfn.STDEV.S(F79:F118)</f>
        <v>0.25647062109953106</v>
      </c>
      <c r="Q48" s="10" t="s">
        <v>449</v>
      </c>
      <c r="R48">
        <f>AVERAGE(E69:E128)</f>
        <v>61.254999999999974</v>
      </c>
    </row>
    <row r="49" spans="1:18" x14ac:dyDescent="0.25">
      <c r="A49" s="2">
        <f t="shared" ca="1" si="0"/>
        <v>0.91481597238523094</v>
      </c>
      <c r="B49" s="1">
        <v>42762</v>
      </c>
      <c r="C49" s="1" t="str">
        <f t="shared" si="1"/>
        <v>January</v>
      </c>
      <c r="D49" t="s">
        <v>12</v>
      </c>
      <c r="E49">
        <v>42.099999999999994</v>
      </c>
      <c r="F49" s="2">
        <v>1.05</v>
      </c>
      <c r="G49">
        <v>22</v>
      </c>
      <c r="H49">
        <v>0.3</v>
      </c>
      <c r="I49">
        <v>17</v>
      </c>
      <c r="J49" s="3">
        <f t="shared" si="2"/>
        <v>5.0999999999999996</v>
      </c>
      <c r="L49" s="10" t="s">
        <v>450</v>
      </c>
      <c r="M49" s="2">
        <f t="shared" ref="M49" si="91">AVERAGE(F48:F87)</f>
        <v>0.77600000000000002</v>
      </c>
      <c r="N49">
        <f t="shared" ref="N49" si="92">_xlfn.STDEV.S(F48:F87)</f>
        <v>0.28176003611001665</v>
      </c>
      <c r="Q49" s="10" t="s">
        <v>450</v>
      </c>
      <c r="R49">
        <f>AVERAGE(E52:E111)</f>
        <v>62.723333333333322</v>
      </c>
    </row>
    <row r="50" spans="1:18" x14ac:dyDescent="0.25">
      <c r="A50" s="2">
        <f t="shared" ca="1" si="0"/>
        <v>0.49810951888000798</v>
      </c>
      <c r="B50" s="1">
        <v>42804</v>
      </c>
      <c r="C50" s="1" t="str">
        <f t="shared" si="1"/>
        <v>March</v>
      </c>
      <c r="D50" t="s">
        <v>12</v>
      </c>
      <c r="E50">
        <v>59.199999999999996</v>
      </c>
      <c r="F50" s="2">
        <v>0.83</v>
      </c>
      <c r="G50">
        <v>31</v>
      </c>
      <c r="H50">
        <v>0.3</v>
      </c>
      <c r="I50">
        <v>24</v>
      </c>
      <c r="J50" s="3">
        <f t="shared" si="2"/>
        <v>7.1999999999999993</v>
      </c>
      <c r="L50" s="10" t="s">
        <v>451</v>
      </c>
      <c r="M50" s="2">
        <f t="shared" ref="M50" si="93">AVERAGE(F81:F120)</f>
        <v>0.83474999999999999</v>
      </c>
      <c r="N50">
        <f t="shared" ref="N50" si="94">_xlfn.STDEV.S(F81:F120)</f>
        <v>0.25752259049525006</v>
      </c>
      <c r="Q50" s="10" t="s">
        <v>451</v>
      </c>
      <c r="R50">
        <f>AVERAGE(E71:E130)</f>
        <v>60.893333333333302</v>
      </c>
    </row>
    <row r="51" spans="1:18" x14ac:dyDescent="0.25">
      <c r="A51" s="2">
        <f t="shared" ca="1" si="0"/>
        <v>0.52135183243891958</v>
      </c>
      <c r="B51" s="1">
        <v>43054</v>
      </c>
      <c r="C51" s="1" t="str">
        <f t="shared" si="1"/>
        <v>November</v>
      </c>
      <c r="D51" t="s">
        <v>10</v>
      </c>
      <c r="E51">
        <v>55.9</v>
      </c>
      <c r="F51" s="2">
        <v>0.83</v>
      </c>
      <c r="G51">
        <v>47</v>
      </c>
      <c r="H51">
        <v>0.3</v>
      </c>
      <c r="I51">
        <v>23</v>
      </c>
      <c r="J51" s="3">
        <f t="shared" si="2"/>
        <v>6.8999999999999995</v>
      </c>
      <c r="L51" s="10" t="s">
        <v>452</v>
      </c>
      <c r="M51" s="2">
        <f t="shared" ref="M51" si="95">AVERAGE(F50:F89)</f>
        <v>0.78249999999999997</v>
      </c>
      <c r="N51">
        <f t="shared" ref="N51" si="96">_xlfn.STDEV.S(F50:F89)</f>
        <v>0.27844577799286396</v>
      </c>
      <c r="Q51" s="10" t="s">
        <v>452</v>
      </c>
      <c r="R51">
        <f>AVERAGE(E54:E113)</f>
        <v>63.031666666666652</v>
      </c>
    </row>
    <row r="52" spans="1:18" x14ac:dyDescent="0.25">
      <c r="A52" s="2">
        <f t="shared" ca="1" si="0"/>
        <v>0.48461813330272541</v>
      </c>
      <c r="B52" s="1">
        <v>42793</v>
      </c>
      <c r="C52" s="1" t="str">
        <f t="shared" si="1"/>
        <v>February</v>
      </c>
      <c r="D52" t="s">
        <v>8</v>
      </c>
      <c r="E52">
        <v>45</v>
      </c>
      <c r="F52" s="2">
        <v>1</v>
      </c>
      <c r="G52">
        <v>34</v>
      </c>
      <c r="H52">
        <v>0.3</v>
      </c>
      <c r="I52">
        <v>20</v>
      </c>
      <c r="J52" s="3">
        <f t="shared" si="2"/>
        <v>6</v>
      </c>
      <c r="L52" s="10" t="s">
        <v>453</v>
      </c>
      <c r="M52" s="2">
        <f t="shared" ref="M52" si="97">AVERAGE(F83:F122)</f>
        <v>0.83750000000000002</v>
      </c>
      <c r="N52">
        <f t="shared" ref="N52" si="98">_xlfn.STDEV.S(F83:F122)</f>
        <v>0.25417286667511529</v>
      </c>
      <c r="Q52" s="10" t="s">
        <v>453</v>
      </c>
      <c r="R52">
        <f>AVERAGE(E73:E132)</f>
        <v>60.641666666666644</v>
      </c>
    </row>
    <row r="53" spans="1:18" x14ac:dyDescent="0.25">
      <c r="A53" s="2">
        <f t="shared" ca="1" si="0"/>
        <v>0.82457867397943319</v>
      </c>
      <c r="B53" s="1">
        <v>42814</v>
      </c>
      <c r="C53" s="1" t="str">
        <f t="shared" si="1"/>
        <v>March</v>
      </c>
      <c r="D53" t="s">
        <v>8</v>
      </c>
      <c r="E53">
        <v>58.199999999999996</v>
      </c>
      <c r="F53" s="2">
        <v>0.77</v>
      </c>
      <c r="G53">
        <v>33</v>
      </c>
      <c r="H53">
        <v>0.3</v>
      </c>
      <c r="I53">
        <v>24</v>
      </c>
      <c r="J53" s="3">
        <f t="shared" si="2"/>
        <v>7.1999999999999993</v>
      </c>
      <c r="L53" s="10" t="s">
        <v>454</v>
      </c>
      <c r="M53" s="2">
        <f t="shared" ref="M53" si="99">AVERAGE(F52:F91)</f>
        <v>0.78524999999999989</v>
      </c>
      <c r="N53">
        <f t="shared" ref="N53" si="100">_xlfn.STDEV.S(F52:F91)</f>
        <v>0.28040252659895354</v>
      </c>
      <c r="Q53" s="10" t="s">
        <v>454</v>
      </c>
      <c r="R53">
        <f>AVERAGE(E56:E115)</f>
        <v>62.24166666666666</v>
      </c>
    </row>
    <row r="54" spans="1:18" x14ac:dyDescent="0.25">
      <c r="A54" s="2">
        <f t="shared" ca="1" si="0"/>
        <v>0.72001350913906625</v>
      </c>
      <c r="B54" s="1">
        <v>42839</v>
      </c>
      <c r="C54" s="1" t="str">
        <f t="shared" si="1"/>
        <v>April</v>
      </c>
      <c r="D54" t="s">
        <v>12</v>
      </c>
      <c r="E54">
        <v>61.499999999999993</v>
      </c>
      <c r="F54" s="2">
        <v>0.77</v>
      </c>
      <c r="G54">
        <v>49</v>
      </c>
      <c r="H54">
        <v>0.3</v>
      </c>
      <c r="I54">
        <v>25</v>
      </c>
      <c r="J54" s="3">
        <f t="shared" si="2"/>
        <v>7.5</v>
      </c>
      <c r="L54" s="10" t="s">
        <v>455</v>
      </c>
      <c r="M54" s="2">
        <f t="shared" ref="M54" si="101">AVERAGE(F85:F124)</f>
        <v>0.83149999999999991</v>
      </c>
      <c r="N54">
        <f t="shared" ref="N54" si="102">_xlfn.STDEV.S(F85:F124)</f>
        <v>0.25037971163814354</v>
      </c>
      <c r="Q54" s="10" t="s">
        <v>455</v>
      </c>
      <c r="R54">
        <f>AVERAGE(E75:E134)</f>
        <v>61.458333333333321</v>
      </c>
    </row>
    <row r="55" spans="1:18" x14ac:dyDescent="0.25">
      <c r="A55" s="2">
        <f t="shared" ca="1" si="0"/>
        <v>0.53845075633024342</v>
      </c>
      <c r="B55" s="1">
        <v>42863</v>
      </c>
      <c r="C55" s="1" t="str">
        <f t="shared" si="1"/>
        <v>May</v>
      </c>
      <c r="D55" t="s">
        <v>8</v>
      </c>
      <c r="E55">
        <v>75</v>
      </c>
      <c r="F55" s="2">
        <v>0.67</v>
      </c>
      <c r="G55">
        <v>56</v>
      </c>
      <c r="H55">
        <v>0.3</v>
      </c>
      <c r="I55">
        <v>30</v>
      </c>
      <c r="J55" s="3">
        <f t="shared" si="2"/>
        <v>9</v>
      </c>
      <c r="L55" s="10" t="s">
        <v>456</v>
      </c>
      <c r="M55" s="2">
        <f t="shared" ref="M55" si="103">AVERAGE(F54:F93)</f>
        <v>0.77249999999999996</v>
      </c>
      <c r="N55">
        <f t="shared" ref="N55" si="104">_xlfn.STDEV.S(F54:F93)</f>
        <v>0.28051920725865737</v>
      </c>
      <c r="Q55" s="10" t="s">
        <v>456</v>
      </c>
      <c r="R55">
        <f>AVERAGE(E58:E117)</f>
        <v>63.226666666666659</v>
      </c>
    </row>
    <row r="56" spans="1:18" x14ac:dyDescent="0.25">
      <c r="A56" s="2">
        <f t="shared" ca="1" si="0"/>
        <v>0.79437271182018432</v>
      </c>
      <c r="B56" s="1">
        <v>42795</v>
      </c>
      <c r="C56" s="1" t="str">
        <f t="shared" si="1"/>
        <v>March</v>
      </c>
      <c r="D56" t="s">
        <v>10</v>
      </c>
      <c r="E56">
        <v>57.9</v>
      </c>
      <c r="F56" s="2">
        <v>0.87</v>
      </c>
      <c r="G56">
        <v>46</v>
      </c>
      <c r="H56">
        <v>0.3</v>
      </c>
      <c r="I56">
        <v>23</v>
      </c>
      <c r="J56" s="3">
        <f t="shared" si="2"/>
        <v>6.8999999999999995</v>
      </c>
      <c r="L56" s="10" t="s">
        <v>457</v>
      </c>
      <c r="M56" s="2">
        <f t="shared" ref="M56" si="105">AVERAGE(F87:F126)</f>
        <v>0.8374999999999998</v>
      </c>
      <c r="N56">
        <f t="shared" ref="N56" si="106">_xlfn.STDEV.S(F87:F126)</f>
        <v>0.24429647813828501</v>
      </c>
      <c r="Q56" s="10" t="s">
        <v>457</v>
      </c>
      <c r="R56">
        <f>AVERAGE(E77:E136)</f>
        <v>61.748333333333321</v>
      </c>
    </row>
    <row r="57" spans="1:18" x14ac:dyDescent="0.25">
      <c r="A57" s="2">
        <f t="shared" ca="1" si="0"/>
        <v>0.89467864176514988</v>
      </c>
      <c r="B57" s="1">
        <v>42736</v>
      </c>
      <c r="C57" s="1" t="str">
        <f t="shared" si="1"/>
        <v>January</v>
      </c>
      <c r="D57" t="s">
        <v>7</v>
      </c>
      <c r="E57">
        <v>27</v>
      </c>
      <c r="F57" s="2">
        <v>2</v>
      </c>
      <c r="G57">
        <v>15</v>
      </c>
      <c r="H57">
        <v>0.3</v>
      </c>
      <c r="I57">
        <v>10</v>
      </c>
      <c r="J57" s="3">
        <f t="shared" si="2"/>
        <v>3</v>
      </c>
      <c r="L57" s="10" t="s">
        <v>458</v>
      </c>
      <c r="M57" s="2">
        <f t="shared" ref="M57" si="107">AVERAGE(F56:F95)</f>
        <v>0.77724999999999989</v>
      </c>
      <c r="N57">
        <f t="shared" ref="N57" si="108">_xlfn.STDEV.S(F56:F95)</f>
        <v>0.28327740775358284</v>
      </c>
      <c r="Q57" s="10" t="s">
        <v>458</v>
      </c>
      <c r="R57">
        <f>AVERAGE(E60:E119)</f>
        <v>63.093333333333327</v>
      </c>
    </row>
    <row r="58" spans="1:18" x14ac:dyDescent="0.25">
      <c r="A58" s="2">
        <f t="shared" ca="1" si="0"/>
        <v>0.68869925955988431</v>
      </c>
      <c r="B58" s="1">
        <v>42958</v>
      </c>
      <c r="C58" s="1" t="str">
        <f t="shared" si="1"/>
        <v>August</v>
      </c>
      <c r="D58" t="s">
        <v>12</v>
      </c>
      <c r="E58">
        <v>75</v>
      </c>
      <c r="F58" s="2">
        <v>0.67</v>
      </c>
      <c r="G58">
        <v>49</v>
      </c>
      <c r="H58">
        <v>0.5</v>
      </c>
      <c r="I58">
        <v>30</v>
      </c>
      <c r="J58" s="3">
        <f t="shared" si="2"/>
        <v>15</v>
      </c>
      <c r="L58" s="10" t="s">
        <v>459</v>
      </c>
      <c r="M58" s="2">
        <f t="shared" ref="M58" si="109">AVERAGE(F89:F128)</f>
        <v>0.82899999999999996</v>
      </c>
      <c r="N58">
        <f t="shared" ref="N58" si="110">_xlfn.STDEV.S(F89:F128)</f>
        <v>0.24228400372607869</v>
      </c>
      <c r="Q58" s="10" t="s">
        <v>459</v>
      </c>
      <c r="R58">
        <f>AVERAGE(E79:E138)</f>
        <v>61.571666666666651</v>
      </c>
    </row>
    <row r="59" spans="1:18" x14ac:dyDescent="0.25">
      <c r="A59" s="2">
        <f t="shared" ca="1" si="0"/>
        <v>0.43691290750698308</v>
      </c>
      <c r="B59" s="1">
        <v>43005</v>
      </c>
      <c r="C59" s="1" t="str">
        <f t="shared" si="1"/>
        <v>September</v>
      </c>
      <c r="D59" t="s">
        <v>10</v>
      </c>
      <c r="E59">
        <v>70.699999999999989</v>
      </c>
      <c r="F59" s="2">
        <v>0.67</v>
      </c>
      <c r="G59">
        <v>51</v>
      </c>
      <c r="H59">
        <v>0.3</v>
      </c>
      <c r="I59">
        <v>29</v>
      </c>
      <c r="J59" s="3">
        <f t="shared" si="2"/>
        <v>8.6999999999999993</v>
      </c>
      <c r="L59" s="10" t="s">
        <v>460</v>
      </c>
      <c r="M59" s="2">
        <f t="shared" ref="M59" si="111">AVERAGE(F58:F97)</f>
        <v>0.74449999999999983</v>
      </c>
      <c r="N59">
        <f t="shared" ref="N59" si="112">_xlfn.STDEV.S(F58:F97)</f>
        <v>0.20360784328250692</v>
      </c>
      <c r="Q59" s="10" t="s">
        <v>460</v>
      </c>
      <c r="R59">
        <f>AVERAGE(E62:E121)</f>
        <v>62.436666666666653</v>
      </c>
    </row>
    <row r="60" spans="1:18" x14ac:dyDescent="0.25">
      <c r="A60" s="2">
        <f t="shared" ca="1" si="0"/>
        <v>5.1540169167990424E-2</v>
      </c>
      <c r="B60" s="1">
        <v>42923</v>
      </c>
      <c r="C60" s="1" t="str">
        <f t="shared" si="1"/>
        <v>July</v>
      </c>
      <c r="D60" t="s">
        <v>12</v>
      </c>
      <c r="E60">
        <v>82.5</v>
      </c>
      <c r="F60" s="2">
        <v>0.56999999999999995</v>
      </c>
      <c r="G60">
        <v>41</v>
      </c>
      <c r="H60">
        <v>0.5</v>
      </c>
      <c r="I60">
        <v>35</v>
      </c>
      <c r="J60" s="3">
        <f t="shared" si="2"/>
        <v>17.5</v>
      </c>
      <c r="L60" s="10" t="s">
        <v>461</v>
      </c>
      <c r="M60" s="2">
        <f t="shared" ref="M60" si="113">AVERAGE(F91:F130)</f>
        <v>0.82474999999999987</v>
      </c>
      <c r="N60">
        <f t="shared" ref="N60" si="114">_xlfn.STDEV.S(F91:F130)</f>
        <v>0.24298345939273674</v>
      </c>
      <c r="Q60" s="10" t="s">
        <v>461</v>
      </c>
      <c r="R60">
        <f>AVERAGE(E81:E140)</f>
        <v>60.134999999999998</v>
      </c>
    </row>
    <row r="61" spans="1:18" x14ac:dyDescent="0.25">
      <c r="A61" s="2">
        <f t="shared" ca="1" si="0"/>
        <v>0.38593693355365855</v>
      </c>
      <c r="B61" s="1">
        <v>43022</v>
      </c>
      <c r="C61" s="1" t="str">
        <f t="shared" si="1"/>
        <v>October</v>
      </c>
      <c r="D61" t="s">
        <v>13</v>
      </c>
      <c r="E61">
        <v>59.499999999999993</v>
      </c>
      <c r="F61" s="2">
        <v>0.74</v>
      </c>
      <c r="G61">
        <v>28</v>
      </c>
      <c r="H61">
        <v>0.3</v>
      </c>
      <c r="I61">
        <v>25</v>
      </c>
      <c r="J61" s="3">
        <f t="shared" si="2"/>
        <v>7.5</v>
      </c>
      <c r="L61" s="10" t="s">
        <v>462</v>
      </c>
      <c r="M61" s="2">
        <f t="shared" ref="M61" si="115">AVERAGE(F60:F99)</f>
        <v>0.74799999999999978</v>
      </c>
      <c r="N61">
        <f t="shared" ref="N61" si="116">_xlfn.STDEV.S(F60:F99)</f>
        <v>0.20287927444665271</v>
      </c>
      <c r="Q61" s="10" t="s">
        <v>462</v>
      </c>
      <c r="R61">
        <f>AVERAGE(E64:E123)</f>
        <v>62.871666666666663</v>
      </c>
    </row>
    <row r="62" spans="1:18" x14ac:dyDescent="0.25">
      <c r="A62" s="2">
        <f t="shared" ca="1" si="0"/>
        <v>0.85277641450753261</v>
      </c>
      <c r="B62" s="1">
        <v>42794</v>
      </c>
      <c r="C62" s="1" t="str">
        <f t="shared" si="1"/>
        <v>February</v>
      </c>
      <c r="D62" t="s">
        <v>9</v>
      </c>
      <c r="E62">
        <v>49.599999999999994</v>
      </c>
      <c r="F62" s="2">
        <v>0.91</v>
      </c>
      <c r="G62">
        <v>45</v>
      </c>
      <c r="H62">
        <v>0.3</v>
      </c>
      <c r="I62">
        <v>22</v>
      </c>
      <c r="J62" s="3">
        <f t="shared" si="2"/>
        <v>6.6</v>
      </c>
      <c r="L62" s="10" t="s">
        <v>463</v>
      </c>
      <c r="M62" s="2">
        <f t="shared" ref="M62" si="117">AVERAGE(F93:F132)</f>
        <v>0.84299999999999975</v>
      </c>
      <c r="N62">
        <f t="shared" ref="N62" si="118">_xlfn.STDEV.S(F93:F132)</f>
        <v>0.26889326831215038</v>
      </c>
      <c r="Q62" s="10" t="s">
        <v>463</v>
      </c>
      <c r="R62">
        <f>AVERAGE(E83:E142)</f>
        <v>59.330000000000005</v>
      </c>
    </row>
    <row r="63" spans="1:18" x14ac:dyDescent="0.25">
      <c r="A63" s="2">
        <f t="shared" ca="1" si="0"/>
        <v>0.98853321622093471</v>
      </c>
      <c r="B63" s="1">
        <v>43018</v>
      </c>
      <c r="C63" s="1" t="str">
        <f t="shared" si="1"/>
        <v>October</v>
      </c>
      <c r="D63" t="s">
        <v>9</v>
      </c>
      <c r="E63">
        <v>58.499999999999993</v>
      </c>
      <c r="F63" s="2">
        <v>0.74</v>
      </c>
      <c r="G63">
        <v>51</v>
      </c>
      <c r="H63">
        <v>0.3</v>
      </c>
      <c r="I63">
        <v>25</v>
      </c>
      <c r="J63" s="3">
        <f t="shared" si="2"/>
        <v>7.5</v>
      </c>
      <c r="L63" s="10" t="s">
        <v>464</v>
      </c>
      <c r="M63" s="2">
        <f t="shared" ref="M63" si="119">AVERAGE(F62:F101)</f>
        <v>0.7597499999999997</v>
      </c>
      <c r="N63">
        <f t="shared" ref="N63" si="120">_xlfn.STDEV.S(F62:F101)</f>
        <v>0.20312289446640561</v>
      </c>
      <c r="Q63" s="10" t="s">
        <v>464</v>
      </c>
      <c r="R63">
        <f>AVERAGE(E66:E125)</f>
        <v>61.774999999999984</v>
      </c>
    </row>
    <row r="64" spans="1:18" x14ac:dyDescent="0.25">
      <c r="A64" s="2">
        <f t="shared" ca="1" si="0"/>
        <v>0.63030787342566164</v>
      </c>
      <c r="B64" s="1">
        <v>42934</v>
      </c>
      <c r="C64" s="1" t="str">
        <f t="shared" si="1"/>
        <v>July</v>
      </c>
      <c r="D64" t="s">
        <v>9</v>
      </c>
      <c r="E64">
        <v>99.3</v>
      </c>
      <c r="F64" s="2">
        <v>0.47</v>
      </c>
      <c r="G64">
        <v>76</v>
      </c>
      <c r="H64">
        <v>0.5</v>
      </c>
      <c r="I64">
        <v>41</v>
      </c>
      <c r="J64" s="3">
        <f t="shared" si="2"/>
        <v>20.5</v>
      </c>
      <c r="L64" s="10" t="s">
        <v>465</v>
      </c>
      <c r="M64" s="2">
        <f t="shared" ref="M64" si="121">AVERAGE(F95:F134)</f>
        <v>0.83124999999999982</v>
      </c>
      <c r="N64">
        <f t="shared" ref="N64" si="122">_xlfn.STDEV.S(F95:F134)</f>
        <v>0.27165388517989864</v>
      </c>
      <c r="Q64" s="10" t="s">
        <v>465</v>
      </c>
      <c r="R64">
        <f>AVERAGE(E85:E144)</f>
        <v>59.818333333333321</v>
      </c>
    </row>
    <row r="65" spans="1:18" x14ac:dyDescent="0.25">
      <c r="A65" s="2">
        <f t="shared" ca="1" si="0"/>
        <v>0.17475389511118744</v>
      </c>
      <c r="B65" s="1">
        <v>42905</v>
      </c>
      <c r="C65" s="1" t="str">
        <f t="shared" si="1"/>
        <v>June</v>
      </c>
      <c r="D65" t="s">
        <v>8</v>
      </c>
      <c r="E65">
        <v>86.5</v>
      </c>
      <c r="F65" s="2">
        <v>0.56000000000000005</v>
      </c>
      <c r="G65">
        <v>66</v>
      </c>
      <c r="H65">
        <v>0.3</v>
      </c>
      <c r="I65">
        <v>35</v>
      </c>
      <c r="J65" s="3">
        <f t="shared" si="2"/>
        <v>10.5</v>
      </c>
      <c r="L65" s="10" t="s">
        <v>466</v>
      </c>
      <c r="M65" s="2">
        <f t="shared" ref="M65" si="123">AVERAGE(F64:F103)</f>
        <v>0.7759999999999998</v>
      </c>
      <c r="N65">
        <f t="shared" ref="N65" si="124">_xlfn.STDEV.S(F64:F103)</f>
        <v>0.24915035106517036</v>
      </c>
      <c r="Q65" s="10" t="s">
        <v>466</v>
      </c>
      <c r="R65">
        <f>AVERAGE(E68:E127)</f>
        <v>61.034999999999968</v>
      </c>
    </row>
    <row r="66" spans="1:18" x14ac:dyDescent="0.25">
      <c r="A66" s="2">
        <f t="shared" ref="A66:A129" ca="1" si="125">RAND()</f>
        <v>0.36254198769705348</v>
      </c>
      <c r="B66" s="1">
        <v>42944</v>
      </c>
      <c r="C66" s="1" t="str">
        <f t="shared" ref="C66:C129" si="126">TEXT(B66, "mmmm")</f>
        <v>July</v>
      </c>
      <c r="D66" t="s">
        <v>12</v>
      </c>
      <c r="E66">
        <v>87.399999999999991</v>
      </c>
      <c r="F66" s="2">
        <v>0.51</v>
      </c>
      <c r="G66">
        <v>58</v>
      </c>
      <c r="H66">
        <v>0.5</v>
      </c>
      <c r="I66">
        <v>38</v>
      </c>
      <c r="J66" s="3">
        <f t="shared" ref="J66:J129" si="127">H66*I66</f>
        <v>19</v>
      </c>
      <c r="L66" s="10" t="s">
        <v>467</v>
      </c>
      <c r="M66" s="2">
        <f t="shared" ref="M66" si="128">AVERAGE(F97:F136)</f>
        <v>0.84349999999999992</v>
      </c>
      <c r="N66">
        <f t="shared" ref="N66" si="129">_xlfn.STDEV.S(F97:F136)</f>
        <v>0.27635493714072012</v>
      </c>
      <c r="Q66" s="10" t="s">
        <v>467</v>
      </c>
      <c r="R66">
        <f>AVERAGE(E87:E146)</f>
        <v>58.963333333333331</v>
      </c>
    </row>
    <row r="67" spans="1:18" x14ac:dyDescent="0.25">
      <c r="A67" s="2">
        <f t="shared" ca="1" si="125"/>
        <v>0.3112460387718039</v>
      </c>
      <c r="B67" s="1">
        <v>42882</v>
      </c>
      <c r="C67" s="1" t="str">
        <f t="shared" si="126"/>
        <v>May</v>
      </c>
      <c r="D67" t="s">
        <v>13</v>
      </c>
      <c r="E67">
        <v>77.3</v>
      </c>
      <c r="F67" s="2">
        <v>0.63</v>
      </c>
      <c r="G67">
        <v>56</v>
      </c>
      <c r="H67">
        <v>0.3</v>
      </c>
      <c r="I67">
        <v>31</v>
      </c>
      <c r="J67" s="3">
        <f t="shared" si="127"/>
        <v>9.2999999999999989</v>
      </c>
      <c r="L67" s="10" t="s">
        <v>468</v>
      </c>
      <c r="M67" s="2">
        <f t="shared" ref="M67" si="130">AVERAGE(F66:F105)</f>
        <v>0.77849999999999997</v>
      </c>
      <c r="N67">
        <f t="shared" ref="N67" si="131">_xlfn.STDEV.S(F66:F105)</f>
        <v>0.24655108172027107</v>
      </c>
      <c r="Q67" s="10" t="s">
        <v>468</v>
      </c>
      <c r="R67">
        <f>AVERAGE(E70:E129)</f>
        <v>61.364999999999966</v>
      </c>
    </row>
    <row r="68" spans="1:18" x14ac:dyDescent="0.25">
      <c r="A68" s="2">
        <f t="shared" ca="1" si="125"/>
        <v>0.12726600541509037</v>
      </c>
      <c r="B68" s="1">
        <v>42834</v>
      </c>
      <c r="C68" s="1" t="str">
        <f t="shared" si="126"/>
        <v>April</v>
      </c>
      <c r="D68" t="s">
        <v>7</v>
      </c>
      <c r="E68">
        <v>63.099999999999994</v>
      </c>
      <c r="F68" s="2">
        <v>0.69</v>
      </c>
      <c r="G68">
        <v>52</v>
      </c>
      <c r="H68">
        <v>0.3</v>
      </c>
      <c r="I68">
        <v>27</v>
      </c>
      <c r="J68" s="3">
        <f t="shared" si="127"/>
        <v>8.1</v>
      </c>
      <c r="L68" s="10" t="s">
        <v>469</v>
      </c>
      <c r="M68" s="2">
        <f t="shared" ref="M68" si="132">AVERAGE(F99:F138)</f>
        <v>0.86124999999999985</v>
      </c>
      <c r="N68">
        <f t="shared" ref="N68" si="133">_xlfn.STDEV.S(F99:F138)</f>
        <v>0.32011366170511463</v>
      </c>
      <c r="Q68" s="10" t="s">
        <v>469</v>
      </c>
      <c r="R68">
        <f>AVERAGE(E89:E148)</f>
        <v>58.95333333333334</v>
      </c>
    </row>
    <row r="69" spans="1:18" x14ac:dyDescent="0.25">
      <c r="A69" s="2">
        <f t="shared" ca="1" si="125"/>
        <v>0.63582250938735829</v>
      </c>
      <c r="B69" s="1">
        <v>42841</v>
      </c>
      <c r="C69" s="1" t="str">
        <f t="shared" si="126"/>
        <v>April</v>
      </c>
      <c r="D69" t="s">
        <v>7</v>
      </c>
      <c r="E69">
        <v>65.099999999999994</v>
      </c>
      <c r="F69" s="2">
        <v>0.69</v>
      </c>
      <c r="G69">
        <v>43</v>
      </c>
      <c r="H69">
        <v>0.3</v>
      </c>
      <c r="I69">
        <v>27</v>
      </c>
      <c r="J69" s="3">
        <f t="shared" si="127"/>
        <v>8.1</v>
      </c>
      <c r="L69" s="10" t="s">
        <v>470</v>
      </c>
      <c r="M69" s="2">
        <f t="shared" ref="M69" si="134">AVERAGE(F68:F107)</f>
        <v>0.79349999999999976</v>
      </c>
      <c r="N69">
        <f t="shared" ref="N69" si="135">_xlfn.STDEV.S(F68:F107)</f>
        <v>0.24542532416926724</v>
      </c>
      <c r="Q69" s="10" t="s">
        <v>470</v>
      </c>
      <c r="R69">
        <f>AVERAGE(E72:E131)</f>
        <v>60.071666666666637</v>
      </c>
    </row>
    <row r="70" spans="1:18" x14ac:dyDescent="0.25">
      <c r="A70" s="2">
        <f t="shared" ca="1" si="125"/>
        <v>0.62764638074601831</v>
      </c>
      <c r="B70" s="1">
        <v>42874</v>
      </c>
      <c r="C70" s="1" t="str">
        <f t="shared" si="126"/>
        <v>May</v>
      </c>
      <c r="D70" t="s">
        <v>12</v>
      </c>
      <c r="E70">
        <v>75.3</v>
      </c>
      <c r="F70" s="2">
        <v>0.61</v>
      </c>
      <c r="G70">
        <v>58</v>
      </c>
      <c r="H70">
        <v>0.3</v>
      </c>
      <c r="I70">
        <v>31</v>
      </c>
      <c r="J70" s="3">
        <f t="shared" si="127"/>
        <v>9.2999999999999989</v>
      </c>
      <c r="L70" s="10" t="s">
        <v>471</v>
      </c>
      <c r="M70" s="2">
        <f t="shared" ref="M70" si="136">AVERAGE(F101:F140)</f>
        <v>0.87775000000000003</v>
      </c>
      <c r="N70">
        <f t="shared" ref="N70" si="137">_xlfn.STDEV.S(F101:F140)</f>
        <v>0.3373158566973794</v>
      </c>
      <c r="Q70" s="10" t="s">
        <v>471</v>
      </c>
      <c r="R70">
        <f>AVERAGE(E91:E150)</f>
        <v>59.065000000000005</v>
      </c>
    </row>
    <row r="71" spans="1:18" x14ac:dyDescent="0.25">
      <c r="A71" s="2">
        <f t="shared" ca="1" si="125"/>
        <v>0.22429666969216022</v>
      </c>
      <c r="B71" s="1">
        <v>42928</v>
      </c>
      <c r="C71" s="1" t="str">
        <f t="shared" si="126"/>
        <v>July</v>
      </c>
      <c r="D71" t="s">
        <v>10</v>
      </c>
      <c r="E71">
        <v>80.199999999999989</v>
      </c>
      <c r="F71" s="2">
        <v>0.56000000000000005</v>
      </c>
      <c r="G71">
        <v>39</v>
      </c>
      <c r="H71">
        <v>0.5</v>
      </c>
      <c r="I71">
        <v>34</v>
      </c>
      <c r="J71" s="3">
        <f t="shared" si="127"/>
        <v>17</v>
      </c>
      <c r="L71" s="10" t="s">
        <v>472</v>
      </c>
      <c r="M71" s="2">
        <f t="shared" ref="M71" si="138">AVERAGE(F70:F109)</f>
        <v>0.8234999999999999</v>
      </c>
      <c r="N71">
        <f t="shared" ref="N71" si="139">_xlfn.STDEV.S(F70:F109)</f>
        <v>0.267366549506238</v>
      </c>
      <c r="Q71" s="10" t="s">
        <v>472</v>
      </c>
      <c r="R71">
        <f>AVERAGE(E74:E133)</f>
        <v>60.553333333333313</v>
      </c>
    </row>
    <row r="72" spans="1:18" x14ac:dyDescent="0.25">
      <c r="A72" s="2">
        <f t="shared" ca="1" si="125"/>
        <v>0.49615196291625252</v>
      </c>
      <c r="B72" s="1">
        <v>42824</v>
      </c>
      <c r="C72" s="1" t="str">
        <f t="shared" si="126"/>
        <v>March</v>
      </c>
      <c r="D72" t="s">
        <v>11</v>
      </c>
      <c r="E72">
        <v>55.199999999999996</v>
      </c>
      <c r="F72" s="2">
        <v>0.8</v>
      </c>
      <c r="G72">
        <v>47</v>
      </c>
      <c r="H72">
        <v>0.3</v>
      </c>
      <c r="I72">
        <v>24</v>
      </c>
      <c r="J72" s="3">
        <f t="shared" si="127"/>
        <v>7.1999999999999993</v>
      </c>
      <c r="L72" s="10" t="s">
        <v>473</v>
      </c>
      <c r="M72" s="2">
        <f t="shared" ref="M72" si="140">AVERAGE(F103:F142)</f>
        <v>0.89674999999999971</v>
      </c>
      <c r="N72">
        <f t="shared" ref="N72" si="141">_xlfn.STDEV.S(F103:F142)</f>
        <v>0.34599827700771563</v>
      </c>
      <c r="Q72" s="10" t="s">
        <v>473</v>
      </c>
      <c r="R72">
        <f>AVERAGE(E93:E152)</f>
        <v>59.076666666666675</v>
      </c>
    </row>
    <row r="73" spans="1:18" x14ac:dyDescent="0.25">
      <c r="A73" s="2">
        <f t="shared" ca="1" si="125"/>
        <v>0.18946774537455513</v>
      </c>
      <c r="B73" s="1">
        <v>42952</v>
      </c>
      <c r="C73" s="1" t="str">
        <f t="shared" si="126"/>
        <v>August</v>
      </c>
      <c r="D73" t="s">
        <v>13</v>
      </c>
      <c r="E73">
        <v>76.599999999999994</v>
      </c>
      <c r="F73" s="2">
        <v>0.61</v>
      </c>
      <c r="G73">
        <v>66</v>
      </c>
      <c r="H73">
        <v>0.5</v>
      </c>
      <c r="I73">
        <v>32</v>
      </c>
      <c r="J73" s="3">
        <f t="shared" si="127"/>
        <v>16</v>
      </c>
      <c r="L73" s="10" t="s">
        <v>474</v>
      </c>
      <c r="M73" s="2">
        <f t="shared" ref="M73" si="142">AVERAGE(F72:F111)</f>
        <v>0.83424999999999994</v>
      </c>
      <c r="N73">
        <f t="shared" ref="N73" si="143">_xlfn.STDEV.S(F72:F111)</f>
        <v>0.2616210559627738</v>
      </c>
      <c r="Q73" s="10" t="s">
        <v>474</v>
      </c>
      <c r="R73">
        <f>AVERAGE(E76:E135)</f>
        <v>61.271666666666654</v>
      </c>
    </row>
    <row r="74" spans="1:18" x14ac:dyDescent="0.25">
      <c r="A74" s="2">
        <f t="shared" ca="1" si="125"/>
        <v>0.32756237467751126</v>
      </c>
      <c r="B74" s="1">
        <v>43078</v>
      </c>
      <c r="C74" s="1" t="str">
        <f t="shared" si="126"/>
        <v>December</v>
      </c>
      <c r="D74" t="s">
        <v>13</v>
      </c>
      <c r="E74">
        <v>31.199999999999996</v>
      </c>
      <c r="F74" s="2">
        <v>1.43</v>
      </c>
      <c r="G74">
        <v>19</v>
      </c>
      <c r="H74">
        <v>0.3</v>
      </c>
      <c r="I74">
        <v>14</v>
      </c>
      <c r="J74" s="3">
        <f t="shared" si="127"/>
        <v>4.2</v>
      </c>
      <c r="L74" s="10" t="s">
        <v>475</v>
      </c>
      <c r="M74" s="2">
        <f t="shared" ref="M74" si="144">AVERAGE(F105:F144)</f>
        <v>0.877</v>
      </c>
      <c r="N74">
        <f t="shared" ref="N74" si="145">_xlfn.STDEV.S(F105:F144)</f>
        <v>0.32045800556911241</v>
      </c>
      <c r="Q74" s="10" t="s">
        <v>475</v>
      </c>
      <c r="R74">
        <f>AVERAGE(E95:E154)</f>
        <v>59.515000000000001</v>
      </c>
    </row>
    <row r="75" spans="1:18" x14ac:dyDescent="0.25">
      <c r="A75" s="2">
        <f t="shared" ca="1" si="125"/>
        <v>0.52862667007801167</v>
      </c>
      <c r="B75" s="1">
        <v>42792</v>
      </c>
      <c r="C75" s="1" t="str">
        <f t="shared" si="126"/>
        <v>February</v>
      </c>
      <c r="D75" t="s">
        <v>7</v>
      </c>
      <c r="E75">
        <v>48.699999999999996</v>
      </c>
      <c r="F75" s="2">
        <v>1.05</v>
      </c>
      <c r="G75">
        <v>32</v>
      </c>
      <c r="H75">
        <v>0.3</v>
      </c>
      <c r="I75">
        <v>19</v>
      </c>
      <c r="J75" s="3">
        <f t="shared" si="127"/>
        <v>5.7</v>
      </c>
      <c r="L75" s="10" t="s">
        <v>476</v>
      </c>
      <c r="M75" s="2">
        <f t="shared" ref="M75" si="146">AVERAGE(F74:F113)</f>
        <v>0.83825000000000005</v>
      </c>
      <c r="N75">
        <f t="shared" ref="N75" si="147">_xlfn.STDEV.S(F74:F113)</f>
        <v>0.25949544237882954</v>
      </c>
      <c r="Q75" s="10" t="s">
        <v>476</v>
      </c>
      <c r="R75">
        <f>AVERAGE(E78:E137)</f>
        <v>62.114999999999988</v>
      </c>
    </row>
    <row r="76" spans="1:18" x14ac:dyDescent="0.25">
      <c r="A76" s="2">
        <f t="shared" ca="1" si="125"/>
        <v>0.13965808730258789</v>
      </c>
      <c r="B76" s="1">
        <v>43055</v>
      </c>
      <c r="C76" s="1" t="str">
        <f t="shared" si="126"/>
        <v>November</v>
      </c>
      <c r="D76" t="s">
        <v>11</v>
      </c>
      <c r="E76">
        <v>47.3</v>
      </c>
      <c r="F76" s="2">
        <v>0.87</v>
      </c>
      <c r="G76">
        <v>28</v>
      </c>
      <c r="H76">
        <v>0.3</v>
      </c>
      <c r="I76">
        <v>21</v>
      </c>
      <c r="J76" s="3">
        <f t="shared" si="127"/>
        <v>6.3</v>
      </c>
      <c r="L76" s="10" t="s">
        <v>477</v>
      </c>
      <c r="M76" s="2">
        <f t="shared" ref="M76" si="148">AVERAGE(F107:F146)</f>
        <v>0.89349999999999985</v>
      </c>
      <c r="N76">
        <f t="shared" ref="N76" si="149">_xlfn.STDEV.S(F107:F146)</f>
        <v>0.32228789486961379</v>
      </c>
      <c r="Q76" s="10" t="s">
        <v>477</v>
      </c>
      <c r="R76">
        <f>AVERAGE(E97:E156)</f>
        <v>58.923333333333332</v>
      </c>
    </row>
    <row r="77" spans="1:18" x14ac:dyDescent="0.25">
      <c r="A77" s="2">
        <f t="shared" ca="1" si="125"/>
        <v>0.5939556459800629</v>
      </c>
      <c r="B77" s="1">
        <v>42831</v>
      </c>
      <c r="C77" s="1" t="str">
        <f t="shared" si="126"/>
        <v>April</v>
      </c>
      <c r="D77" t="s">
        <v>11</v>
      </c>
      <c r="E77">
        <v>57.499999999999993</v>
      </c>
      <c r="F77" s="2">
        <v>0.8</v>
      </c>
      <c r="G77">
        <v>31</v>
      </c>
      <c r="H77">
        <v>0.3</v>
      </c>
      <c r="I77">
        <v>25</v>
      </c>
      <c r="J77" s="3">
        <f t="shared" si="127"/>
        <v>7.5</v>
      </c>
      <c r="L77" s="10" t="s">
        <v>478</v>
      </c>
      <c r="M77" s="2">
        <f t="shared" ref="M77" si="150">AVERAGE(F76:F115)</f>
        <v>0.83025000000000004</v>
      </c>
      <c r="N77">
        <f t="shared" ref="N77" si="151">_xlfn.STDEV.S(F76:F115)</f>
        <v>0.2516864909835041</v>
      </c>
      <c r="Q77" s="10" t="s">
        <v>478</v>
      </c>
      <c r="R77">
        <f>AVERAGE(E80:E139)</f>
        <v>61.10499999999999</v>
      </c>
    </row>
    <row r="78" spans="1:18" x14ac:dyDescent="0.25">
      <c r="A78" s="2">
        <f t="shared" ca="1" si="125"/>
        <v>0.88544110945749044</v>
      </c>
      <c r="B78" s="1">
        <v>43067</v>
      </c>
      <c r="C78" s="1" t="str">
        <f t="shared" si="126"/>
        <v>November</v>
      </c>
      <c r="D78" t="s">
        <v>9</v>
      </c>
      <c r="E78">
        <v>54.599999999999994</v>
      </c>
      <c r="F78" s="2">
        <v>0.91</v>
      </c>
      <c r="G78">
        <v>37</v>
      </c>
      <c r="H78">
        <v>0.3</v>
      </c>
      <c r="I78">
        <v>22</v>
      </c>
      <c r="J78" s="3">
        <f t="shared" si="127"/>
        <v>6.6</v>
      </c>
      <c r="L78" s="10" t="s">
        <v>479</v>
      </c>
      <c r="M78" s="2">
        <f t="shared" ref="M78" si="152">AVERAGE(F109:F148)</f>
        <v>0.88574999999999959</v>
      </c>
      <c r="N78">
        <f t="shared" ref="N78" si="153">_xlfn.STDEV.S(F109:F148)</f>
        <v>0.33526023187506693</v>
      </c>
      <c r="Q78" s="10" t="s">
        <v>479</v>
      </c>
      <c r="R78">
        <f>AVERAGE(E99:E158)</f>
        <v>59.45333333333334</v>
      </c>
    </row>
    <row r="79" spans="1:18" x14ac:dyDescent="0.25">
      <c r="A79" s="2">
        <f t="shared" ca="1" si="125"/>
        <v>0.42022235891249482</v>
      </c>
      <c r="B79" s="1">
        <v>42915</v>
      </c>
      <c r="C79" s="1" t="str">
        <f t="shared" si="126"/>
        <v>June</v>
      </c>
      <c r="D79" t="s">
        <v>11</v>
      </c>
      <c r="E79">
        <v>86.5</v>
      </c>
      <c r="F79" s="2">
        <v>0.54</v>
      </c>
      <c r="G79">
        <v>64</v>
      </c>
      <c r="H79">
        <v>0.3</v>
      </c>
      <c r="I79">
        <v>35</v>
      </c>
      <c r="J79" s="3">
        <f t="shared" si="127"/>
        <v>10.5</v>
      </c>
      <c r="L79" s="10" t="s">
        <v>480</v>
      </c>
      <c r="M79" s="2">
        <f t="shared" ref="M79" si="154">AVERAGE(F78:F117)</f>
        <v>0.82050000000000001</v>
      </c>
      <c r="N79">
        <f t="shared" ref="N79" si="155">_xlfn.STDEV.S(F78:F117)</f>
        <v>0.25603435266305491</v>
      </c>
      <c r="Q79" s="10" t="s">
        <v>480</v>
      </c>
      <c r="R79">
        <f>AVERAGE(E82:E141)</f>
        <v>60.161666666666662</v>
      </c>
    </row>
    <row r="80" spans="1:18" x14ac:dyDescent="0.25">
      <c r="A80" s="2">
        <f t="shared" ca="1" si="125"/>
        <v>0.45175687897956907</v>
      </c>
      <c r="B80" s="1">
        <v>42927</v>
      </c>
      <c r="C80" s="1" t="str">
        <f t="shared" si="126"/>
        <v>July</v>
      </c>
      <c r="D80" t="s">
        <v>9</v>
      </c>
      <c r="E80">
        <v>83.5</v>
      </c>
      <c r="F80" s="2">
        <v>0.54</v>
      </c>
      <c r="G80">
        <v>40</v>
      </c>
      <c r="H80">
        <v>0.5</v>
      </c>
      <c r="I80">
        <v>35</v>
      </c>
      <c r="J80" s="3">
        <f t="shared" si="127"/>
        <v>17.5</v>
      </c>
      <c r="L80" s="10" t="s">
        <v>481</v>
      </c>
      <c r="M80" s="2">
        <f t="shared" ref="M80" si="156">AVERAGE(F111:F150)</f>
        <v>0.88299999999999979</v>
      </c>
      <c r="N80">
        <f t="shared" ref="N80" si="157">_xlfn.STDEV.S(F111:F150)</f>
        <v>0.33643073733777834</v>
      </c>
      <c r="Q80" s="10" t="s">
        <v>481</v>
      </c>
      <c r="R80">
        <f>AVERAGE(E101:E160)</f>
        <v>59.300000000000004</v>
      </c>
    </row>
    <row r="81" spans="1:18" x14ac:dyDescent="0.25">
      <c r="A81" s="2">
        <f t="shared" ca="1" si="125"/>
        <v>0.51411523042002694</v>
      </c>
      <c r="B81" s="1">
        <v>43049</v>
      </c>
      <c r="C81" s="1" t="str">
        <f t="shared" si="126"/>
        <v>November</v>
      </c>
      <c r="D81" t="s">
        <v>12</v>
      </c>
      <c r="E81">
        <v>54.599999999999994</v>
      </c>
      <c r="F81" s="2">
        <v>0.87</v>
      </c>
      <c r="G81">
        <v>28</v>
      </c>
      <c r="H81">
        <v>0.3</v>
      </c>
      <c r="I81">
        <v>22</v>
      </c>
      <c r="J81" s="3">
        <f t="shared" si="127"/>
        <v>6.6</v>
      </c>
      <c r="L81" s="10" t="s">
        <v>482</v>
      </c>
      <c r="M81" s="2">
        <f t="shared" ref="M81" si="158">AVERAGE(F80:F119)</f>
        <v>0.82050000000000001</v>
      </c>
      <c r="N81">
        <f t="shared" ref="N81" si="159">_xlfn.STDEV.S(F80:F119)</f>
        <v>0.25767152614251959</v>
      </c>
      <c r="Q81" s="10" t="s">
        <v>482</v>
      </c>
      <c r="R81">
        <f>AVERAGE(E84:E143)</f>
        <v>59.379999999999995</v>
      </c>
    </row>
    <row r="82" spans="1:18" x14ac:dyDescent="0.25">
      <c r="A82" s="2">
        <f t="shared" ca="1" si="125"/>
        <v>0.62224150267020806</v>
      </c>
      <c r="B82" s="1">
        <v>42889</v>
      </c>
      <c r="C82" s="1" t="str">
        <f t="shared" si="126"/>
        <v>June</v>
      </c>
      <c r="D82" t="s">
        <v>13</v>
      </c>
      <c r="E82">
        <v>81.5</v>
      </c>
      <c r="F82" s="2">
        <v>0.56000000000000005</v>
      </c>
      <c r="G82">
        <v>59</v>
      </c>
      <c r="H82">
        <v>0.3</v>
      </c>
      <c r="I82">
        <v>35</v>
      </c>
      <c r="J82" s="3">
        <f t="shared" si="127"/>
        <v>10.5</v>
      </c>
      <c r="L82" s="10" t="s">
        <v>483</v>
      </c>
      <c r="M82" s="2">
        <f t="shared" ref="M82" si="160">AVERAGE(F113:F152)</f>
        <v>0.87499999999999978</v>
      </c>
      <c r="N82">
        <f t="shared" ref="N82" si="161">_xlfn.STDEV.S(F113:F152)</f>
        <v>0.34045218799075538</v>
      </c>
      <c r="Q82" s="10" t="s">
        <v>483</v>
      </c>
      <c r="R82">
        <f>AVERAGE(E103:E162)</f>
        <v>59.310000000000009</v>
      </c>
    </row>
    <row r="83" spans="1:18" x14ac:dyDescent="0.25">
      <c r="A83" s="2">
        <f t="shared" ca="1" si="125"/>
        <v>9.3663731846994169E-2</v>
      </c>
      <c r="B83" s="1">
        <v>42816</v>
      </c>
      <c r="C83" s="1" t="str">
        <f t="shared" si="126"/>
        <v>March</v>
      </c>
      <c r="D83" t="s">
        <v>10</v>
      </c>
      <c r="E83">
        <v>56.499999999999993</v>
      </c>
      <c r="F83" s="2">
        <v>0.74</v>
      </c>
      <c r="G83">
        <v>38</v>
      </c>
      <c r="H83">
        <v>0.3</v>
      </c>
      <c r="I83">
        <v>25</v>
      </c>
      <c r="J83" s="3">
        <f t="shared" si="127"/>
        <v>7.5</v>
      </c>
      <c r="L83" s="10" t="s">
        <v>484</v>
      </c>
      <c r="M83" s="2">
        <f t="shared" ref="M83" si="162">AVERAGE(F82:F121)</f>
        <v>0.83299999999999985</v>
      </c>
      <c r="N83">
        <f t="shared" ref="N83" si="163">_xlfn.STDEV.S(F82:F121)</f>
        <v>0.25751474939087693</v>
      </c>
      <c r="Q83" s="10" t="s">
        <v>484</v>
      </c>
      <c r="R83">
        <f>AVERAGE(E86:E145)</f>
        <v>58.766666666666659</v>
      </c>
    </row>
    <row r="84" spans="1:18" x14ac:dyDescent="0.25">
      <c r="A84" s="2">
        <f t="shared" ca="1" si="125"/>
        <v>0.87517608724087459</v>
      </c>
      <c r="B84" s="1">
        <v>42750</v>
      </c>
      <c r="C84" s="1" t="str">
        <f t="shared" si="126"/>
        <v>January</v>
      </c>
      <c r="D84" t="s">
        <v>7</v>
      </c>
      <c r="E84">
        <v>43.4</v>
      </c>
      <c r="F84" s="2">
        <v>1.1100000000000001</v>
      </c>
      <c r="G84">
        <v>33</v>
      </c>
      <c r="H84">
        <v>0.3</v>
      </c>
      <c r="I84">
        <v>18</v>
      </c>
      <c r="J84" s="3">
        <f t="shared" si="127"/>
        <v>5.3999999999999995</v>
      </c>
      <c r="L84" s="10" t="s">
        <v>485</v>
      </c>
      <c r="M84" s="2">
        <f t="shared" ref="M84" si="164">AVERAGE(F115:F154)</f>
        <v>0.87050000000000005</v>
      </c>
      <c r="N84">
        <f t="shared" ref="N84" si="165">_xlfn.STDEV.S(F115:F154)</f>
        <v>0.34292071297111176</v>
      </c>
      <c r="Q84" s="10" t="s">
        <v>485</v>
      </c>
      <c r="R84">
        <f>AVERAGE(E105:E164)</f>
        <v>59.6</v>
      </c>
    </row>
    <row r="85" spans="1:18" x14ac:dyDescent="0.25">
      <c r="A85" s="2">
        <f t="shared" ca="1" si="125"/>
        <v>0.51052252684077648</v>
      </c>
      <c r="B85" s="1">
        <v>42902</v>
      </c>
      <c r="C85" s="1" t="str">
        <f t="shared" si="126"/>
        <v>June</v>
      </c>
      <c r="D85" t="s">
        <v>12</v>
      </c>
      <c r="E85">
        <v>99.3</v>
      </c>
      <c r="F85" s="2">
        <v>0.47</v>
      </c>
      <c r="G85">
        <v>77</v>
      </c>
      <c r="H85">
        <v>0.3</v>
      </c>
      <c r="I85">
        <v>41</v>
      </c>
      <c r="J85" s="3">
        <f t="shared" si="127"/>
        <v>12.299999999999999</v>
      </c>
      <c r="L85" s="10" t="s">
        <v>486</v>
      </c>
      <c r="M85" s="2">
        <f t="shared" ref="M85" si="166">AVERAGE(F84:F123)</f>
        <v>0.83750000000000002</v>
      </c>
      <c r="N85">
        <f t="shared" ref="N85" si="167">_xlfn.STDEV.S(F84:F123)</f>
        <v>0.25417286667511552</v>
      </c>
      <c r="Q85" s="10" t="s">
        <v>486</v>
      </c>
      <c r="R85">
        <f>AVERAGE(E88:E147)</f>
        <v>58.241666666666667</v>
      </c>
    </row>
    <row r="86" spans="1:18" x14ac:dyDescent="0.25">
      <c r="A86" s="2">
        <f t="shared" ca="1" si="125"/>
        <v>0.3676599791546703</v>
      </c>
      <c r="B86" s="1">
        <v>42778</v>
      </c>
      <c r="C86" s="1" t="str">
        <f t="shared" si="126"/>
        <v>February</v>
      </c>
      <c r="D86" t="s">
        <v>7</v>
      </c>
      <c r="E86">
        <v>55.599999999999994</v>
      </c>
      <c r="F86" s="2">
        <v>0.83</v>
      </c>
      <c r="G86">
        <v>41</v>
      </c>
      <c r="H86">
        <v>0.3</v>
      </c>
      <c r="I86">
        <v>22</v>
      </c>
      <c r="J86" s="3">
        <f t="shared" si="127"/>
        <v>6.6</v>
      </c>
      <c r="L86" s="10" t="s">
        <v>487</v>
      </c>
      <c r="M86" s="2">
        <f t="shared" ref="M86" si="168">AVERAGE(F117:F156)</f>
        <v>0.85799999999999998</v>
      </c>
      <c r="N86">
        <f t="shared" ref="N86" si="169">_xlfn.STDEV.S(F117:F156)</f>
        <v>0.33475747057020871</v>
      </c>
      <c r="Q86" s="10" t="s">
        <v>487</v>
      </c>
      <c r="R86">
        <f>AVERAGE(E107:E166)</f>
        <v>58.896666666666668</v>
      </c>
    </row>
    <row r="87" spans="1:18" x14ac:dyDescent="0.25">
      <c r="A87" s="2">
        <f t="shared" ca="1" si="125"/>
        <v>0.5036531924790878</v>
      </c>
      <c r="B87" s="1">
        <v>42946</v>
      </c>
      <c r="C87" s="1" t="str">
        <f t="shared" si="126"/>
        <v>July</v>
      </c>
      <c r="D87" t="s">
        <v>7</v>
      </c>
      <c r="E87">
        <v>78.199999999999989</v>
      </c>
      <c r="F87" s="2">
        <v>0.59</v>
      </c>
      <c r="G87">
        <v>52</v>
      </c>
      <c r="H87">
        <v>0.5</v>
      </c>
      <c r="I87">
        <v>34</v>
      </c>
      <c r="J87" s="3">
        <f t="shared" si="127"/>
        <v>17</v>
      </c>
      <c r="L87" s="10" t="s">
        <v>488</v>
      </c>
      <c r="M87" s="2">
        <f t="shared" ref="M87" si="170">AVERAGE(F86:F125)</f>
        <v>0.8374999999999998</v>
      </c>
      <c r="N87">
        <f t="shared" ref="N87" si="171">_xlfn.STDEV.S(F86:F125)</f>
        <v>0.24429647813828481</v>
      </c>
      <c r="Q87" s="10" t="s">
        <v>488</v>
      </c>
      <c r="R87">
        <f>AVERAGE(E90:E149)</f>
        <v>59.118333333333332</v>
      </c>
    </row>
    <row r="88" spans="1:18" x14ac:dyDescent="0.25">
      <c r="A88" s="2">
        <f t="shared" ca="1" si="125"/>
        <v>0.49808050095022138</v>
      </c>
      <c r="B88" s="1">
        <v>43076</v>
      </c>
      <c r="C88" s="1" t="str">
        <f t="shared" si="126"/>
        <v>December</v>
      </c>
      <c r="D88" t="s">
        <v>11</v>
      </c>
      <c r="E88">
        <v>42.099999999999994</v>
      </c>
      <c r="F88" s="2">
        <v>1.05</v>
      </c>
      <c r="G88">
        <v>26</v>
      </c>
      <c r="H88">
        <v>0.3</v>
      </c>
      <c r="I88">
        <v>17</v>
      </c>
      <c r="J88" s="3">
        <f t="shared" si="127"/>
        <v>5.0999999999999996</v>
      </c>
      <c r="L88" s="10" t="s">
        <v>489</v>
      </c>
      <c r="M88" s="2">
        <f t="shared" ref="M88" si="172">AVERAGE(F119:F158)</f>
        <v>0.85125000000000006</v>
      </c>
      <c r="N88">
        <f t="shared" ref="N88" si="173">_xlfn.STDEV.S(F119:F158)</f>
        <v>0.33523193272411961</v>
      </c>
      <c r="Q88" s="10" t="s">
        <v>489</v>
      </c>
      <c r="R88">
        <f>AVERAGE(E109:E168)</f>
        <v>59.571666666666673</v>
      </c>
    </row>
    <row r="89" spans="1:18" x14ac:dyDescent="0.25">
      <c r="A89" s="2">
        <f t="shared" ca="1" si="125"/>
        <v>0.58167895348109211</v>
      </c>
      <c r="B89" s="1">
        <v>43004</v>
      </c>
      <c r="C89" s="1" t="str">
        <f t="shared" si="126"/>
        <v>September</v>
      </c>
      <c r="D89" t="s">
        <v>9</v>
      </c>
      <c r="E89">
        <v>61.8</v>
      </c>
      <c r="F89" s="2">
        <v>0.77</v>
      </c>
      <c r="G89">
        <v>51</v>
      </c>
      <c r="H89">
        <v>0.3</v>
      </c>
      <c r="I89">
        <v>26</v>
      </c>
      <c r="J89" s="3">
        <f t="shared" si="127"/>
        <v>7.8</v>
      </c>
      <c r="L89" s="10" t="s">
        <v>490</v>
      </c>
      <c r="M89" s="2">
        <f t="shared" ref="M89" si="174">AVERAGE(F88:F127)</f>
        <v>0.8394999999999998</v>
      </c>
      <c r="N89">
        <f t="shared" ref="N89" si="175">_xlfn.STDEV.S(F88:F127)</f>
        <v>0.24253944960641968</v>
      </c>
      <c r="Q89" s="10" t="s">
        <v>490</v>
      </c>
      <c r="R89">
        <f>AVERAGE(E92:E151)</f>
        <v>59.186666666666675</v>
      </c>
    </row>
    <row r="90" spans="1:18" x14ac:dyDescent="0.25">
      <c r="A90" s="2">
        <f t="shared" ca="1" si="125"/>
        <v>0.74370754397185301</v>
      </c>
      <c r="B90" s="1">
        <v>42775</v>
      </c>
      <c r="C90" s="1" t="str">
        <f t="shared" si="126"/>
        <v>February</v>
      </c>
      <c r="D90" t="s">
        <v>11</v>
      </c>
      <c r="E90">
        <v>42.699999999999996</v>
      </c>
      <c r="F90" s="2">
        <v>1</v>
      </c>
      <c r="G90">
        <v>39</v>
      </c>
      <c r="H90">
        <v>0.3</v>
      </c>
      <c r="I90">
        <v>19</v>
      </c>
      <c r="J90" s="3">
        <f t="shared" si="127"/>
        <v>5.7</v>
      </c>
      <c r="L90" s="10" t="s">
        <v>491</v>
      </c>
      <c r="M90" s="2">
        <f t="shared" ref="M90" si="176">AVERAGE(F121:F160)</f>
        <v>0.85799999999999998</v>
      </c>
      <c r="N90">
        <f t="shared" ref="N90" si="177">_xlfn.STDEV.S(F121:F160)</f>
        <v>0.33066521918624436</v>
      </c>
      <c r="Q90" s="10" t="s">
        <v>491</v>
      </c>
      <c r="R90">
        <f>AVERAGE(E111:E170)</f>
        <v>59.74666666666667</v>
      </c>
    </row>
    <row r="91" spans="1:18" x14ac:dyDescent="0.25">
      <c r="A91" s="2">
        <f t="shared" ca="1" si="125"/>
        <v>0.23502963831813795</v>
      </c>
      <c r="B91" s="1">
        <v>43039</v>
      </c>
      <c r="C91" s="1" t="str">
        <f t="shared" si="126"/>
        <v>October</v>
      </c>
      <c r="D91" t="s">
        <v>9</v>
      </c>
      <c r="E91">
        <v>54.199999999999996</v>
      </c>
      <c r="F91" s="2">
        <v>0.77</v>
      </c>
      <c r="G91">
        <v>38</v>
      </c>
      <c r="H91">
        <v>0.3</v>
      </c>
      <c r="I91">
        <v>24</v>
      </c>
      <c r="J91" s="3">
        <f t="shared" si="127"/>
        <v>7.1999999999999993</v>
      </c>
      <c r="L91" s="10" t="s">
        <v>492</v>
      </c>
      <c r="M91" s="2">
        <f t="shared" ref="M91" si="178">AVERAGE(F90:F129)</f>
        <v>0.82599999999999985</v>
      </c>
      <c r="N91">
        <f t="shared" ref="N91" si="179">_xlfn.STDEV.S(F90:F129)</f>
        <v>0.24377164598167619</v>
      </c>
      <c r="Q91" s="10" t="s">
        <v>492</v>
      </c>
      <c r="R91">
        <f>AVERAGE(E94:E153)</f>
        <v>58.911666666666676</v>
      </c>
    </row>
    <row r="92" spans="1:18" x14ac:dyDescent="0.25">
      <c r="A92" s="2">
        <f t="shared" ca="1" si="125"/>
        <v>0.27670656976568364</v>
      </c>
      <c r="B92" s="1">
        <v>42940</v>
      </c>
      <c r="C92" s="1" t="str">
        <f t="shared" si="126"/>
        <v>July</v>
      </c>
      <c r="D92" t="s">
        <v>8</v>
      </c>
      <c r="E92">
        <v>83.5</v>
      </c>
      <c r="F92" s="2">
        <v>0.56999999999999995</v>
      </c>
      <c r="G92">
        <v>69</v>
      </c>
      <c r="H92">
        <v>0.5</v>
      </c>
      <c r="I92">
        <v>35</v>
      </c>
      <c r="J92" s="3">
        <f t="shared" si="127"/>
        <v>17.5</v>
      </c>
      <c r="L92" s="10" t="s">
        <v>493</v>
      </c>
      <c r="M92" s="2">
        <f t="shared" ref="M92" si="180">AVERAGE(F123:F162)</f>
        <v>0.85399999999999987</v>
      </c>
      <c r="N92">
        <f t="shared" ref="N92" si="181">_xlfn.STDEV.S(F123:F162)</f>
        <v>0.33218623136381259</v>
      </c>
      <c r="Q92" s="10" t="s">
        <v>493</v>
      </c>
      <c r="R92">
        <f>AVERAGE(E113:E172)</f>
        <v>60.431666666666665</v>
      </c>
    </row>
    <row r="93" spans="1:18" x14ac:dyDescent="0.25">
      <c r="A93" s="2">
        <f t="shared" ca="1" si="125"/>
        <v>0.64618115082980654</v>
      </c>
      <c r="B93" s="1">
        <v>42989</v>
      </c>
      <c r="C93" s="1" t="str">
        <f t="shared" si="126"/>
        <v>September</v>
      </c>
      <c r="D93" t="s">
        <v>8</v>
      </c>
      <c r="E93">
        <v>68.399999999999991</v>
      </c>
      <c r="F93" s="2">
        <v>0.69</v>
      </c>
      <c r="G93">
        <v>38</v>
      </c>
      <c r="H93">
        <v>0.3</v>
      </c>
      <c r="I93">
        <v>28</v>
      </c>
      <c r="J93" s="3">
        <f t="shared" si="127"/>
        <v>8.4</v>
      </c>
      <c r="L93" s="10" t="s">
        <v>494</v>
      </c>
      <c r="M93" s="2">
        <f t="shared" ref="M93" si="182">AVERAGE(F92:F131)</f>
        <v>0.84399999999999975</v>
      </c>
      <c r="N93">
        <f t="shared" ref="N93" si="183">_xlfn.STDEV.S(F92:F131)</f>
        <v>0.26777142950945837</v>
      </c>
      <c r="Q93" s="10" t="s">
        <v>494</v>
      </c>
      <c r="R93">
        <f>AVERAGE(E96:E155)</f>
        <v>59.186666666666675</v>
      </c>
    </row>
    <row r="94" spans="1:18" x14ac:dyDescent="0.25">
      <c r="A94" s="2">
        <f t="shared" ca="1" si="125"/>
        <v>0.18539919836110552</v>
      </c>
      <c r="B94" s="1">
        <v>42767</v>
      </c>
      <c r="C94" s="1" t="str">
        <f t="shared" si="126"/>
        <v>February</v>
      </c>
      <c r="D94" t="s">
        <v>10</v>
      </c>
      <c r="E94">
        <v>42.4</v>
      </c>
      <c r="F94" s="2">
        <v>1</v>
      </c>
      <c r="G94">
        <v>35</v>
      </c>
      <c r="H94">
        <v>0.3</v>
      </c>
      <c r="I94">
        <v>18</v>
      </c>
      <c r="J94" s="3">
        <f t="shared" si="127"/>
        <v>5.3999999999999995</v>
      </c>
      <c r="L94" s="10" t="s">
        <v>495</v>
      </c>
      <c r="M94" s="2">
        <f t="shared" ref="M94" si="184">AVERAGE(F125:F164)</f>
        <v>0.84974999999999989</v>
      </c>
      <c r="N94">
        <f t="shared" ref="N94" si="185">_xlfn.STDEV.S(F125:F164)</f>
        <v>0.33396213127869029</v>
      </c>
      <c r="Q94" s="10" t="s">
        <v>495</v>
      </c>
      <c r="R94">
        <f>AVERAGE(E115:E174)</f>
        <v>60.94166666666667</v>
      </c>
    </row>
    <row r="95" spans="1:18" x14ac:dyDescent="0.25">
      <c r="A95" s="2">
        <f t="shared" ca="1" si="125"/>
        <v>0.2075664003203842</v>
      </c>
      <c r="B95" s="1">
        <v>42921</v>
      </c>
      <c r="C95" s="1" t="str">
        <f t="shared" si="126"/>
        <v>July</v>
      </c>
      <c r="D95" t="s">
        <v>10</v>
      </c>
      <c r="E95">
        <v>73.599999999999994</v>
      </c>
      <c r="F95" s="2">
        <v>0.63</v>
      </c>
      <c r="G95">
        <v>55</v>
      </c>
      <c r="H95">
        <v>0.5</v>
      </c>
      <c r="I95">
        <v>32</v>
      </c>
      <c r="J95" s="3">
        <f t="shared" si="127"/>
        <v>16</v>
      </c>
      <c r="L95" s="10" t="s">
        <v>496</v>
      </c>
      <c r="M95" s="2">
        <f t="shared" ref="M95" si="186">AVERAGE(F94:F133)</f>
        <v>0.84199999999999964</v>
      </c>
      <c r="N95">
        <f t="shared" ref="N95" si="187">_xlfn.STDEV.S(F94:F133)</f>
        <v>0.26955043293869224</v>
      </c>
      <c r="Q95" s="10" t="s">
        <v>496</v>
      </c>
      <c r="R95">
        <f>AVERAGE(E98:E157)</f>
        <v>59.251666666666672</v>
      </c>
    </row>
    <row r="96" spans="1:18" x14ac:dyDescent="0.25">
      <c r="A96" s="2">
        <f t="shared" ca="1" si="125"/>
        <v>0.36969917126743623</v>
      </c>
      <c r="B96" s="1">
        <v>42886</v>
      </c>
      <c r="C96" s="1" t="str">
        <f t="shared" si="126"/>
        <v>May</v>
      </c>
      <c r="D96" t="s">
        <v>10</v>
      </c>
      <c r="E96">
        <v>77.3</v>
      </c>
      <c r="F96" s="2">
        <v>0.65</v>
      </c>
      <c r="G96">
        <v>56</v>
      </c>
      <c r="H96">
        <v>0.3</v>
      </c>
      <c r="I96">
        <v>31</v>
      </c>
      <c r="J96" s="3">
        <f t="shared" si="127"/>
        <v>9.2999999999999989</v>
      </c>
      <c r="L96" s="10" t="s">
        <v>497</v>
      </c>
      <c r="M96" s="2">
        <f t="shared" ref="M96" si="188">AVERAGE(F127:F166)</f>
        <v>0.85374999999999979</v>
      </c>
      <c r="N96">
        <f t="shared" ref="N96" si="189">_xlfn.STDEV.S(F127:F166)</f>
        <v>0.33623623792254725</v>
      </c>
      <c r="Q96" s="10" t="s">
        <v>497</v>
      </c>
      <c r="R96">
        <f>AVERAGE(E117:E176)</f>
        <v>61.406666666666666</v>
      </c>
    </row>
    <row r="97" spans="1:18" x14ac:dyDescent="0.25">
      <c r="A97" s="2">
        <f t="shared" ca="1" si="125"/>
        <v>0.28247616689664723</v>
      </c>
      <c r="B97" s="1">
        <v>43045</v>
      </c>
      <c r="C97" s="1" t="str">
        <f t="shared" si="126"/>
        <v>November</v>
      </c>
      <c r="D97" t="s">
        <v>8</v>
      </c>
      <c r="E97">
        <v>51.599999999999994</v>
      </c>
      <c r="F97" s="2">
        <v>0.91</v>
      </c>
      <c r="G97">
        <v>28</v>
      </c>
      <c r="H97">
        <v>0.3</v>
      </c>
      <c r="I97">
        <v>22</v>
      </c>
      <c r="J97" s="3">
        <f t="shared" si="127"/>
        <v>6.6</v>
      </c>
      <c r="L97" s="10" t="s">
        <v>498</v>
      </c>
      <c r="M97" s="2">
        <f t="shared" ref="M97" si="190">AVERAGE(F96:F135)</f>
        <v>0.84499999999999975</v>
      </c>
      <c r="N97">
        <f t="shared" ref="N97" si="191">_xlfn.STDEV.S(F96:F135)</f>
        <v>0.27510371004777745</v>
      </c>
      <c r="Q97" s="10" t="s">
        <v>498</v>
      </c>
      <c r="R97">
        <f>AVERAGE(E100:E159)</f>
        <v>59.398333333333341</v>
      </c>
    </row>
    <row r="98" spans="1:18" x14ac:dyDescent="0.25">
      <c r="A98" s="2">
        <f t="shared" ca="1" si="125"/>
        <v>0.63137672869130967</v>
      </c>
      <c r="B98" s="1">
        <v>42827</v>
      </c>
      <c r="C98" s="1" t="str">
        <f t="shared" si="126"/>
        <v>April</v>
      </c>
      <c r="D98" t="s">
        <v>7</v>
      </c>
      <c r="E98">
        <v>65.8</v>
      </c>
      <c r="F98" s="2">
        <v>0.74</v>
      </c>
      <c r="G98">
        <v>47</v>
      </c>
      <c r="H98">
        <v>0.3</v>
      </c>
      <c r="I98">
        <v>26</v>
      </c>
      <c r="J98" s="3">
        <f t="shared" si="127"/>
        <v>7.8</v>
      </c>
      <c r="L98" s="10" t="s">
        <v>499</v>
      </c>
      <c r="M98" s="2">
        <f t="shared" ref="M98" si="192">AVERAGE(F129:F168)</f>
        <v>0.85975000000000001</v>
      </c>
      <c r="N98">
        <f t="shared" ref="N98" si="193">_xlfn.STDEV.S(F129:F168)</f>
        <v>0.33350883200545195</v>
      </c>
      <c r="Q98" s="10" t="s">
        <v>499</v>
      </c>
      <c r="R98">
        <f>AVERAGE(E119:E178)</f>
        <v>61.253333333333337</v>
      </c>
    </row>
    <row r="99" spans="1:18" x14ac:dyDescent="0.25">
      <c r="A99" s="2">
        <f t="shared" ca="1" si="125"/>
        <v>0.63720788833572717</v>
      </c>
      <c r="B99" s="1">
        <v>42828</v>
      </c>
      <c r="C99" s="1" t="str">
        <f t="shared" si="126"/>
        <v>April</v>
      </c>
      <c r="D99" t="s">
        <v>8</v>
      </c>
      <c r="E99">
        <v>60.8</v>
      </c>
      <c r="F99" s="2">
        <v>0.74</v>
      </c>
      <c r="G99">
        <v>51</v>
      </c>
      <c r="H99">
        <v>0.3</v>
      </c>
      <c r="I99">
        <v>26</v>
      </c>
      <c r="J99" s="3">
        <f t="shared" si="127"/>
        <v>7.8</v>
      </c>
      <c r="L99" s="10" t="s">
        <v>500</v>
      </c>
      <c r="M99" s="2">
        <f t="shared" ref="M99" si="194">AVERAGE(F98:F137)</f>
        <v>0.83424999999999994</v>
      </c>
      <c r="N99">
        <f t="shared" ref="N99" si="195">_xlfn.STDEV.S(F98:F137)</f>
        <v>0.28023696474636656</v>
      </c>
      <c r="Q99" s="10" t="s">
        <v>500</v>
      </c>
      <c r="R99">
        <f>AVERAGE(E102:E161)</f>
        <v>59.49666666666667</v>
      </c>
    </row>
    <row r="100" spans="1:18" x14ac:dyDescent="0.25">
      <c r="A100" s="2">
        <f t="shared" ca="1" si="125"/>
        <v>0.31952663458066877</v>
      </c>
      <c r="B100" s="1">
        <v>43046</v>
      </c>
      <c r="C100" s="1" t="str">
        <f t="shared" si="126"/>
        <v>November</v>
      </c>
      <c r="D100" t="s">
        <v>9</v>
      </c>
      <c r="E100">
        <v>52.3</v>
      </c>
      <c r="F100" s="2">
        <v>0.91</v>
      </c>
      <c r="G100">
        <v>34</v>
      </c>
      <c r="H100">
        <v>0.3</v>
      </c>
      <c r="I100">
        <v>21</v>
      </c>
      <c r="J100" s="3">
        <f t="shared" si="127"/>
        <v>6.3</v>
      </c>
      <c r="L100" s="10" t="s">
        <v>501</v>
      </c>
      <c r="M100" s="2">
        <f t="shared" ref="M100" si="196">AVERAGE(F131:F170)</f>
        <v>0.8620000000000001</v>
      </c>
      <c r="N100">
        <f t="shared" ref="N100" si="197">_xlfn.STDEV.S(F131:F170)</f>
        <v>0.33235908909275219</v>
      </c>
      <c r="Q100" s="10" t="s">
        <v>501</v>
      </c>
      <c r="R100">
        <f>AVERAGE(E121:E180)</f>
        <v>60.575000000000003</v>
      </c>
    </row>
    <row r="101" spans="1:18" x14ac:dyDescent="0.25">
      <c r="A101" s="2">
        <f t="shared" ca="1" si="125"/>
        <v>7.8595022244107304E-2</v>
      </c>
      <c r="B101" s="1">
        <v>42808</v>
      </c>
      <c r="C101" s="1" t="str">
        <f t="shared" si="126"/>
        <v>March</v>
      </c>
      <c r="D101" t="s">
        <v>9</v>
      </c>
      <c r="E101">
        <v>58.9</v>
      </c>
      <c r="F101" s="2">
        <v>0.87</v>
      </c>
      <c r="G101">
        <v>35</v>
      </c>
      <c r="H101">
        <v>0.3</v>
      </c>
      <c r="I101">
        <v>23</v>
      </c>
      <c r="J101" s="3">
        <f t="shared" si="127"/>
        <v>6.8999999999999995</v>
      </c>
      <c r="L101" s="10" t="s">
        <v>502</v>
      </c>
      <c r="M101" s="2">
        <f t="shared" ref="M101" si="198">AVERAGE(F100:F139)</f>
        <v>0.86199999999999988</v>
      </c>
      <c r="N101">
        <f t="shared" ref="N101" si="199">_xlfn.STDEV.S(F100:F139)</f>
        <v>0.31985733999506399</v>
      </c>
      <c r="Q101" s="10" t="s">
        <v>502</v>
      </c>
      <c r="R101">
        <f>AVERAGE(E104:E163)</f>
        <v>59.731666666666669</v>
      </c>
    </row>
    <row r="102" spans="1:18" x14ac:dyDescent="0.25">
      <c r="A102" s="2">
        <f t="shared" ca="1" si="125"/>
        <v>0.94224710137730083</v>
      </c>
      <c r="B102" s="1">
        <v>42972</v>
      </c>
      <c r="C102" s="1" t="str">
        <f t="shared" si="126"/>
        <v>August</v>
      </c>
      <c r="D102" t="s">
        <v>12</v>
      </c>
      <c r="E102">
        <v>71</v>
      </c>
      <c r="F102" s="2">
        <v>0.63</v>
      </c>
      <c r="G102">
        <v>55</v>
      </c>
      <c r="H102">
        <v>0.5</v>
      </c>
      <c r="I102">
        <v>30</v>
      </c>
      <c r="J102" s="3">
        <f t="shared" si="127"/>
        <v>15</v>
      </c>
      <c r="L102" s="10" t="s">
        <v>503</v>
      </c>
      <c r="M102" s="2">
        <f t="shared" ref="M102" si="200">AVERAGE(F133:F172)</f>
        <v>0.84349999999999969</v>
      </c>
      <c r="N102">
        <f t="shared" ref="N102" si="201">_xlfn.STDEV.S(F133:F172)</f>
        <v>0.31445965050364105</v>
      </c>
      <c r="Q102" s="10" t="s">
        <v>503</v>
      </c>
      <c r="R102">
        <f>AVERAGE(E123:E182)</f>
        <v>60.7</v>
      </c>
    </row>
    <row r="103" spans="1:18" x14ac:dyDescent="0.25">
      <c r="A103" s="2">
        <f t="shared" ca="1" si="125"/>
        <v>0.12581127212455223</v>
      </c>
      <c r="B103" s="1">
        <v>42751</v>
      </c>
      <c r="C103" s="1" t="str">
        <f t="shared" si="126"/>
        <v>January</v>
      </c>
      <c r="D103" t="s">
        <v>8</v>
      </c>
      <c r="E103">
        <v>30.599999999999998</v>
      </c>
      <c r="F103" s="2">
        <v>1.67</v>
      </c>
      <c r="G103">
        <v>24</v>
      </c>
      <c r="H103">
        <v>0.3</v>
      </c>
      <c r="I103">
        <v>12</v>
      </c>
      <c r="J103" s="3">
        <f t="shared" si="127"/>
        <v>3.5999999999999996</v>
      </c>
      <c r="L103" s="10" t="s">
        <v>504</v>
      </c>
      <c r="M103" s="2">
        <f t="shared" ref="M103" si="202">AVERAGE(F102:F141)</f>
        <v>0.87674999999999981</v>
      </c>
      <c r="N103">
        <f t="shared" ref="N103" si="203">_xlfn.STDEV.S(F102:F141)</f>
        <v>0.33739870274703898</v>
      </c>
      <c r="Q103" s="10" t="s">
        <v>504</v>
      </c>
      <c r="R103">
        <f>AVERAGE(E106:E165)</f>
        <v>58.958333333333336</v>
      </c>
    </row>
    <row r="104" spans="1:18" x14ac:dyDescent="0.25">
      <c r="A104" s="2">
        <f t="shared" ca="1" si="125"/>
        <v>0.46393038889338301</v>
      </c>
      <c r="B104" s="1">
        <v>42931</v>
      </c>
      <c r="C104" s="1" t="str">
        <f t="shared" si="126"/>
        <v>July</v>
      </c>
      <c r="D104" t="s">
        <v>13</v>
      </c>
      <c r="E104">
        <v>82.5</v>
      </c>
      <c r="F104" s="2">
        <v>0.54</v>
      </c>
      <c r="G104">
        <v>56</v>
      </c>
      <c r="H104">
        <v>0.5</v>
      </c>
      <c r="I104">
        <v>35</v>
      </c>
      <c r="J104" s="3">
        <f t="shared" si="127"/>
        <v>17.5</v>
      </c>
      <c r="L104" s="10" t="s">
        <v>505</v>
      </c>
      <c r="M104" s="2">
        <f t="shared" ref="M104" si="204">AVERAGE(F135:F174)</f>
        <v>0.84499999999999975</v>
      </c>
      <c r="N104">
        <f t="shared" ref="N104" si="205">_xlfn.STDEV.S(F135:F174)</f>
        <v>0.31332787774846843</v>
      </c>
      <c r="Q104" s="10" t="s">
        <v>505</v>
      </c>
      <c r="R104">
        <f>AVERAGE(E125:E184)</f>
        <v>60.303333333333327</v>
      </c>
    </row>
    <row r="105" spans="1:18" x14ac:dyDescent="0.25">
      <c r="A105" s="2">
        <f t="shared" ca="1" si="125"/>
        <v>0.59371172247893023</v>
      </c>
      <c r="B105" s="1">
        <v>42942</v>
      </c>
      <c r="C105" s="1" t="str">
        <f t="shared" si="126"/>
        <v>July</v>
      </c>
      <c r="D105" t="s">
        <v>10</v>
      </c>
      <c r="E105">
        <v>76.599999999999994</v>
      </c>
      <c r="F105" s="2">
        <v>0.59</v>
      </c>
      <c r="G105">
        <v>37</v>
      </c>
      <c r="H105">
        <v>0.5</v>
      </c>
      <c r="I105">
        <v>32</v>
      </c>
      <c r="J105" s="3">
        <f t="shared" si="127"/>
        <v>16</v>
      </c>
      <c r="L105" s="10" t="s">
        <v>506</v>
      </c>
      <c r="M105" s="2">
        <f t="shared" ref="M105" si="206">AVERAGE(F104:F143)</f>
        <v>0.87424999999999975</v>
      </c>
      <c r="N105">
        <f t="shared" ref="N105" si="207">_xlfn.STDEV.S(F104:F143)</f>
        <v>0.3229184822116048</v>
      </c>
      <c r="Q105" s="10" t="s">
        <v>506</v>
      </c>
      <c r="R105">
        <f>AVERAGE(E108:E167)</f>
        <v>59.193333333333335</v>
      </c>
    </row>
    <row r="106" spans="1:18" x14ac:dyDescent="0.25">
      <c r="A106" s="2">
        <f t="shared" ca="1" si="125"/>
        <v>0.2032728169538045</v>
      </c>
      <c r="B106" s="1">
        <v>42876</v>
      </c>
      <c r="C106" s="1" t="str">
        <f t="shared" si="126"/>
        <v>May</v>
      </c>
      <c r="D106" t="s">
        <v>7</v>
      </c>
      <c r="E106">
        <v>71.699999999999989</v>
      </c>
      <c r="F106" s="2">
        <v>0.69</v>
      </c>
      <c r="G106">
        <v>47</v>
      </c>
      <c r="H106">
        <v>0.3</v>
      </c>
      <c r="I106">
        <v>29</v>
      </c>
      <c r="J106" s="3">
        <f t="shared" si="127"/>
        <v>8.6999999999999993</v>
      </c>
      <c r="L106" s="10" t="s">
        <v>507</v>
      </c>
      <c r="M106" s="2">
        <f t="shared" ref="M106" si="208">AVERAGE(F137:F176)</f>
        <v>0.83624999999999972</v>
      </c>
      <c r="N106">
        <f t="shared" ref="N106" si="209">_xlfn.STDEV.S(F137:F176)</f>
        <v>0.30738506294723783</v>
      </c>
      <c r="Q106" s="10" t="s">
        <v>507</v>
      </c>
      <c r="R106">
        <f>AVERAGE(E127:E186)</f>
        <v>60.018333333333338</v>
      </c>
    </row>
    <row r="107" spans="1:18" x14ac:dyDescent="0.25">
      <c r="A107" s="2">
        <f t="shared" ca="1" si="125"/>
        <v>0.7871527515823199</v>
      </c>
      <c r="B107" s="1">
        <v>43069</v>
      </c>
      <c r="C107" s="1" t="str">
        <f t="shared" si="126"/>
        <v>November</v>
      </c>
      <c r="D107" t="s">
        <v>11</v>
      </c>
      <c r="E107">
        <v>44.699999999999996</v>
      </c>
      <c r="F107" s="2">
        <v>1.05</v>
      </c>
      <c r="G107">
        <v>28</v>
      </c>
      <c r="H107">
        <v>0.3</v>
      </c>
      <c r="I107">
        <v>19</v>
      </c>
      <c r="J107" s="3">
        <f t="shared" si="127"/>
        <v>5.7</v>
      </c>
      <c r="L107" s="10" t="s">
        <v>508</v>
      </c>
      <c r="M107" s="2">
        <f t="shared" ref="M107" si="210">AVERAGE(F106:F145)</f>
        <v>0.89349999999999985</v>
      </c>
      <c r="N107">
        <f t="shared" ref="N107" si="211">_xlfn.STDEV.S(F106:F145)</f>
        <v>0.32228789486961379</v>
      </c>
      <c r="Q107" s="10" t="s">
        <v>508</v>
      </c>
      <c r="R107">
        <f>AVERAGE(E110:E169)</f>
        <v>59.774999999999999</v>
      </c>
    </row>
    <row r="108" spans="1:18" x14ac:dyDescent="0.25">
      <c r="A108" s="2">
        <f t="shared" ca="1" si="125"/>
        <v>0.40685410445081971</v>
      </c>
      <c r="B108" s="1">
        <v>42748</v>
      </c>
      <c r="C108" s="1" t="str">
        <f t="shared" si="126"/>
        <v>January</v>
      </c>
      <c r="D108" t="s">
        <v>12</v>
      </c>
      <c r="E108">
        <v>37.5</v>
      </c>
      <c r="F108" s="2">
        <v>1.33</v>
      </c>
      <c r="G108">
        <v>19</v>
      </c>
      <c r="H108">
        <v>0.3</v>
      </c>
      <c r="I108">
        <v>15</v>
      </c>
      <c r="J108" s="3">
        <f t="shared" si="127"/>
        <v>4.5</v>
      </c>
      <c r="L108" s="10" t="s">
        <v>509</v>
      </c>
      <c r="M108" s="2">
        <f t="shared" ref="M108" si="212">AVERAGE(F139:F178)</f>
        <v>0.81849999999999967</v>
      </c>
      <c r="N108">
        <f t="shared" ref="N108" si="213">_xlfn.STDEV.S(F139:F178)</f>
        <v>0.26205841979340394</v>
      </c>
      <c r="Q108" s="10" t="s">
        <v>509</v>
      </c>
      <c r="R108">
        <f>AVERAGE(E129:E188)</f>
        <v>59.428333333333327</v>
      </c>
    </row>
    <row r="109" spans="1:18" x14ac:dyDescent="0.25">
      <c r="A109" s="2">
        <f t="shared" ca="1" si="125"/>
        <v>0.79408930684088741</v>
      </c>
      <c r="B109" s="1">
        <v>43094</v>
      </c>
      <c r="C109" s="1" t="str">
        <f t="shared" si="126"/>
        <v>December</v>
      </c>
      <c r="D109" t="s">
        <v>8</v>
      </c>
      <c r="E109">
        <v>35.5</v>
      </c>
      <c r="F109" s="2">
        <v>1.25</v>
      </c>
      <c r="G109">
        <v>19</v>
      </c>
      <c r="H109">
        <v>0.3</v>
      </c>
      <c r="I109">
        <v>15</v>
      </c>
      <c r="J109" s="3">
        <f t="shared" si="127"/>
        <v>4.5</v>
      </c>
      <c r="L109" s="10" t="s">
        <v>510</v>
      </c>
      <c r="M109" s="2">
        <f t="shared" ref="M109" si="214">AVERAGE(F108:F147)</f>
        <v>0.90574999999999972</v>
      </c>
      <c r="N109">
        <f t="shared" ref="N109" si="215">_xlfn.STDEV.S(F108:F147)</f>
        <v>0.33734930158820792</v>
      </c>
      <c r="Q109" s="10" t="s">
        <v>510</v>
      </c>
      <c r="R109">
        <f>AVERAGE(E112:E171)</f>
        <v>60.398333333333341</v>
      </c>
    </row>
    <row r="110" spans="1:18" x14ac:dyDescent="0.25">
      <c r="A110" s="2">
        <f t="shared" ca="1" si="125"/>
        <v>0.74591447986585491</v>
      </c>
      <c r="B110" s="1">
        <v>43028</v>
      </c>
      <c r="C110" s="1" t="str">
        <f t="shared" si="126"/>
        <v>October</v>
      </c>
      <c r="D110" t="s">
        <v>12</v>
      </c>
      <c r="E110">
        <v>60.199999999999996</v>
      </c>
      <c r="F110" s="2">
        <v>0.8</v>
      </c>
      <c r="G110">
        <v>50</v>
      </c>
      <c r="H110">
        <v>0.3</v>
      </c>
      <c r="I110">
        <v>24</v>
      </c>
      <c r="J110" s="3">
        <f t="shared" si="127"/>
        <v>7.1999999999999993</v>
      </c>
      <c r="L110" s="10" t="s">
        <v>511</v>
      </c>
      <c r="M110" s="2">
        <f t="shared" ref="M110" si="216">AVERAGE(F141:F180)</f>
        <v>0.81649999999999989</v>
      </c>
      <c r="N110">
        <f t="shared" ref="N110" si="217">_xlfn.STDEV.S(F141:F180)</f>
        <v>0.26274243993612828</v>
      </c>
      <c r="Q110" s="10" t="s">
        <v>511</v>
      </c>
      <c r="R110">
        <f>AVERAGE(E131:E190)</f>
        <v>59.234999999999999</v>
      </c>
    </row>
    <row r="111" spans="1:18" x14ac:dyDescent="0.25">
      <c r="A111" s="2">
        <f t="shared" ca="1" si="125"/>
        <v>0.8758771742771595</v>
      </c>
      <c r="B111" s="1">
        <v>42803</v>
      </c>
      <c r="C111" s="1" t="str">
        <f t="shared" si="126"/>
        <v>March</v>
      </c>
      <c r="D111" t="s">
        <v>11</v>
      </c>
      <c r="E111">
        <v>52.9</v>
      </c>
      <c r="F111" s="2">
        <v>0.8</v>
      </c>
      <c r="G111">
        <v>29</v>
      </c>
      <c r="H111">
        <v>0.3</v>
      </c>
      <c r="I111">
        <v>23</v>
      </c>
      <c r="J111" s="3">
        <f t="shared" si="127"/>
        <v>6.8999999999999995</v>
      </c>
      <c r="L111" s="10" t="s">
        <v>512</v>
      </c>
      <c r="M111" s="2">
        <f t="shared" ref="M111" si="218">AVERAGE(F110:F149)</f>
        <v>0.8717499999999998</v>
      </c>
      <c r="N111">
        <f t="shared" ref="N111" si="219">_xlfn.STDEV.S(F110:F149)</f>
        <v>0.33132900605955201</v>
      </c>
      <c r="Q111" s="10" t="s">
        <v>512</v>
      </c>
      <c r="R111">
        <f>AVERAGE(E114:E173)</f>
        <v>60.661666666666669</v>
      </c>
    </row>
    <row r="112" spans="1:18" x14ac:dyDescent="0.25">
      <c r="A112" s="2">
        <f t="shared" ca="1" si="125"/>
        <v>0.17848866591806301</v>
      </c>
      <c r="B112" s="1">
        <v>42805</v>
      </c>
      <c r="C112" s="1" t="str">
        <f t="shared" si="126"/>
        <v>March</v>
      </c>
      <c r="D112" t="s">
        <v>13</v>
      </c>
      <c r="E112">
        <v>58.199999999999996</v>
      </c>
      <c r="F112" s="2">
        <v>0.83</v>
      </c>
      <c r="G112">
        <v>30</v>
      </c>
      <c r="H112">
        <v>0.3</v>
      </c>
      <c r="I112">
        <v>24</v>
      </c>
      <c r="J112" s="3">
        <f t="shared" si="127"/>
        <v>7.1999999999999993</v>
      </c>
      <c r="L112" s="10" t="s">
        <v>513</v>
      </c>
      <c r="M112" s="2">
        <f t="shared" ref="M112" si="220">AVERAGE(F143:F182)</f>
        <v>0.79449999999999998</v>
      </c>
      <c r="N112">
        <f t="shared" ref="N112" si="221">_xlfn.STDEV.S(F143:F182)</f>
        <v>0.24438252906625837</v>
      </c>
      <c r="Q112" s="10" t="s">
        <v>513</v>
      </c>
      <c r="R112">
        <f>AVERAGE(E133:E192)</f>
        <v>59.624999999999993</v>
      </c>
    </row>
    <row r="113" spans="1:18" x14ac:dyDescent="0.25">
      <c r="A113" s="2">
        <f t="shared" ca="1" si="125"/>
        <v>0.84829510518717655</v>
      </c>
      <c r="B113" s="1">
        <v>43017</v>
      </c>
      <c r="C113" s="1" t="str">
        <f t="shared" si="126"/>
        <v>October</v>
      </c>
      <c r="D113" t="s">
        <v>8</v>
      </c>
      <c r="E113">
        <v>63.499999999999993</v>
      </c>
      <c r="F113" s="2">
        <v>0.74</v>
      </c>
      <c r="G113">
        <v>47</v>
      </c>
      <c r="H113">
        <v>0.3</v>
      </c>
      <c r="I113">
        <v>25</v>
      </c>
      <c r="J113" s="3">
        <f t="shared" si="127"/>
        <v>7.5</v>
      </c>
      <c r="L113" s="10" t="s">
        <v>514</v>
      </c>
      <c r="M113" s="2">
        <f t="shared" ref="M113" si="222">AVERAGE(F112:F151)</f>
        <v>0.88149999999999995</v>
      </c>
      <c r="N113">
        <f t="shared" ref="N113" si="223">_xlfn.STDEV.S(F112:F151)</f>
        <v>0.33694365351053235</v>
      </c>
      <c r="Q113" s="10" t="s">
        <v>514</v>
      </c>
      <c r="R113">
        <f>AVERAGE(E116:E175)</f>
        <v>61.385000000000005</v>
      </c>
    </row>
    <row r="114" spans="1:18" x14ac:dyDescent="0.25">
      <c r="A114" s="2">
        <f t="shared" ca="1" si="125"/>
        <v>0.36491561326999444</v>
      </c>
      <c r="B114" s="1">
        <v>43048</v>
      </c>
      <c r="C114" s="1" t="str">
        <f t="shared" si="126"/>
        <v>November</v>
      </c>
      <c r="D114" t="s">
        <v>11</v>
      </c>
      <c r="E114">
        <v>53.9</v>
      </c>
      <c r="F114" s="2">
        <v>0.83</v>
      </c>
      <c r="G114">
        <v>33</v>
      </c>
      <c r="H114">
        <v>0.3</v>
      </c>
      <c r="I114">
        <v>23</v>
      </c>
      <c r="J114" s="3">
        <f t="shared" si="127"/>
        <v>6.8999999999999995</v>
      </c>
      <c r="L114" s="10" t="s">
        <v>515</v>
      </c>
      <c r="M114" s="2">
        <f t="shared" ref="M114" si="224">AVERAGE(F145:F184)</f>
        <v>0.80899999999999994</v>
      </c>
      <c r="N114">
        <f t="shared" ref="N114" si="225">_xlfn.STDEV.S(F145:F184)</f>
        <v>0.25827633779861958</v>
      </c>
      <c r="Q114" s="10" t="s">
        <v>515</v>
      </c>
      <c r="R114">
        <f>AVERAGE(E135:E194)</f>
        <v>59.148333333333326</v>
      </c>
    </row>
    <row r="115" spans="1:18" x14ac:dyDescent="0.25">
      <c r="A115" s="2">
        <f t="shared" ca="1" si="125"/>
        <v>9.3804515517761922E-2</v>
      </c>
      <c r="B115" s="1">
        <v>42764</v>
      </c>
      <c r="C115" s="1" t="str">
        <f t="shared" si="126"/>
        <v>January</v>
      </c>
      <c r="D115" t="s">
        <v>7</v>
      </c>
      <c r="E115">
        <v>35.199999999999996</v>
      </c>
      <c r="F115" s="2">
        <v>1.33</v>
      </c>
      <c r="G115">
        <v>27</v>
      </c>
      <c r="H115">
        <v>0.3</v>
      </c>
      <c r="I115">
        <v>14</v>
      </c>
      <c r="J115" s="3">
        <f t="shared" si="127"/>
        <v>4.2</v>
      </c>
      <c r="L115" s="10" t="s">
        <v>516</v>
      </c>
      <c r="M115" s="2">
        <f t="shared" ref="M115" si="226">AVERAGE(F114:F153)</f>
        <v>0.87649999999999983</v>
      </c>
      <c r="N115">
        <f t="shared" ref="N115" si="227">_xlfn.STDEV.S(F114:F153)</f>
        <v>0.33997398090487446</v>
      </c>
      <c r="Q115" s="10" t="s">
        <v>516</v>
      </c>
      <c r="R115">
        <f>AVERAGE(E118:E177)</f>
        <v>60.76</v>
      </c>
    </row>
    <row r="116" spans="1:18" x14ac:dyDescent="0.25">
      <c r="A116" s="2">
        <f t="shared" ca="1" si="125"/>
        <v>0.52917464719129759</v>
      </c>
      <c r="B116" s="1">
        <v>42843</v>
      </c>
      <c r="C116" s="1" t="str">
        <f t="shared" si="126"/>
        <v>April</v>
      </c>
      <c r="D116" t="s">
        <v>9</v>
      </c>
      <c r="E116">
        <v>62.499999999999993</v>
      </c>
      <c r="F116" s="2">
        <v>0.74</v>
      </c>
      <c r="G116">
        <v>31</v>
      </c>
      <c r="H116">
        <v>0.3</v>
      </c>
      <c r="I116">
        <v>25</v>
      </c>
      <c r="J116" s="3">
        <f t="shared" si="127"/>
        <v>7.5</v>
      </c>
      <c r="L116" s="10" t="s">
        <v>517</v>
      </c>
      <c r="M116" s="2">
        <f t="shared" ref="M116" si="228">AVERAGE(F147:F186)</f>
        <v>0.80950000000000011</v>
      </c>
      <c r="N116">
        <f t="shared" ref="N116" si="229">_xlfn.STDEV.S(F147:F186)</f>
        <v>0.25805932532000336</v>
      </c>
      <c r="Q116" s="10" t="s">
        <v>517</v>
      </c>
      <c r="R116">
        <f>AVERAGE(E137:E196)</f>
        <v>59.943333333333335</v>
      </c>
    </row>
    <row r="117" spans="1:18" x14ac:dyDescent="0.25">
      <c r="A117" s="2">
        <f t="shared" ca="1" si="125"/>
        <v>0.26269770775227252</v>
      </c>
      <c r="B117" s="1">
        <v>42919</v>
      </c>
      <c r="C117" s="1" t="str">
        <f t="shared" si="126"/>
        <v>July</v>
      </c>
      <c r="D117" t="s">
        <v>8</v>
      </c>
      <c r="E117">
        <v>81.5</v>
      </c>
      <c r="F117" s="2">
        <v>0.54</v>
      </c>
      <c r="G117">
        <v>68</v>
      </c>
      <c r="H117">
        <v>0.5</v>
      </c>
      <c r="I117">
        <v>35</v>
      </c>
      <c r="J117" s="3">
        <f t="shared" si="127"/>
        <v>17.5</v>
      </c>
      <c r="L117" s="10" t="s">
        <v>518</v>
      </c>
      <c r="M117" s="2">
        <f t="shared" ref="M117" si="230">AVERAGE(F116:F155)</f>
        <v>0.85799999999999987</v>
      </c>
      <c r="N117">
        <f t="shared" ref="N117" si="231">_xlfn.STDEV.S(F116:F155)</f>
        <v>0.3347574705702091</v>
      </c>
      <c r="Q117" s="10" t="s">
        <v>518</v>
      </c>
      <c r="R117">
        <f>AVERAGE(E120:E179)</f>
        <v>60.788333333333334</v>
      </c>
    </row>
    <row r="118" spans="1:18" x14ac:dyDescent="0.25">
      <c r="A118" s="2">
        <f t="shared" ca="1" si="125"/>
        <v>0.56173346112924705</v>
      </c>
      <c r="B118" s="1">
        <v>43047</v>
      </c>
      <c r="C118" s="1" t="str">
        <f t="shared" si="126"/>
        <v>November</v>
      </c>
      <c r="D118" t="s">
        <v>10</v>
      </c>
      <c r="E118">
        <v>44.699999999999996</v>
      </c>
      <c r="F118" s="2">
        <v>0.95</v>
      </c>
      <c r="G118">
        <v>37</v>
      </c>
      <c r="H118">
        <v>0.3</v>
      </c>
      <c r="I118">
        <v>19</v>
      </c>
      <c r="J118" s="3">
        <f t="shared" si="127"/>
        <v>5.7</v>
      </c>
      <c r="L118" s="10" t="s">
        <v>519</v>
      </c>
      <c r="M118" s="2">
        <f t="shared" ref="M118" si="232">AVERAGE(F149:F188)</f>
        <v>0.80400000000000005</v>
      </c>
      <c r="N118">
        <f t="shared" ref="N118" si="233">_xlfn.STDEV.S(F149:F188)</f>
        <v>0.22882979902774161</v>
      </c>
      <c r="Q118" s="10" t="s">
        <v>519</v>
      </c>
      <c r="R118">
        <f>AVERAGE(E139:E198)</f>
        <v>59.544999999999995</v>
      </c>
    </row>
    <row r="119" spans="1:18" x14ac:dyDescent="0.25">
      <c r="A119" s="2">
        <f t="shared" ca="1" si="125"/>
        <v>0.2496726468310948</v>
      </c>
      <c r="B119" s="1">
        <v>42898</v>
      </c>
      <c r="C119" s="1" t="str">
        <f t="shared" si="126"/>
        <v>June</v>
      </c>
      <c r="D119" t="s">
        <v>8</v>
      </c>
      <c r="E119">
        <v>93</v>
      </c>
      <c r="F119" s="2">
        <v>0.5</v>
      </c>
      <c r="G119">
        <v>67</v>
      </c>
      <c r="H119">
        <v>0.3</v>
      </c>
      <c r="I119">
        <v>40</v>
      </c>
      <c r="J119" s="3">
        <f t="shared" si="127"/>
        <v>12</v>
      </c>
      <c r="L119" s="10" t="s">
        <v>520</v>
      </c>
      <c r="M119" s="2">
        <f t="shared" ref="M119" si="234">AVERAGE(F118:F157)</f>
        <v>0.86025000000000007</v>
      </c>
      <c r="N119">
        <f t="shared" ref="N119" si="235">_xlfn.STDEV.S(F118:F157)</f>
        <v>0.33286239167991272</v>
      </c>
      <c r="Q119" s="10" t="s">
        <v>520</v>
      </c>
      <c r="R119">
        <f>AVERAGE(E122:E181)</f>
        <v>60.618333333333339</v>
      </c>
    </row>
    <row r="120" spans="1:18" x14ac:dyDescent="0.25">
      <c r="A120" s="2">
        <f t="shared" ca="1" si="125"/>
        <v>0.50026382394728086</v>
      </c>
      <c r="B120" s="1">
        <v>42771</v>
      </c>
      <c r="C120" s="1" t="str">
        <f t="shared" si="126"/>
        <v>February</v>
      </c>
      <c r="D120" t="s">
        <v>7</v>
      </c>
      <c r="E120">
        <v>45.4</v>
      </c>
      <c r="F120" s="2">
        <v>1.1100000000000001</v>
      </c>
      <c r="G120">
        <v>32</v>
      </c>
      <c r="H120">
        <v>0.3</v>
      </c>
      <c r="I120">
        <v>18</v>
      </c>
      <c r="J120" s="3">
        <f t="shared" si="127"/>
        <v>5.3999999999999995</v>
      </c>
      <c r="L120" s="10" t="s">
        <v>521</v>
      </c>
      <c r="M120" s="2">
        <f t="shared" ref="M120" si="236">AVERAGE(F151:F190)</f>
        <v>0.79800000000000015</v>
      </c>
      <c r="N120">
        <f t="shared" ref="N120" si="237">_xlfn.STDEV.S(F151:F190)</f>
        <v>0.2214775557303886</v>
      </c>
      <c r="Q120" s="10" t="s">
        <v>521</v>
      </c>
      <c r="R120">
        <f>AVERAGE(E141:E200)</f>
        <v>60.514999999999993</v>
      </c>
    </row>
    <row r="121" spans="1:18" x14ac:dyDescent="0.25">
      <c r="A121" s="2">
        <f t="shared" ca="1" si="125"/>
        <v>0.33789002599442386</v>
      </c>
      <c r="B121" s="1">
        <v>42796</v>
      </c>
      <c r="C121" s="1" t="str">
        <f t="shared" si="126"/>
        <v>March</v>
      </c>
      <c r="D121" t="s">
        <v>11</v>
      </c>
      <c r="E121">
        <v>57.199999999999996</v>
      </c>
      <c r="F121" s="2">
        <v>0.8</v>
      </c>
      <c r="G121">
        <v>31</v>
      </c>
      <c r="H121">
        <v>0.3</v>
      </c>
      <c r="I121">
        <v>24</v>
      </c>
      <c r="J121" s="3">
        <f t="shared" si="127"/>
        <v>7.1999999999999993</v>
      </c>
      <c r="L121" s="10" t="s">
        <v>522</v>
      </c>
      <c r="M121" s="2">
        <f t="shared" ref="M121" si="238">AVERAGE(F120:F159)</f>
        <v>0.85800000000000021</v>
      </c>
      <c r="N121">
        <f t="shared" ref="N121" si="239">_xlfn.STDEV.S(F120:F159)</f>
        <v>0.33066521918624409</v>
      </c>
      <c r="Q121" s="10" t="s">
        <v>522</v>
      </c>
      <c r="R121">
        <f>AVERAGE(E124:E183)</f>
        <v>60.139999999999993</v>
      </c>
    </row>
    <row r="122" spans="1:18" x14ac:dyDescent="0.25">
      <c r="A122" s="2">
        <f t="shared" ca="1" si="125"/>
        <v>0.8690846779554704</v>
      </c>
      <c r="B122" s="1">
        <v>42855</v>
      </c>
      <c r="C122" s="1" t="str">
        <f t="shared" si="126"/>
        <v>April</v>
      </c>
      <c r="D122" t="s">
        <v>7</v>
      </c>
      <c r="E122">
        <v>67.099999999999994</v>
      </c>
      <c r="F122" s="2">
        <v>0.74</v>
      </c>
      <c r="G122">
        <v>35</v>
      </c>
      <c r="H122">
        <v>0.3</v>
      </c>
      <c r="I122">
        <v>27</v>
      </c>
      <c r="J122" s="3">
        <f t="shared" si="127"/>
        <v>8.1</v>
      </c>
      <c r="L122" s="10" t="s">
        <v>523</v>
      </c>
      <c r="M122" s="2">
        <f t="shared" ref="M122" si="240">AVERAGE(F153:F192)</f>
        <v>0.79774999999999996</v>
      </c>
      <c r="N122">
        <f t="shared" ref="N122" si="241">_xlfn.STDEV.S(F153:F192)</f>
        <v>0.22080839239903452</v>
      </c>
      <c r="Q122" s="10" t="s">
        <v>523</v>
      </c>
      <c r="R122">
        <f>AVERAGE(E143:E202)</f>
        <v>61.576666666666661</v>
      </c>
    </row>
    <row r="123" spans="1:18" x14ac:dyDescent="0.25">
      <c r="A123" s="2">
        <f t="shared" ca="1" si="125"/>
        <v>0.52165244726703652</v>
      </c>
      <c r="B123" s="1">
        <v>42846</v>
      </c>
      <c r="C123" s="1" t="str">
        <f t="shared" si="126"/>
        <v>April</v>
      </c>
      <c r="D123" t="s">
        <v>12</v>
      </c>
      <c r="E123">
        <v>67.099999999999994</v>
      </c>
      <c r="F123" s="2">
        <v>0.74</v>
      </c>
      <c r="G123">
        <v>48</v>
      </c>
      <c r="H123">
        <v>0.3</v>
      </c>
      <c r="I123">
        <v>27</v>
      </c>
      <c r="J123" s="3">
        <f t="shared" si="127"/>
        <v>8.1</v>
      </c>
      <c r="L123" s="10" t="s">
        <v>524</v>
      </c>
      <c r="M123" s="2">
        <f t="shared" ref="M123" si="242">AVERAGE(F122:F161)</f>
        <v>0.8547499999999999</v>
      </c>
      <c r="N123">
        <f t="shared" ref="N123" si="243">_xlfn.STDEV.S(F122:F161)</f>
        <v>0.33188650747831516</v>
      </c>
      <c r="Q123" s="10" t="s">
        <v>524</v>
      </c>
      <c r="R123">
        <f>AVERAGE(E126:E185)</f>
        <v>60.315000000000005</v>
      </c>
    </row>
    <row r="124" spans="1:18" x14ac:dyDescent="0.25">
      <c r="A124" s="2">
        <f t="shared" ca="1" si="125"/>
        <v>0.12583854451161558</v>
      </c>
      <c r="B124" s="1">
        <v>42799</v>
      </c>
      <c r="C124" s="1" t="str">
        <f t="shared" si="126"/>
        <v>March</v>
      </c>
      <c r="D124" t="s">
        <v>7</v>
      </c>
      <c r="E124">
        <v>55.9</v>
      </c>
      <c r="F124" s="2">
        <v>0.87</v>
      </c>
      <c r="G124">
        <v>32</v>
      </c>
      <c r="H124">
        <v>0.3</v>
      </c>
      <c r="I124">
        <v>23</v>
      </c>
      <c r="J124" s="3">
        <f t="shared" si="127"/>
        <v>6.8999999999999995</v>
      </c>
      <c r="L124" s="10" t="s">
        <v>525</v>
      </c>
      <c r="M124" s="2">
        <f t="shared" ref="M124" si="244">AVERAGE(F155:F194)</f>
        <v>0.79874999999999996</v>
      </c>
      <c r="N124">
        <f t="shared" ref="N124" si="245">_xlfn.STDEV.S(F155:F194)</f>
        <v>0.21993224481119639</v>
      </c>
      <c r="Q124" s="10" t="s">
        <v>525</v>
      </c>
      <c r="R124">
        <f>AVERAGE(E145:E204)</f>
        <v>61.384999999999984</v>
      </c>
    </row>
    <row r="125" spans="1:18" x14ac:dyDescent="0.25">
      <c r="A125" s="2">
        <f t="shared" ca="1" si="125"/>
        <v>0.68002854621361397</v>
      </c>
      <c r="B125" s="1">
        <v>42842</v>
      </c>
      <c r="C125" s="1" t="str">
        <f t="shared" si="126"/>
        <v>April</v>
      </c>
      <c r="D125" t="s">
        <v>8</v>
      </c>
      <c r="E125">
        <v>64.099999999999994</v>
      </c>
      <c r="F125" s="2">
        <v>0.71</v>
      </c>
      <c r="G125">
        <v>56</v>
      </c>
      <c r="H125">
        <v>0.3</v>
      </c>
      <c r="I125">
        <v>27</v>
      </c>
      <c r="J125" s="3">
        <f t="shared" si="127"/>
        <v>8.1</v>
      </c>
      <c r="L125" s="10" t="s">
        <v>526</v>
      </c>
      <c r="M125" s="2">
        <f t="shared" ref="M125" si="246">AVERAGE(F124:F163)</f>
        <v>0.85624999999999996</v>
      </c>
      <c r="N125">
        <f t="shared" ref="N125" si="247">_xlfn.STDEV.S(F124:F163)</f>
        <v>0.33169871640019688</v>
      </c>
      <c r="Q125" s="10" t="s">
        <v>526</v>
      </c>
      <c r="R125">
        <f>AVERAGE(E128:E187)</f>
        <v>59.965000000000011</v>
      </c>
    </row>
    <row r="126" spans="1:18" x14ac:dyDescent="0.25">
      <c r="A126" s="2">
        <f t="shared" ca="1" si="125"/>
        <v>0.31392212214697979</v>
      </c>
      <c r="B126" s="1">
        <v>43063</v>
      </c>
      <c r="C126" s="1" t="str">
        <f t="shared" si="126"/>
        <v>November</v>
      </c>
      <c r="D126" t="s">
        <v>12</v>
      </c>
      <c r="E126">
        <v>53.599999999999994</v>
      </c>
      <c r="F126" s="2">
        <v>0.83</v>
      </c>
      <c r="G126">
        <v>46</v>
      </c>
      <c r="H126">
        <v>0.3</v>
      </c>
      <c r="I126">
        <v>22</v>
      </c>
      <c r="J126" s="3">
        <f t="shared" si="127"/>
        <v>6.6</v>
      </c>
      <c r="L126" s="10" t="s">
        <v>527</v>
      </c>
      <c r="M126" s="2">
        <f t="shared" ref="M126" si="248">AVERAGE(F157:F196)</f>
        <v>0.78974999999999995</v>
      </c>
      <c r="N126">
        <f t="shared" ref="N126" si="249">_xlfn.STDEV.S(F157:F196)</f>
        <v>0.22590544311895039</v>
      </c>
      <c r="Q126" s="10" t="s">
        <v>527</v>
      </c>
      <c r="R126">
        <f>AVERAGE(E147:E206)</f>
        <v>61.488333333333323</v>
      </c>
    </row>
    <row r="127" spans="1:18" x14ac:dyDescent="0.25">
      <c r="A127" s="2">
        <f t="shared" ca="1" si="125"/>
        <v>0.20083506273227847</v>
      </c>
      <c r="B127" s="1">
        <v>42861</v>
      </c>
      <c r="C127" s="1" t="str">
        <f t="shared" si="126"/>
        <v>May</v>
      </c>
      <c r="D127" t="s">
        <v>13</v>
      </c>
      <c r="E127">
        <v>66.699999999999989</v>
      </c>
      <c r="F127" s="2">
        <v>0.67</v>
      </c>
      <c r="G127">
        <v>51</v>
      </c>
      <c r="H127">
        <v>0.3</v>
      </c>
      <c r="I127">
        <v>29</v>
      </c>
      <c r="J127" s="3">
        <f t="shared" si="127"/>
        <v>8.6999999999999993</v>
      </c>
      <c r="L127" s="10" t="s">
        <v>528</v>
      </c>
      <c r="M127" s="2">
        <f t="shared" ref="M127" si="250">AVERAGE(F126:F165)</f>
        <v>0.85824999999999996</v>
      </c>
      <c r="N127">
        <f t="shared" ref="N127" si="251">_xlfn.STDEV.S(F126:F165)</f>
        <v>0.33464016265466162</v>
      </c>
      <c r="Q127" s="10" t="s">
        <v>528</v>
      </c>
      <c r="R127">
        <f>AVERAGE(E130:E189)</f>
        <v>58.906666666666666</v>
      </c>
    </row>
    <row r="128" spans="1:18" x14ac:dyDescent="0.25">
      <c r="A128" s="2">
        <f t="shared" ca="1" si="125"/>
        <v>0.6841258273016021</v>
      </c>
      <c r="B128" s="1">
        <v>42949</v>
      </c>
      <c r="C128" s="1" t="str">
        <f t="shared" si="126"/>
        <v>August</v>
      </c>
      <c r="D128" t="s">
        <v>10</v>
      </c>
      <c r="E128">
        <v>76.3</v>
      </c>
      <c r="F128" s="2">
        <v>0.63</v>
      </c>
      <c r="G128">
        <v>48</v>
      </c>
      <c r="H128">
        <v>0.5</v>
      </c>
      <c r="I128">
        <v>31</v>
      </c>
      <c r="J128" s="3">
        <f t="shared" si="127"/>
        <v>15.5</v>
      </c>
      <c r="L128" s="10" t="s">
        <v>529</v>
      </c>
      <c r="M128" s="2">
        <f t="shared" ref="M128" si="252">AVERAGE(F159:F198)</f>
        <v>0.82199999999999984</v>
      </c>
      <c r="N128">
        <f t="shared" ref="N128" si="253">_xlfn.STDEV.S(F159:F198)</f>
        <v>0.24429070534498157</v>
      </c>
      <c r="Q128" s="10" t="s">
        <v>529</v>
      </c>
      <c r="R128">
        <f>AVERAGE(E149:E208)</f>
        <v>61.629999999999981</v>
      </c>
    </row>
    <row r="129" spans="1:18" x14ac:dyDescent="0.25">
      <c r="A129" s="2">
        <f t="shared" ca="1" si="125"/>
        <v>0.31021035256578422</v>
      </c>
      <c r="B129" s="1">
        <v>42883</v>
      </c>
      <c r="C129" s="1" t="str">
        <f t="shared" si="126"/>
        <v>May</v>
      </c>
      <c r="D129" t="s">
        <v>7</v>
      </c>
      <c r="E129">
        <v>71.699999999999989</v>
      </c>
      <c r="F129" s="2">
        <v>0.65</v>
      </c>
      <c r="G129">
        <v>45</v>
      </c>
      <c r="H129">
        <v>0.3</v>
      </c>
      <c r="I129">
        <v>29</v>
      </c>
      <c r="J129" s="3">
        <f t="shared" si="127"/>
        <v>8.6999999999999993</v>
      </c>
      <c r="L129" s="10" t="s">
        <v>530</v>
      </c>
      <c r="M129" s="2">
        <f t="shared" ref="M129" si="254">AVERAGE(F128:F167)</f>
        <v>0.85624999999999996</v>
      </c>
      <c r="N129">
        <f t="shared" ref="N129" si="255">_xlfn.STDEV.S(F128:F167)</f>
        <v>0.33520516105811943</v>
      </c>
      <c r="Q129" s="10" t="s">
        <v>530</v>
      </c>
      <c r="R129">
        <f>AVERAGE(E132:E191)</f>
        <v>59.864999999999995</v>
      </c>
    </row>
    <row r="130" spans="1:18" x14ac:dyDescent="0.25">
      <c r="A130" s="2">
        <f t="shared" ref="A130:A193" ca="1" si="256">RAND()</f>
        <v>0.49327237388140621</v>
      </c>
      <c r="B130" s="1">
        <v>43060</v>
      </c>
      <c r="C130" s="1" t="str">
        <f t="shared" ref="C130:C193" si="257">TEXT(B130, "mmmm")</f>
        <v>November</v>
      </c>
      <c r="D130" t="s">
        <v>9</v>
      </c>
      <c r="E130">
        <v>47</v>
      </c>
      <c r="F130" s="2">
        <v>0.95</v>
      </c>
      <c r="G130">
        <v>28</v>
      </c>
      <c r="H130">
        <v>0.3</v>
      </c>
      <c r="I130">
        <v>20</v>
      </c>
      <c r="J130" s="3">
        <f t="shared" ref="J130:J193" si="258">H130*I130</f>
        <v>6</v>
      </c>
      <c r="L130" s="10" t="s">
        <v>531</v>
      </c>
      <c r="M130" s="2">
        <f t="shared" ref="M130" si="259">AVERAGE(F161:F200)</f>
        <v>0.80924999999999991</v>
      </c>
      <c r="N130">
        <f t="shared" ref="N130" si="260">_xlfn.STDEV.S(F161:F200)</f>
        <v>0.24363052627561532</v>
      </c>
      <c r="Q130" s="10" t="s">
        <v>531</v>
      </c>
      <c r="R130">
        <f>AVERAGE(E151:E210)</f>
        <v>62.11166666666665</v>
      </c>
    </row>
    <row r="131" spans="1:18" x14ac:dyDescent="0.25">
      <c r="A131" s="2">
        <f t="shared" ca="1" si="256"/>
        <v>0.63077027892488569</v>
      </c>
      <c r="B131" s="1">
        <v>43091</v>
      </c>
      <c r="C131" s="1" t="str">
        <f t="shared" si="257"/>
        <v>December</v>
      </c>
      <c r="D131" t="s">
        <v>12</v>
      </c>
      <c r="E131">
        <v>30.9</v>
      </c>
      <c r="F131" s="2">
        <v>1.54</v>
      </c>
      <c r="G131">
        <v>17</v>
      </c>
      <c r="H131">
        <v>0.3</v>
      </c>
      <c r="I131">
        <v>13</v>
      </c>
      <c r="J131" s="3">
        <f t="shared" si="258"/>
        <v>3.9</v>
      </c>
      <c r="L131" s="10" t="s">
        <v>532</v>
      </c>
      <c r="M131" s="2">
        <f t="shared" ref="M131" si="261">AVERAGE(F130:F169)</f>
        <v>0.86725000000000008</v>
      </c>
      <c r="N131">
        <f t="shared" ref="N131" si="262">_xlfn.STDEV.S(F130:F169)</f>
        <v>0.33204098835643409</v>
      </c>
      <c r="Q131" s="10" t="s">
        <v>532</v>
      </c>
      <c r="R131">
        <f>AVERAGE(E134:E193)</f>
        <v>59.603333333333332</v>
      </c>
    </row>
    <row r="132" spans="1:18" x14ac:dyDescent="0.25">
      <c r="A132" s="2">
        <f t="shared" ca="1" si="256"/>
        <v>0.48917358232160502</v>
      </c>
      <c r="B132" s="1">
        <v>42916</v>
      </c>
      <c r="C132" s="1" t="str">
        <f t="shared" si="257"/>
        <v>June</v>
      </c>
      <c r="D132" t="s">
        <v>12</v>
      </c>
      <c r="E132">
        <v>89.399999999999991</v>
      </c>
      <c r="F132" s="2">
        <v>0.53</v>
      </c>
      <c r="G132">
        <v>47</v>
      </c>
      <c r="H132">
        <v>0.3</v>
      </c>
      <c r="I132">
        <v>38</v>
      </c>
      <c r="J132" s="3">
        <f t="shared" si="258"/>
        <v>11.4</v>
      </c>
      <c r="L132" s="10" t="s">
        <v>533</v>
      </c>
      <c r="M132" s="2">
        <f t="shared" ref="M132" si="263">AVERAGE(F163:F202)</f>
        <v>0.80574999999999997</v>
      </c>
      <c r="N132">
        <f t="shared" ref="N132" si="264">_xlfn.STDEV.S(F163:F202)</f>
        <v>0.24608615856219423</v>
      </c>
      <c r="Q132" s="10" t="s">
        <v>533</v>
      </c>
      <c r="R132">
        <f>AVERAGE(E153:E212)</f>
        <v>61.284999999999982</v>
      </c>
    </row>
    <row r="133" spans="1:18" x14ac:dyDescent="0.25">
      <c r="A133" s="2">
        <f t="shared" ca="1" si="256"/>
        <v>0.36817851632268628</v>
      </c>
      <c r="B133" s="1">
        <v>42887</v>
      </c>
      <c r="C133" s="1" t="str">
        <f t="shared" si="257"/>
        <v>June</v>
      </c>
      <c r="D133" t="s">
        <v>11</v>
      </c>
      <c r="E133">
        <v>71.3</v>
      </c>
      <c r="F133" s="2">
        <v>0.65</v>
      </c>
      <c r="G133">
        <v>42</v>
      </c>
      <c r="H133">
        <v>0.3</v>
      </c>
      <c r="I133">
        <v>31</v>
      </c>
      <c r="J133" s="3">
        <f t="shared" si="258"/>
        <v>9.2999999999999989</v>
      </c>
      <c r="L133" s="10" t="s">
        <v>534</v>
      </c>
      <c r="M133" s="2">
        <f t="shared" ref="M133" si="265">AVERAGE(F132:F171)</f>
        <v>0.83599999999999997</v>
      </c>
      <c r="N133">
        <f t="shared" ref="N133" si="266">_xlfn.STDEV.S(F132:F171)</f>
        <v>0.31834346876065178</v>
      </c>
      <c r="Q133" s="10" t="s">
        <v>534</v>
      </c>
      <c r="R133">
        <f>AVERAGE(E136:E195)</f>
        <v>59.548333333333325</v>
      </c>
    </row>
    <row r="134" spans="1:18" x14ac:dyDescent="0.25">
      <c r="A134" s="2">
        <f t="shared" ca="1" si="256"/>
        <v>0.18439223693718598</v>
      </c>
      <c r="B134" s="1">
        <v>42945</v>
      </c>
      <c r="C134" s="1" t="str">
        <f t="shared" si="257"/>
        <v>July</v>
      </c>
      <c r="D134" t="s">
        <v>13</v>
      </c>
      <c r="E134">
        <v>85.5</v>
      </c>
      <c r="F134" s="2">
        <v>0.56999999999999995</v>
      </c>
      <c r="G134">
        <v>50</v>
      </c>
      <c r="H134">
        <v>0.5</v>
      </c>
      <c r="I134">
        <v>35</v>
      </c>
      <c r="J134" s="3">
        <f t="shared" si="258"/>
        <v>17.5</v>
      </c>
      <c r="L134" s="10" t="s">
        <v>535</v>
      </c>
      <c r="M134" s="2">
        <f t="shared" ref="M134" si="267">AVERAGE(F165:F204)</f>
        <v>0.80824999999999991</v>
      </c>
      <c r="N134">
        <f t="shared" ref="N134" si="268">_xlfn.STDEV.S(F165:F204)</f>
        <v>0.24417193920972119</v>
      </c>
      <c r="Q134" s="10" t="s">
        <v>535</v>
      </c>
      <c r="R134">
        <f>AVERAGE(E155:E214)</f>
        <v>61.406666666666638</v>
      </c>
    </row>
    <row r="135" spans="1:18" x14ac:dyDescent="0.25">
      <c r="A135" s="2">
        <f t="shared" ca="1" si="256"/>
        <v>0.86273714255659706</v>
      </c>
      <c r="B135" s="1">
        <v>42743</v>
      </c>
      <c r="C135" s="1" t="str">
        <f t="shared" si="257"/>
        <v>January</v>
      </c>
      <c r="D135" t="s">
        <v>7</v>
      </c>
      <c r="E135">
        <v>37.5</v>
      </c>
      <c r="F135" s="2">
        <v>1.18</v>
      </c>
      <c r="G135">
        <v>28</v>
      </c>
      <c r="H135">
        <v>0.3</v>
      </c>
      <c r="I135">
        <v>15</v>
      </c>
      <c r="J135" s="3">
        <f t="shared" si="258"/>
        <v>4.5</v>
      </c>
      <c r="L135" s="10" t="s">
        <v>536</v>
      </c>
      <c r="M135" s="2">
        <f t="shared" ref="M135" si="269">AVERAGE(F134:F173)</f>
        <v>0.84249999999999969</v>
      </c>
      <c r="N135">
        <f t="shared" ref="N135" si="270">_xlfn.STDEV.S(F134:F173)</f>
        <v>0.31515360520196367</v>
      </c>
      <c r="Q135" s="10" t="s">
        <v>536</v>
      </c>
      <c r="R135">
        <f>AVERAGE(E138:E197)</f>
        <v>59.336666666666666</v>
      </c>
    </row>
    <row r="136" spans="1:18" x14ac:dyDescent="0.25">
      <c r="A136" s="2">
        <f t="shared" ca="1" si="256"/>
        <v>0.62917939256005107</v>
      </c>
      <c r="B136" s="1">
        <v>42914</v>
      </c>
      <c r="C136" s="1" t="str">
        <f t="shared" si="257"/>
        <v>June</v>
      </c>
      <c r="D136" t="s">
        <v>10</v>
      </c>
      <c r="E136">
        <v>75.899999999999991</v>
      </c>
      <c r="F136" s="2">
        <v>0.59</v>
      </c>
      <c r="G136">
        <v>65</v>
      </c>
      <c r="H136">
        <v>0.3</v>
      </c>
      <c r="I136">
        <v>33</v>
      </c>
      <c r="J136" s="3">
        <f t="shared" si="258"/>
        <v>9.9</v>
      </c>
      <c r="L136" s="10" t="s">
        <v>537</v>
      </c>
      <c r="M136" s="2">
        <f t="shared" ref="M136" si="271">AVERAGE(F167:F206)</f>
        <v>0.80799999999999983</v>
      </c>
      <c r="N136">
        <f t="shared" ref="N136" si="272">_xlfn.STDEV.S(F167:F206)</f>
        <v>0.24106813591564985</v>
      </c>
      <c r="Q136" s="10" t="s">
        <v>537</v>
      </c>
      <c r="R136">
        <f>AVERAGE(E157:E216)</f>
        <v>62.831666666666656</v>
      </c>
    </row>
    <row r="137" spans="1:18" x14ac:dyDescent="0.25">
      <c r="A137" s="2">
        <f t="shared" ca="1" si="256"/>
        <v>0.36222895926443488</v>
      </c>
      <c r="B137" s="1">
        <v>42896</v>
      </c>
      <c r="C137" s="1" t="str">
        <f t="shared" si="257"/>
        <v>June</v>
      </c>
      <c r="D137" t="s">
        <v>13</v>
      </c>
      <c r="E137">
        <v>79.5</v>
      </c>
      <c r="F137" s="2">
        <v>0.54</v>
      </c>
      <c r="G137">
        <v>54</v>
      </c>
      <c r="H137">
        <v>0.3</v>
      </c>
      <c r="I137">
        <v>35</v>
      </c>
      <c r="J137" s="3">
        <f t="shared" si="258"/>
        <v>10.5</v>
      </c>
      <c r="L137" s="10" t="s">
        <v>538</v>
      </c>
      <c r="M137" s="2">
        <f t="shared" ref="M137" si="273">AVERAGE(F136:F175)</f>
        <v>0.8332499999999996</v>
      </c>
      <c r="N137">
        <f t="shared" ref="N137" si="274">_xlfn.STDEV.S(F136:F175)</f>
        <v>0.30922887963448786</v>
      </c>
      <c r="Q137" s="10" t="s">
        <v>538</v>
      </c>
      <c r="R137">
        <f>AVERAGE(E140:E199)</f>
        <v>59.518333333333331</v>
      </c>
    </row>
    <row r="138" spans="1:18" x14ac:dyDescent="0.25">
      <c r="A138" s="2">
        <f t="shared" ca="1" si="256"/>
        <v>0.13970526732398458</v>
      </c>
      <c r="B138" s="1">
        <v>43074</v>
      </c>
      <c r="C138" s="1" t="str">
        <f t="shared" si="257"/>
        <v>December</v>
      </c>
      <c r="D138" t="s">
        <v>9</v>
      </c>
      <c r="E138">
        <v>22</v>
      </c>
      <c r="F138" s="2">
        <v>1.82</v>
      </c>
      <c r="G138">
        <v>11</v>
      </c>
      <c r="H138">
        <v>0.3</v>
      </c>
      <c r="I138">
        <v>10</v>
      </c>
      <c r="J138" s="3">
        <f t="shared" si="258"/>
        <v>3</v>
      </c>
      <c r="L138" s="10" t="s">
        <v>539</v>
      </c>
      <c r="M138" s="2">
        <f t="shared" ref="M138" si="275">AVERAGE(F169:F208)</f>
        <v>0.80674999999999986</v>
      </c>
      <c r="N138">
        <f t="shared" ref="N138" si="276">_xlfn.STDEV.S(F169:F208)</f>
        <v>0.24165442055621281</v>
      </c>
      <c r="Q138" s="10" t="s">
        <v>539</v>
      </c>
      <c r="R138">
        <f>AVERAGE(E159:E218)</f>
        <v>62.641666666666652</v>
      </c>
    </row>
    <row r="139" spans="1:18" x14ac:dyDescent="0.25">
      <c r="A139" s="2">
        <f t="shared" ca="1" si="256"/>
        <v>0.19538795252205554</v>
      </c>
      <c r="B139" s="1">
        <v>43025</v>
      </c>
      <c r="C139" s="1" t="str">
        <f t="shared" si="257"/>
        <v>October</v>
      </c>
      <c r="D139" t="s">
        <v>9</v>
      </c>
      <c r="E139">
        <v>58.499999999999993</v>
      </c>
      <c r="F139" s="2">
        <v>0.77</v>
      </c>
      <c r="G139">
        <v>46</v>
      </c>
      <c r="H139">
        <v>0.3</v>
      </c>
      <c r="I139">
        <v>25</v>
      </c>
      <c r="J139" s="3">
        <f t="shared" si="258"/>
        <v>7.5</v>
      </c>
      <c r="L139" s="10" t="s">
        <v>540</v>
      </c>
      <c r="M139" s="2">
        <f t="shared" ref="M139" si="277">AVERAGE(F138:F177)</f>
        <v>0.84774999999999978</v>
      </c>
      <c r="N139">
        <f t="shared" ref="N139" si="278">_xlfn.STDEV.S(F138:F177)</f>
        <v>0.30460977558938557</v>
      </c>
      <c r="Q139" s="10" t="s">
        <v>540</v>
      </c>
      <c r="R139">
        <f>AVERAGE(E142:E201)</f>
        <v>60.761666666666663</v>
      </c>
    </row>
    <row r="140" spans="1:18" x14ac:dyDescent="0.25">
      <c r="A140" s="2">
        <f t="shared" ca="1" si="256"/>
        <v>0.44685565784532444</v>
      </c>
      <c r="B140" s="1">
        <v>42741</v>
      </c>
      <c r="C140" s="1" t="str">
        <f t="shared" si="257"/>
        <v>January</v>
      </c>
      <c r="D140" t="s">
        <v>12</v>
      </c>
      <c r="E140">
        <v>25.299999999999997</v>
      </c>
      <c r="F140" s="2">
        <v>1.54</v>
      </c>
      <c r="G140">
        <v>23</v>
      </c>
      <c r="H140">
        <v>0.3</v>
      </c>
      <c r="I140">
        <v>11</v>
      </c>
      <c r="J140" s="3">
        <f t="shared" si="258"/>
        <v>3.3</v>
      </c>
      <c r="L140" s="10" t="s">
        <v>541</v>
      </c>
      <c r="M140" s="2">
        <f t="shared" ref="M140" si="279">AVERAGE(F171:F210)</f>
        <v>0.79799999999999982</v>
      </c>
      <c r="N140">
        <f t="shared" ref="N140" si="280">_xlfn.STDEV.S(F171:F210)</f>
        <v>0.24215062064120982</v>
      </c>
      <c r="Q140" s="10" t="s">
        <v>541</v>
      </c>
      <c r="R140">
        <f>AVERAGE(E161:E220)</f>
        <v>62.576666666666661</v>
      </c>
    </row>
    <row r="141" spans="1:18" x14ac:dyDescent="0.25">
      <c r="A141" s="2">
        <f t="shared" ca="1" si="256"/>
        <v>0.10147920082689754</v>
      </c>
      <c r="B141" s="1">
        <v>42809</v>
      </c>
      <c r="C141" s="1" t="str">
        <f t="shared" si="257"/>
        <v>March</v>
      </c>
      <c r="D141" t="s">
        <v>10</v>
      </c>
      <c r="E141">
        <v>56.199999999999996</v>
      </c>
      <c r="F141" s="2">
        <v>0.83</v>
      </c>
      <c r="G141">
        <v>30</v>
      </c>
      <c r="H141">
        <v>0.3</v>
      </c>
      <c r="I141">
        <v>24</v>
      </c>
      <c r="J141" s="3">
        <f t="shared" si="258"/>
        <v>7.1999999999999993</v>
      </c>
      <c r="L141" s="10" t="s">
        <v>542</v>
      </c>
      <c r="M141" s="2">
        <f t="shared" ref="M141" si="281">AVERAGE(F140:F179)</f>
        <v>0.81649999999999989</v>
      </c>
      <c r="N141">
        <f t="shared" ref="N141" si="282">_xlfn.STDEV.S(F140:F179)</f>
        <v>0.26274243993612795</v>
      </c>
      <c r="Q141" s="10" t="s">
        <v>542</v>
      </c>
      <c r="R141">
        <f>AVERAGE(E144:E203)</f>
        <v>61.526666666666657</v>
      </c>
    </row>
    <row r="142" spans="1:18" x14ac:dyDescent="0.25">
      <c r="A142" s="2">
        <f t="shared" ca="1" si="256"/>
        <v>0.54046506789604043</v>
      </c>
      <c r="B142" s="1">
        <v>42755</v>
      </c>
      <c r="C142" s="1" t="str">
        <f t="shared" si="257"/>
        <v>January</v>
      </c>
      <c r="D142" t="s">
        <v>12</v>
      </c>
      <c r="E142">
        <v>31.599999999999998</v>
      </c>
      <c r="F142" s="2">
        <v>1.43</v>
      </c>
      <c r="G142">
        <v>20</v>
      </c>
      <c r="H142">
        <v>0.3</v>
      </c>
      <c r="I142">
        <v>12</v>
      </c>
      <c r="J142" s="3">
        <f t="shared" si="258"/>
        <v>3.5999999999999996</v>
      </c>
      <c r="L142" s="10" t="s">
        <v>543</v>
      </c>
      <c r="M142" s="2">
        <f t="shared" ref="M142" si="283">AVERAGE(F173:F212)</f>
        <v>0.82950000000000013</v>
      </c>
      <c r="N142">
        <f t="shared" ref="N142" si="284">_xlfn.STDEV.S(F173:F212)</f>
        <v>0.28656184726458578</v>
      </c>
      <c r="Q142" s="10" t="s">
        <v>543</v>
      </c>
      <c r="R142">
        <f>AVERAGE(E163:E222)</f>
        <v>63.043333333333322</v>
      </c>
    </row>
    <row r="143" spans="1:18" x14ac:dyDescent="0.25">
      <c r="A143" s="2">
        <f t="shared" ca="1" si="256"/>
        <v>0.25030833562836352</v>
      </c>
      <c r="B143" s="1">
        <v>42820</v>
      </c>
      <c r="C143" s="1" t="str">
        <f t="shared" si="257"/>
        <v>March</v>
      </c>
      <c r="D143" t="s">
        <v>7</v>
      </c>
      <c r="E143">
        <v>59.499999999999993</v>
      </c>
      <c r="F143" s="2">
        <v>0.77</v>
      </c>
      <c r="G143">
        <v>39</v>
      </c>
      <c r="H143">
        <v>0.3</v>
      </c>
      <c r="I143">
        <v>25</v>
      </c>
      <c r="J143" s="3">
        <f t="shared" si="258"/>
        <v>7.5</v>
      </c>
      <c r="L143" s="10" t="s">
        <v>544</v>
      </c>
      <c r="M143" s="2">
        <f t="shared" ref="M143" si="285">AVERAGE(F142:F181)</f>
        <v>0.8135</v>
      </c>
      <c r="N143">
        <f t="shared" ref="N143" si="286">_xlfn.STDEV.S(F142:F181)</f>
        <v>0.26326889831598582</v>
      </c>
      <c r="Q143" s="10" t="s">
        <v>544</v>
      </c>
      <c r="R143">
        <f>AVERAGE(E146:E205)</f>
        <v>61.614999999999988</v>
      </c>
    </row>
    <row r="144" spans="1:18" x14ac:dyDescent="0.25">
      <c r="A144" s="2">
        <f t="shared" ca="1" si="256"/>
        <v>0.17319335475515829</v>
      </c>
      <c r="B144" s="1">
        <v>42862</v>
      </c>
      <c r="C144" s="1" t="str">
        <f t="shared" si="257"/>
        <v>May</v>
      </c>
      <c r="D144" t="s">
        <v>7</v>
      </c>
      <c r="E144">
        <v>69.699999999999989</v>
      </c>
      <c r="F144" s="2">
        <v>0.65</v>
      </c>
      <c r="G144">
        <v>49</v>
      </c>
      <c r="H144">
        <v>0.3</v>
      </c>
      <c r="I144">
        <v>29</v>
      </c>
      <c r="J144" s="3">
        <f t="shared" si="258"/>
        <v>8.6999999999999993</v>
      </c>
      <c r="L144" s="10" t="s">
        <v>545</v>
      </c>
      <c r="M144" s="2">
        <f t="shared" ref="M144" si="287">AVERAGE(F175:F214)</f>
        <v>0.83100000000000007</v>
      </c>
      <c r="N144">
        <f t="shared" ref="N144" si="288">_xlfn.STDEV.S(F175:F214)</f>
        <v>0.28643520769124708</v>
      </c>
      <c r="Q144" s="10" t="s">
        <v>545</v>
      </c>
      <c r="R144">
        <f>AVERAGE(E165:E224)</f>
        <v>62.571666666666651</v>
      </c>
    </row>
    <row r="145" spans="1:18" x14ac:dyDescent="0.25">
      <c r="A145" s="2">
        <f t="shared" ca="1" si="256"/>
        <v>0.23435634241553138</v>
      </c>
      <c r="B145" s="1">
        <v>42756</v>
      </c>
      <c r="C145" s="1" t="str">
        <f t="shared" si="257"/>
        <v>January</v>
      </c>
      <c r="D145" t="s">
        <v>13</v>
      </c>
      <c r="E145">
        <v>36.199999999999996</v>
      </c>
      <c r="F145" s="2">
        <v>1.25</v>
      </c>
      <c r="G145">
        <v>16</v>
      </c>
      <c r="H145">
        <v>0.3</v>
      </c>
      <c r="I145">
        <v>14</v>
      </c>
      <c r="J145" s="3">
        <f t="shared" si="258"/>
        <v>4.2</v>
      </c>
      <c r="L145" s="10" t="s">
        <v>546</v>
      </c>
      <c r="M145" s="2">
        <f t="shared" ref="M145" si="289">AVERAGE(F144:F183)</f>
        <v>0.80849999999999989</v>
      </c>
      <c r="N145">
        <f t="shared" ref="N145" si="290">_xlfn.STDEV.S(F144:F183)</f>
        <v>0.25857151964056463</v>
      </c>
      <c r="Q145" s="10" t="s">
        <v>546</v>
      </c>
      <c r="R145">
        <f>AVERAGE(E148:E207)</f>
        <v>62.001666666666651</v>
      </c>
    </row>
    <row r="146" spans="1:18" x14ac:dyDescent="0.25">
      <c r="A146" s="2">
        <f t="shared" ca="1" si="256"/>
        <v>0.83764914291080239</v>
      </c>
      <c r="B146" s="1">
        <v>42980</v>
      </c>
      <c r="C146" s="1" t="str">
        <f t="shared" si="257"/>
        <v>September</v>
      </c>
      <c r="D146" t="s">
        <v>13</v>
      </c>
      <c r="E146">
        <v>67.399999999999991</v>
      </c>
      <c r="F146" s="2">
        <v>0.69</v>
      </c>
      <c r="G146">
        <v>53</v>
      </c>
      <c r="H146">
        <v>0.3</v>
      </c>
      <c r="I146">
        <v>28</v>
      </c>
      <c r="J146" s="3">
        <f t="shared" si="258"/>
        <v>8.4</v>
      </c>
      <c r="L146" s="10" t="s">
        <v>547</v>
      </c>
      <c r="M146" s="2">
        <f t="shared" ref="M146" si="291">AVERAGE(F177:F216)</f>
        <v>0.81950000000000001</v>
      </c>
      <c r="N146">
        <f t="shared" ref="N146" si="292">_xlfn.STDEV.S(F177:F216)</f>
        <v>0.29577321527108363</v>
      </c>
      <c r="Q146" s="10" t="s">
        <v>547</v>
      </c>
      <c r="R146">
        <f>AVERAGE(E167:E226)</f>
        <v>62.908333333333317</v>
      </c>
    </row>
    <row r="147" spans="1:18" x14ac:dyDescent="0.25">
      <c r="A147" s="2">
        <f t="shared" ca="1" si="256"/>
        <v>3.2729381880237662E-3</v>
      </c>
      <c r="B147" s="1">
        <v>43073</v>
      </c>
      <c r="C147" s="1" t="str">
        <f t="shared" si="257"/>
        <v>December</v>
      </c>
      <c r="D147" t="s">
        <v>8</v>
      </c>
      <c r="E147">
        <v>34.9</v>
      </c>
      <c r="F147" s="2">
        <v>1.54</v>
      </c>
      <c r="G147">
        <v>16</v>
      </c>
      <c r="H147">
        <v>0.3</v>
      </c>
      <c r="I147">
        <v>13</v>
      </c>
      <c r="J147" s="3">
        <f t="shared" si="258"/>
        <v>3.9</v>
      </c>
      <c r="L147" s="10" t="s">
        <v>548</v>
      </c>
      <c r="M147" s="2">
        <f t="shared" ref="M147" si="293">AVERAGE(F146:F185)</f>
        <v>0.79549999999999998</v>
      </c>
      <c r="N147">
        <f t="shared" ref="N147" si="294">_xlfn.STDEV.S(F146:F185)</f>
        <v>0.24856459718624235</v>
      </c>
      <c r="Q147" s="10" t="s">
        <v>548</v>
      </c>
      <c r="R147">
        <f>AVERAGE(E150:E209)</f>
        <v>61.646666666666647</v>
      </c>
    </row>
    <row r="148" spans="1:18" x14ac:dyDescent="0.25">
      <c r="A148" s="2">
        <f t="shared" ca="1" si="256"/>
        <v>0.2039371025126071</v>
      </c>
      <c r="B148" s="1">
        <v>42897</v>
      </c>
      <c r="C148" s="1" t="str">
        <f t="shared" si="257"/>
        <v>June</v>
      </c>
      <c r="D148" t="s">
        <v>7</v>
      </c>
      <c r="E148">
        <v>84.8</v>
      </c>
      <c r="F148" s="2">
        <v>0.53</v>
      </c>
      <c r="G148">
        <v>42</v>
      </c>
      <c r="H148">
        <v>0.3</v>
      </c>
      <c r="I148">
        <v>36</v>
      </c>
      <c r="J148" s="3">
        <f t="shared" si="258"/>
        <v>10.799999999999999</v>
      </c>
      <c r="L148" s="10" t="s">
        <v>549</v>
      </c>
      <c r="M148" s="2">
        <f t="shared" ref="M148" si="295">AVERAGE(F179:F218)</f>
        <v>0.81325000000000025</v>
      </c>
      <c r="N148">
        <f t="shared" ref="N148" si="296">_xlfn.STDEV.S(F179:F218)</f>
        <v>0.29470878716246118</v>
      </c>
      <c r="Q148" s="10" t="s">
        <v>549</v>
      </c>
      <c r="R148">
        <f>AVERAGE(E169:E228)</f>
        <v>63.269999999999989</v>
      </c>
    </row>
    <row r="149" spans="1:18" x14ac:dyDescent="0.25">
      <c r="A149" s="2">
        <f t="shared" ca="1" si="256"/>
        <v>0.55129409209168034</v>
      </c>
      <c r="B149" s="1">
        <v>42880</v>
      </c>
      <c r="C149" s="1" t="str">
        <f t="shared" si="257"/>
        <v>May</v>
      </c>
      <c r="D149" t="s">
        <v>11</v>
      </c>
      <c r="E149">
        <v>71.699999999999989</v>
      </c>
      <c r="F149" s="2">
        <v>0.69</v>
      </c>
      <c r="G149">
        <v>53</v>
      </c>
      <c r="H149">
        <v>0.3</v>
      </c>
      <c r="I149">
        <v>29</v>
      </c>
      <c r="J149" s="3">
        <f t="shared" si="258"/>
        <v>8.6999999999999993</v>
      </c>
      <c r="L149" s="10" t="s">
        <v>550</v>
      </c>
      <c r="M149" s="2">
        <f t="shared" ref="M149" si="297">AVERAGE(F148:F187)</f>
        <v>0.79100000000000015</v>
      </c>
      <c r="N149">
        <f t="shared" ref="N149" si="298">_xlfn.STDEV.S(F148:F187)</f>
        <v>0.22926638855941511</v>
      </c>
      <c r="Q149" s="10" t="s">
        <v>550</v>
      </c>
      <c r="R149">
        <f>AVERAGE(E152:E211)</f>
        <v>61.60833333333332</v>
      </c>
    </row>
    <row r="150" spans="1:18" x14ac:dyDescent="0.25">
      <c r="A150" s="2">
        <f t="shared" ca="1" si="256"/>
        <v>0.29923030901783854</v>
      </c>
      <c r="B150" s="1">
        <v>43098</v>
      </c>
      <c r="C150" s="1" t="str">
        <f t="shared" si="257"/>
        <v>December</v>
      </c>
      <c r="D150" t="s">
        <v>12</v>
      </c>
      <c r="E150">
        <v>39.5</v>
      </c>
      <c r="F150" s="2">
        <v>1.25</v>
      </c>
      <c r="G150">
        <v>17</v>
      </c>
      <c r="H150">
        <v>0.3</v>
      </c>
      <c r="I150">
        <v>15</v>
      </c>
      <c r="J150" s="3">
        <f t="shared" si="258"/>
        <v>4.5</v>
      </c>
      <c r="L150" s="10" t="s">
        <v>551</v>
      </c>
      <c r="M150" s="2">
        <f t="shared" ref="M150" si="299">AVERAGE(F181:F220)</f>
        <v>0.80449999999999999</v>
      </c>
      <c r="N150">
        <f t="shared" ref="N150" si="300">_xlfn.STDEV.S(F181:F220)</f>
        <v>0.27255627506429408</v>
      </c>
      <c r="Q150" s="10" t="s">
        <v>551</v>
      </c>
      <c r="R150">
        <f>AVERAGE(E171:E230)</f>
        <v>63.533333333333324</v>
      </c>
    </row>
    <row r="151" spans="1:18" x14ac:dyDescent="0.25">
      <c r="A151" s="2">
        <f t="shared" ca="1" si="256"/>
        <v>0.65699890465338506</v>
      </c>
      <c r="B151" s="1">
        <v>42806</v>
      </c>
      <c r="C151" s="1" t="str">
        <f t="shared" si="257"/>
        <v>March</v>
      </c>
      <c r="D151" t="s">
        <v>7</v>
      </c>
      <c r="E151">
        <v>61.499999999999993</v>
      </c>
      <c r="F151" s="2">
        <v>0.74</v>
      </c>
      <c r="G151">
        <v>47</v>
      </c>
      <c r="H151">
        <v>0.3</v>
      </c>
      <c r="I151">
        <v>25</v>
      </c>
      <c r="J151" s="3">
        <f t="shared" si="258"/>
        <v>7.5</v>
      </c>
      <c r="L151" s="10" t="s">
        <v>552</v>
      </c>
      <c r="M151" s="2">
        <f t="shared" ref="M151" si="301">AVERAGE(F150:F189)</f>
        <v>0.81300000000000006</v>
      </c>
      <c r="N151">
        <f t="shared" ref="N151" si="302">_xlfn.STDEV.S(F150:F189)</f>
        <v>0.23129734442587371</v>
      </c>
      <c r="Q151" s="10" t="s">
        <v>552</v>
      </c>
      <c r="R151">
        <f>AVERAGE(E154:E213)</f>
        <v>61.32999999999997</v>
      </c>
    </row>
    <row r="152" spans="1:18" x14ac:dyDescent="0.25">
      <c r="A152" s="2">
        <f t="shared" ca="1" si="256"/>
        <v>0.89257703983687275</v>
      </c>
      <c r="B152" s="1">
        <v>42937</v>
      </c>
      <c r="C152" s="1" t="str">
        <f t="shared" si="257"/>
        <v>July</v>
      </c>
      <c r="D152" t="s">
        <v>12</v>
      </c>
      <c r="E152">
        <v>76.899999999999991</v>
      </c>
      <c r="F152" s="2">
        <v>0.56999999999999995</v>
      </c>
      <c r="G152">
        <v>59</v>
      </c>
      <c r="H152">
        <v>0.5</v>
      </c>
      <c r="I152">
        <v>33</v>
      </c>
      <c r="J152" s="3">
        <f t="shared" si="258"/>
        <v>16.5</v>
      </c>
      <c r="L152" s="10" t="s">
        <v>553</v>
      </c>
      <c r="M152" s="2">
        <f t="shared" ref="M152" si="303">AVERAGE(F183:F222)</f>
        <v>0.8</v>
      </c>
      <c r="N152">
        <f t="shared" ref="N152" si="304">_xlfn.STDEV.S(F183:F222)</f>
        <v>0.27592269448766521</v>
      </c>
      <c r="Q152" s="10" t="s">
        <v>553</v>
      </c>
      <c r="R152">
        <f>AVERAGE(E173:E232)</f>
        <v>62.24499999999999</v>
      </c>
    </row>
    <row r="153" spans="1:18" x14ac:dyDescent="0.25">
      <c r="A153" s="2">
        <f t="shared" ca="1" si="256"/>
        <v>0.67367591946444327</v>
      </c>
      <c r="B153" s="1">
        <v>43031</v>
      </c>
      <c r="C153" s="1" t="str">
        <f t="shared" si="257"/>
        <v>October</v>
      </c>
      <c r="D153" t="s">
        <v>8</v>
      </c>
      <c r="E153">
        <v>58.499999999999993</v>
      </c>
      <c r="F153" s="2">
        <v>0.8</v>
      </c>
      <c r="G153">
        <v>50</v>
      </c>
      <c r="H153">
        <v>0.3</v>
      </c>
      <c r="I153">
        <v>25</v>
      </c>
      <c r="J153" s="3">
        <f t="shared" si="258"/>
        <v>7.5</v>
      </c>
      <c r="L153" s="10" t="s">
        <v>554</v>
      </c>
      <c r="M153" s="2">
        <f t="shared" ref="M153" si="305">AVERAGE(F152:F191)</f>
        <v>0.79575000000000018</v>
      </c>
      <c r="N153">
        <f t="shared" ref="N153" si="306">_xlfn.STDEV.S(F152:F191)</f>
        <v>0.2225365138578374</v>
      </c>
      <c r="Q153" s="10" t="s">
        <v>554</v>
      </c>
      <c r="R153">
        <f>AVERAGE(E156:E215)</f>
        <v>62.141666666666644</v>
      </c>
    </row>
    <row r="154" spans="1:18" x14ac:dyDescent="0.25">
      <c r="A154" s="2">
        <f t="shared" ca="1" si="256"/>
        <v>0.92616581764774775</v>
      </c>
      <c r="B154" s="1">
        <v>42891</v>
      </c>
      <c r="C154" s="1" t="str">
        <f t="shared" si="257"/>
        <v>June</v>
      </c>
      <c r="D154" t="s">
        <v>8</v>
      </c>
      <c r="E154">
        <v>78.599999999999994</v>
      </c>
      <c r="F154" s="2">
        <v>0.59</v>
      </c>
      <c r="G154">
        <v>36</v>
      </c>
      <c r="H154">
        <v>0.3</v>
      </c>
      <c r="I154">
        <v>32</v>
      </c>
      <c r="J154" s="3">
        <f t="shared" si="258"/>
        <v>9.6</v>
      </c>
      <c r="L154" s="10" t="s">
        <v>555</v>
      </c>
      <c r="M154" s="2">
        <f t="shared" ref="M154" si="307">AVERAGE(F185:F224)</f>
        <v>0.79225000000000001</v>
      </c>
      <c r="N154">
        <f t="shared" ref="N154" si="308">_xlfn.STDEV.S(F185:F224)</f>
        <v>0.26287842076245832</v>
      </c>
      <c r="Q154" s="10" t="s">
        <v>555</v>
      </c>
      <c r="R154">
        <f>AVERAGE(E175:E234)</f>
        <v>62.139999999999993</v>
      </c>
    </row>
    <row r="155" spans="1:18" x14ac:dyDescent="0.25">
      <c r="A155" s="2">
        <f t="shared" ca="1" si="256"/>
        <v>0.80769285740428187</v>
      </c>
      <c r="B155" s="1">
        <v>42812</v>
      </c>
      <c r="C155" s="1" t="str">
        <f t="shared" si="257"/>
        <v>March</v>
      </c>
      <c r="D155" t="s">
        <v>13</v>
      </c>
      <c r="E155">
        <v>53.9</v>
      </c>
      <c r="F155" s="2">
        <v>0.83</v>
      </c>
      <c r="G155">
        <v>32</v>
      </c>
      <c r="H155">
        <v>0.3</v>
      </c>
      <c r="I155">
        <v>23</v>
      </c>
      <c r="J155" s="3">
        <f t="shared" si="258"/>
        <v>6.8999999999999995</v>
      </c>
      <c r="L155" s="10" t="s">
        <v>556</v>
      </c>
      <c r="M155" s="2">
        <f t="shared" ref="M155" si="309">AVERAGE(F154:F193)</f>
        <v>0.79350000000000009</v>
      </c>
      <c r="N155">
        <f t="shared" ref="N155" si="310">_xlfn.STDEV.S(F154:F193)</f>
        <v>0.22239431370705176</v>
      </c>
      <c r="Q155" s="10" t="s">
        <v>556</v>
      </c>
      <c r="R155">
        <f>AVERAGE(E158:E217)</f>
        <v>62.668333333333315</v>
      </c>
    </row>
    <row r="156" spans="1:18" x14ac:dyDescent="0.25">
      <c r="A156" s="2">
        <f t="shared" ca="1" si="256"/>
        <v>0.8170459421119497</v>
      </c>
      <c r="B156" s="1">
        <v>43023</v>
      </c>
      <c r="C156" s="1" t="str">
        <f t="shared" si="257"/>
        <v>October</v>
      </c>
      <c r="D156" t="s">
        <v>7</v>
      </c>
      <c r="E156">
        <v>61.499999999999993</v>
      </c>
      <c r="F156" s="2">
        <v>0.74</v>
      </c>
      <c r="G156">
        <v>36</v>
      </c>
      <c r="H156">
        <v>0.3</v>
      </c>
      <c r="I156">
        <v>25</v>
      </c>
      <c r="J156" s="3">
        <f t="shared" si="258"/>
        <v>7.5</v>
      </c>
      <c r="L156" s="10" t="s">
        <v>557</v>
      </c>
      <c r="M156" s="2">
        <f t="shared" ref="M156" si="311">AVERAGE(F187:F226)</f>
        <v>0.78100000000000003</v>
      </c>
      <c r="N156">
        <f t="shared" ref="N156" si="312">_xlfn.STDEV.S(F187:F226)</f>
        <v>0.25219853798962155</v>
      </c>
      <c r="Q156" s="10" t="s">
        <v>557</v>
      </c>
      <c r="R156">
        <f>AVERAGE(E177:E236)</f>
        <v>62.418333333333322</v>
      </c>
    </row>
    <row r="157" spans="1:18" x14ac:dyDescent="0.25">
      <c r="A157" s="2">
        <f t="shared" ca="1" si="256"/>
        <v>0.53020008626525583</v>
      </c>
      <c r="B157" s="1">
        <v>42859</v>
      </c>
      <c r="C157" s="1" t="str">
        <f t="shared" si="257"/>
        <v>May</v>
      </c>
      <c r="D157" t="s">
        <v>11</v>
      </c>
      <c r="E157">
        <v>71.3</v>
      </c>
      <c r="F157" s="2">
        <v>0.63</v>
      </c>
      <c r="G157">
        <v>64</v>
      </c>
      <c r="H157">
        <v>0.3</v>
      </c>
      <c r="I157">
        <v>31</v>
      </c>
      <c r="J157" s="3">
        <f t="shared" si="258"/>
        <v>9.2999999999999989</v>
      </c>
      <c r="L157" s="10" t="s">
        <v>558</v>
      </c>
      <c r="M157" s="2">
        <f t="shared" ref="M157" si="313">AVERAGE(F156:F195)</f>
        <v>0.79649999999999999</v>
      </c>
      <c r="N157">
        <f t="shared" ref="N157" si="314">_xlfn.STDEV.S(F156:F195)</f>
        <v>0.22006467580795752</v>
      </c>
      <c r="Q157" s="10" t="s">
        <v>558</v>
      </c>
      <c r="R157">
        <f>AVERAGE(E160:E219)</f>
        <v>62.406666666666659</v>
      </c>
    </row>
    <row r="158" spans="1:18" x14ac:dyDescent="0.25">
      <c r="A158" s="2">
        <f t="shared" ca="1" si="256"/>
        <v>0.1581719547410837</v>
      </c>
      <c r="B158" s="1">
        <v>42925</v>
      </c>
      <c r="C158" s="1" t="str">
        <f t="shared" si="257"/>
        <v>July</v>
      </c>
      <c r="D158" t="s">
        <v>7</v>
      </c>
      <c r="E158">
        <v>77.899999999999991</v>
      </c>
      <c r="F158" s="2">
        <v>0.59</v>
      </c>
      <c r="G158">
        <v>44</v>
      </c>
      <c r="H158">
        <v>0.5</v>
      </c>
      <c r="I158">
        <v>33</v>
      </c>
      <c r="J158" s="3">
        <f t="shared" si="258"/>
        <v>16.5</v>
      </c>
      <c r="L158" s="10" t="s">
        <v>559</v>
      </c>
      <c r="M158" s="2">
        <f t="shared" ref="M158" si="315">AVERAGE(F189:F228)</f>
        <v>0.76774999999999993</v>
      </c>
      <c r="N158">
        <f t="shared" ref="N158" si="316">_xlfn.STDEV.S(F189:F228)</f>
        <v>0.24971252702627131</v>
      </c>
      <c r="Q158" s="10" t="s">
        <v>559</v>
      </c>
      <c r="R158">
        <f>AVERAGE(E179:E238)</f>
        <v>62.473333333333329</v>
      </c>
    </row>
    <row r="159" spans="1:18" x14ac:dyDescent="0.25">
      <c r="A159" s="2">
        <f t="shared" ca="1" si="256"/>
        <v>0.64682108308543484</v>
      </c>
      <c r="B159" s="1">
        <v>43030</v>
      </c>
      <c r="C159" s="1" t="str">
        <f t="shared" si="257"/>
        <v>October</v>
      </c>
      <c r="D159" t="s">
        <v>7</v>
      </c>
      <c r="E159">
        <v>57.499999999999993</v>
      </c>
      <c r="F159" s="2">
        <v>0.77</v>
      </c>
      <c r="G159">
        <v>35</v>
      </c>
      <c r="H159">
        <v>0.3</v>
      </c>
      <c r="I159">
        <v>25</v>
      </c>
      <c r="J159" s="3">
        <f t="shared" si="258"/>
        <v>7.5</v>
      </c>
      <c r="L159" s="10" t="s">
        <v>560</v>
      </c>
      <c r="M159" s="2">
        <f t="shared" ref="M159" si="317">AVERAGE(F158:F197)</f>
        <v>0.80349999999999999</v>
      </c>
      <c r="N159">
        <f t="shared" ref="N159" si="318">_xlfn.STDEV.S(F158:F197)</f>
        <v>0.23257256931977111</v>
      </c>
      <c r="Q159" s="10" t="s">
        <v>560</v>
      </c>
      <c r="R159">
        <f>AVERAGE(E162:E221)</f>
        <v>62.533333333333324</v>
      </c>
    </row>
    <row r="160" spans="1:18" x14ac:dyDescent="0.25">
      <c r="A160" s="2">
        <f t="shared" ca="1" si="256"/>
        <v>0.4559395128306134</v>
      </c>
      <c r="B160" s="1">
        <v>42779</v>
      </c>
      <c r="C160" s="1" t="str">
        <f t="shared" si="257"/>
        <v>February</v>
      </c>
      <c r="D160" t="s">
        <v>8</v>
      </c>
      <c r="E160">
        <v>46.4</v>
      </c>
      <c r="F160" s="2">
        <v>1.1100000000000001</v>
      </c>
      <c r="G160">
        <v>34</v>
      </c>
      <c r="H160">
        <v>0.3</v>
      </c>
      <c r="I160">
        <v>18</v>
      </c>
      <c r="J160" s="3">
        <f t="shared" si="258"/>
        <v>5.3999999999999995</v>
      </c>
      <c r="L160" s="10" t="s">
        <v>561</v>
      </c>
      <c r="M160" s="2">
        <f t="shared" ref="M160" si="319">AVERAGE(F191:F230)</f>
        <v>0.76524999999999976</v>
      </c>
      <c r="N160">
        <f t="shared" ref="N160" si="320">_xlfn.STDEV.S(F191:F230)</f>
        <v>0.24505350017642732</v>
      </c>
      <c r="Q160" s="10" t="s">
        <v>561</v>
      </c>
      <c r="R160">
        <f>AVERAGE(E181:E240)</f>
        <v>63.134999999999998</v>
      </c>
    </row>
    <row r="161" spans="1:18" x14ac:dyDescent="0.25">
      <c r="A161" s="2">
        <f t="shared" ca="1" si="256"/>
        <v>0.94980948621811234</v>
      </c>
      <c r="B161" s="1">
        <v>42970</v>
      </c>
      <c r="C161" s="1" t="str">
        <f t="shared" si="257"/>
        <v>August</v>
      </c>
      <c r="D161" t="s">
        <v>10</v>
      </c>
      <c r="E161">
        <v>70.699999999999989</v>
      </c>
      <c r="F161" s="2">
        <v>0.67</v>
      </c>
      <c r="G161">
        <v>33</v>
      </c>
      <c r="H161">
        <v>0.5</v>
      </c>
      <c r="I161">
        <v>29</v>
      </c>
      <c r="J161" s="3">
        <f t="shared" si="258"/>
        <v>14.5</v>
      </c>
      <c r="L161" s="10" t="s">
        <v>562</v>
      </c>
      <c r="M161" s="2">
        <f t="shared" ref="M161" si="321">AVERAGE(F160:F199)</f>
        <v>0.8234999999999999</v>
      </c>
      <c r="N161">
        <f t="shared" ref="N161" si="322">_xlfn.STDEV.S(F160:F199)</f>
        <v>0.24414739138059333</v>
      </c>
      <c r="Q161" s="10" t="s">
        <v>562</v>
      </c>
      <c r="R161">
        <f>AVERAGE(E164:E223)</f>
        <v>63.086666666666666</v>
      </c>
    </row>
    <row r="162" spans="1:18" x14ac:dyDescent="0.25">
      <c r="A162" s="2">
        <f t="shared" ca="1" si="256"/>
        <v>0.98746727240363452</v>
      </c>
      <c r="B162" s="1">
        <v>42999</v>
      </c>
      <c r="C162" s="1" t="str">
        <f t="shared" si="257"/>
        <v>September</v>
      </c>
      <c r="D162" t="s">
        <v>11</v>
      </c>
      <c r="E162">
        <v>59.8</v>
      </c>
      <c r="F162" s="2">
        <v>0.71</v>
      </c>
      <c r="G162">
        <v>42</v>
      </c>
      <c r="H162">
        <v>0.3</v>
      </c>
      <c r="I162">
        <v>26</v>
      </c>
      <c r="J162" s="3">
        <f t="shared" si="258"/>
        <v>7.8</v>
      </c>
      <c r="L162" s="10" t="s">
        <v>563</v>
      </c>
      <c r="M162" s="2">
        <f t="shared" ref="M162" si="323">AVERAGE(F193:F232)</f>
        <v>0.8145</v>
      </c>
      <c r="N162">
        <f t="shared" ref="N162" si="324">_xlfn.STDEV.S(F193:F232)</f>
        <v>0.36612279010722287</v>
      </c>
      <c r="Q162" s="10" t="s">
        <v>563</v>
      </c>
      <c r="R162">
        <f>AVERAGE(E183:E242)</f>
        <v>62.904999999999994</v>
      </c>
    </row>
    <row r="163" spans="1:18" x14ac:dyDescent="0.25">
      <c r="A163" s="2">
        <f t="shared" ca="1" si="256"/>
        <v>0.81105160146752064</v>
      </c>
      <c r="B163" s="1">
        <v>42822</v>
      </c>
      <c r="C163" s="1" t="str">
        <f t="shared" si="257"/>
        <v>March</v>
      </c>
      <c r="D163" t="s">
        <v>9</v>
      </c>
      <c r="E163">
        <v>55.9</v>
      </c>
      <c r="F163" s="2">
        <v>0.83</v>
      </c>
      <c r="G163">
        <v>48</v>
      </c>
      <c r="H163">
        <v>0.3</v>
      </c>
      <c r="I163">
        <v>23</v>
      </c>
      <c r="J163" s="3">
        <f t="shared" si="258"/>
        <v>6.8999999999999995</v>
      </c>
      <c r="L163" s="10" t="s">
        <v>564</v>
      </c>
      <c r="M163" s="2">
        <f t="shared" ref="M163" si="325">AVERAGE(F162:F201)</f>
        <v>0.80924999999999991</v>
      </c>
      <c r="N163">
        <f t="shared" ref="N163" si="326">_xlfn.STDEV.S(F162:F201)</f>
        <v>0.24363052627561532</v>
      </c>
      <c r="Q163" s="10" t="s">
        <v>564</v>
      </c>
      <c r="R163">
        <f>AVERAGE(E166:E225)</f>
        <v>62.939999999999984</v>
      </c>
    </row>
    <row r="164" spans="1:18" x14ac:dyDescent="0.25">
      <c r="A164" s="2">
        <f t="shared" ca="1" si="256"/>
        <v>0.74516736189576571</v>
      </c>
      <c r="B164" s="1">
        <v>42947</v>
      </c>
      <c r="C164" s="1" t="str">
        <f t="shared" si="257"/>
        <v>July</v>
      </c>
      <c r="D164" t="s">
        <v>8</v>
      </c>
      <c r="E164">
        <v>74.599999999999994</v>
      </c>
      <c r="F164" s="2">
        <v>0.61</v>
      </c>
      <c r="G164">
        <v>38</v>
      </c>
      <c r="H164">
        <v>0.5</v>
      </c>
      <c r="I164">
        <v>32</v>
      </c>
      <c r="J164" s="3">
        <f t="shared" si="258"/>
        <v>16</v>
      </c>
      <c r="L164" s="10" t="s">
        <v>565</v>
      </c>
      <c r="M164" s="2">
        <f t="shared" ref="M164" si="327">AVERAGE(F195:F234)</f>
        <v>0.81224999999999969</v>
      </c>
      <c r="N164">
        <f t="shared" ref="N164" si="328">_xlfn.STDEV.S(F195:F234)</f>
        <v>0.36649054628028399</v>
      </c>
      <c r="Q164" s="10" t="s">
        <v>565</v>
      </c>
      <c r="R164">
        <f>AVERAGE(E185:E244)</f>
        <v>63.613333333333337</v>
      </c>
    </row>
    <row r="165" spans="1:18" x14ac:dyDescent="0.25">
      <c r="A165" s="2">
        <f t="shared" ca="1" si="256"/>
        <v>0.96938370080829206</v>
      </c>
      <c r="B165" s="1">
        <v>42758</v>
      </c>
      <c r="C165" s="1" t="str">
        <f t="shared" si="257"/>
        <v>January</v>
      </c>
      <c r="D165" t="s">
        <v>8</v>
      </c>
      <c r="E165">
        <v>38.099999999999994</v>
      </c>
      <c r="F165" s="2">
        <v>1.05</v>
      </c>
      <c r="G165">
        <v>21</v>
      </c>
      <c r="H165">
        <v>0.3</v>
      </c>
      <c r="I165">
        <v>17</v>
      </c>
      <c r="J165" s="3">
        <f t="shared" si="258"/>
        <v>5.0999999999999996</v>
      </c>
      <c r="L165" s="10" t="s">
        <v>566</v>
      </c>
      <c r="M165" s="2">
        <f t="shared" ref="M165" si="329">AVERAGE(F164:F203)</f>
        <v>0.80425000000000002</v>
      </c>
      <c r="N165">
        <f t="shared" ref="N165" si="330">_xlfn.STDEV.S(F164:F203)</f>
        <v>0.24611741517268113</v>
      </c>
      <c r="Q165" s="10" t="s">
        <v>566</v>
      </c>
      <c r="R165">
        <f>AVERAGE(E168:E227)</f>
        <v>63.023333333333319</v>
      </c>
    </row>
    <row r="166" spans="1:18" x14ac:dyDescent="0.25">
      <c r="A166" s="2">
        <f t="shared" ca="1" si="256"/>
        <v>0.6423738037029626</v>
      </c>
      <c r="B166" s="1">
        <v>42968</v>
      </c>
      <c r="C166" s="1" t="str">
        <f t="shared" si="257"/>
        <v>August</v>
      </c>
      <c r="D166" t="s">
        <v>8</v>
      </c>
      <c r="E166">
        <v>68</v>
      </c>
      <c r="F166" s="2">
        <v>0.65</v>
      </c>
      <c r="G166">
        <v>58</v>
      </c>
      <c r="H166">
        <v>0.5</v>
      </c>
      <c r="I166">
        <v>30</v>
      </c>
      <c r="J166" s="3">
        <f t="shared" si="258"/>
        <v>15</v>
      </c>
      <c r="L166" s="10" t="s">
        <v>567</v>
      </c>
      <c r="M166" s="2">
        <f t="shared" ref="M166" si="331">AVERAGE(F197:F236)</f>
        <v>0.81399999999999983</v>
      </c>
      <c r="N166">
        <f t="shared" ref="N166" si="332">_xlfn.STDEV.S(F197:F236)</f>
        <v>0.3642822236419706</v>
      </c>
      <c r="Q166" s="10" t="s">
        <v>567</v>
      </c>
      <c r="R166">
        <f>AVERAGE(E187:E246)</f>
        <v>64.236666666666665</v>
      </c>
    </row>
    <row r="167" spans="1:18" x14ac:dyDescent="0.25">
      <c r="A167" s="2">
        <f t="shared" ca="1" si="256"/>
        <v>0.4385899234137014</v>
      </c>
      <c r="B167" s="1">
        <v>43026</v>
      </c>
      <c r="C167" s="1" t="str">
        <f t="shared" si="257"/>
        <v>October</v>
      </c>
      <c r="D167" t="s">
        <v>10</v>
      </c>
      <c r="E167">
        <v>62.499999999999993</v>
      </c>
      <c r="F167" s="2">
        <v>0.77</v>
      </c>
      <c r="G167">
        <v>33</v>
      </c>
      <c r="H167">
        <v>0.3</v>
      </c>
      <c r="I167">
        <v>25</v>
      </c>
      <c r="J167" s="3">
        <f t="shared" si="258"/>
        <v>7.5</v>
      </c>
      <c r="L167" s="10" t="s">
        <v>568</v>
      </c>
      <c r="M167" s="2">
        <f t="shared" ref="M167" si="333">AVERAGE(F166:F205)</f>
        <v>0.80574999999999997</v>
      </c>
      <c r="N167">
        <f t="shared" ref="N167" si="334">_xlfn.STDEV.S(F166:F205)</f>
        <v>0.2421367223444067</v>
      </c>
      <c r="Q167" s="10" t="s">
        <v>568</v>
      </c>
      <c r="R167">
        <f>AVERAGE(E170:E229)</f>
        <v>63.554999999999986</v>
      </c>
    </row>
    <row r="168" spans="1:18" x14ac:dyDescent="0.25">
      <c r="A168" s="2">
        <f t="shared" ca="1" si="256"/>
        <v>0.63005681417240478</v>
      </c>
      <c r="B168" s="1">
        <v>42797</v>
      </c>
      <c r="C168" s="1" t="str">
        <f t="shared" si="257"/>
        <v>March</v>
      </c>
      <c r="D168" t="s">
        <v>12</v>
      </c>
      <c r="E168">
        <v>60.199999999999996</v>
      </c>
      <c r="F168" s="2">
        <v>0.77</v>
      </c>
      <c r="G168">
        <v>28</v>
      </c>
      <c r="H168">
        <v>0.3</v>
      </c>
      <c r="I168">
        <v>24</v>
      </c>
      <c r="J168" s="3">
        <f t="shared" si="258"/>
        <v>7.1999999999999993</v>
      </c>
      <c r="L168" s="10" t="s">
        <v>569</v>
      </c>
      <c r="M168" s="2">
        <f t="shared" ref="M168" si="335">AVERAGE(F199:F238)</f>
        <v>0.79074999999999995</v>
      </c>
      <c r="N168">
        <f t="shared" ref="N168" si="336">_xlfn.STDEV.S(F199:F238)</f>
        <v>0.34963268271217562</v>
      </c>
      <c r="Q168" s="10" t="s">
        <v>569</v>
      </c>
      <c r="R168">
        <f>AVERAGE(E189:E248)</f>
        <v>64.274999999999991</v>
      </c>
    </row>
    <row r="169" spans="1:18" x14ac:dyDescent="0.25">
      <c r="A169" s="2">
        <f t="shared" ca="1" si="256"/>
        <v>0.2787344631075015</v>
      </c>
      <c r="B169" s="1">
        <v>42788</v>
      </c>
      <c r="C169" s="1" t="str">
        <f t="shared" si="257"/>
        <v>February</v>
      </c>
      <c r="D169" t="s">
        <v>10</v>
      </c>
      <c r="E169">
        <v>47.699999999999996</v>
      </c>
      <c r="F169" s="2">
        <v>0.95</v>
      </c>
      <c r="G169">
        <v>36</v>
      </c>
      <c r="H169">
        <v>0.3</v>
      </c>
      <c r="I169">
        <v>19</v>
      </c>
      <c r="J169" s="3">
        <f t="shared" si="258"/>
        <v>5.7</v>
      </c>
      <c r="L169" s="10" t="s">
        <v>570</v>
      </c>
      <c r="M169" s="2">
        <f t="shared" ref="M169" si="337">AVERAGE(F168:F207)</f>
        <v>0.80599999999999972</v>
      </c>
      <c r="N169">
        <f t="shared" ref="N169" si="338">_xlfn.STDEV.S(F168:F207)</f>
        <v>0.2417224515632419</v>
      </c>
      <c r="Q169" s="10" t="s">
        <v>570</v>
      </c>
      <c r="R169">
        <f>AVERAGE(E172:E231)</f>
        <v>62.251666666666658</v>
      </c>
    </row>
    <row r="170" spans="1:18" x14ac:dyDescent="0.25">
      <c r="A170" s="2">
        <f t="shared" ca="1" si="256"/>
        <v>0.50094479404157799</v>
      </c>
      <c r="B170" s="1">
        <v>42835</v>
      </c>
      <c r="C170" s="1" t="str">
        <f t="shared" si="257"/>
        <v>April</v>
      </c>
      <c r="D170" t="s">
        <v>8</v>
      </c>
      <c r="E170">
        <v>58.499999999999993</v>
      </c>
      <c r="F170" s="2">
        <v>0.74</v>
      </c>
      <c r="G170">
        <v>48</v>
      </c>
      <c r="H170">
        <v>0.3</v>
      </c>
      <c r="I170">
        <v>25</v>
      </c>
      <c r="J170" s="3">
        <f t="shared" si="258"/>
        <v>7.5</v>
      </c>
      <c r="L170" s="10" t="s">
        <v>571</v>
      </c>
      <c r="M170" s="2">
        <f t="shared" ref="M170" si="339">AVERAGE(F201:F240)</f>
        <v>0.78899999999999992</v>
      </c>
      <c r="N170">
        <f t="shared" ref="N170" si="340">_xlfn.STDEV.S(F201:F240)</f>
        <v>0.34874720842555218</v>
      </c>
      <c r="Q170" s="10" t="s">
        <v>571</v>
      </c>
      <c r="R170">
        <f>AVERAGE(E191:E250)</f>
        <v>64.489999999999995</v>
      </c>
    </row>
    <row r="171" spans="1:18" x14ac:dyDescent="0.25">
      <c r="A171" s="2">
        <f t="shared" ca="1" si="256"/>
        <v>0.31995975448095704</v>
      </c>
      <c r="B171" s="1">
        <v>42930</v>
      </c>
      <c r="C171" s="1" t="str">
        <f t="shared" si="257"/>
        <v>July</v>
      </c>
      <c r="D171" t="s">
        <v>12</v>
      </c>
      <c r="E171">
        <v>92</v>
      </c>
      <c r="F171" s="2">
        <v>0.5</v>
      </c>
      <c r="G171">
        <v>80</v>
      </c>
      <c r="H171">
        <v>0.5</v>
      </c>
      <c r="I171">
        <v>40</v>
      </c>
      <c r="J171" s="3">
        <f t="shared" si="258"/>
        <v>20</v>
      </c>
      <c r="L171" s="10" t="s">
        <v>572</v>
      </c>
      <c r="M171" s="2">
        <f t="shared" ref="M171" si="341">AVERAGE(F170:F209)</f>
        <v>0.79974999999999985</v>
      </c>
      <c r="N171">
        <f t="shared" ref="N171" si="342">_xlfn.STDEV.S(F170:F209)</f>
        <v>0.24145379661010888</v>
      </c>
      <c r="Q171" s="10" t="s">
        <v>572</v>
      </c>
      <c r="R171">
        <f>AVERAGE(E174:E233)</f>
        <v>62.233333333333327</v>
      </c>
    </row>
    <row r="172" spans="1:18" x14ac:dyDescent="0.25">
      <c r="A172" s="2">
        <f t="shared" ca="1" si="256"/>
        <v>0.99974354936201237</v>
      </c>
      <c r="B172" s="1">
        <v>42810</v>
      </c>
      <c r="C172" s="1" t="str">
        <f t="shared" si="257"/>
        <v>March</v>
      </c>
      <c r="D172" t="s">
        <v>11</v>
      </c>
      <c r="E172">
        <v>60.199999999999996</v>
      </c>
      <c r="F172" s="2">
        <v>0.83</v>
      </c>
      <c r="G172">
        <v>39</v>
      </c>
      <c r="H172">
        <v>0.3</v>
      </c>
      <c r="I172">
        <v>24</v>
      </c>
      <c r="J172" s="3">
        <f t="shared" si="258"/>
        <v>7.1999999999999993</v>
      </c>
      <c r="L172" s="10" t="s">
        <v>573</v>
      </c>
      <c r="M172" s="2">
        <f t="shared" ref="M172" si="343">AVERAGE(F203:F242)</f>
        <v>0.7975000000000001</v>
      </c>
      <c r="N172">
        <f t="shared" ref="N172" si="344">_xlfn.STDEV.S(F203:F242)</f>
        <v>0.34682257342320938</v>
      </c>
      <c r="Q172" s="10" t="s">
        <v>573</v>
      </c>
      <c r="R172">
        <f>AVERAGE(E193:E252)</f>
        <v>64.099999999999994</v>
      </c>
    </row>
    <row r="173" spans="1:18" x14ac:dyDescent="0.25">
      <c r="A173" s="2">
        <f t="shared" ca="1" si="256"/>
        <v>0.77395119909612209</v>
      </c>
      <c r="B173" s="1">
        <v>42953</v>
      </c>
      <c r="C173" s="1" t="str">
        <f t="shared" si="257"/>
        <v>August</v>
      </c>
      <c r="D173" t="s">
        <v>7</v>
      </c>
      <c r="E173">
        <v>77.3</v>
      </c>
      <c r="F173" s="2">
        <v>0.61</v>
      </c>
      <c r="G173">
        <v>36</v>
      </c>
      <c r="H173">
        <v>0.5</v>
      </c>
      <c r="I173">
        <v>31</v>
      </c>
      <c r="J173" s="3">
        <f t="shared" si="258"/>
        <v>15.5</v>
      </c>
      <c r="L173" s="10" t="s">
        <v>574</v>
      </c>
      <c r="M173" s="2">
        <f t="shared" ref="M173" si="345">AVERAGE(F172:F211)</f>
        <v>0.83099999999999985</v>
      </c>
      <c r="N173">
        <f t="shared" ref="N173" si="346">_xlfn.STDEV.S(F172:F211)</f>
        <v>0.28639939836636435</v>
      </c>
      <c r="Q173" s="10" t="s">
        <v>574</v>
      </c>
      <c r="R173">
        <f>AVERAGE(E176:E235)</f>
        <v>62.36999999999999</v>
      </c>
    </row>
    <row r="174" spans="1:18" x14ac:dyDescent="0.25">
      <c r="A174" s="2">
        <f t="shared" ca="1" si="256"/>
        <v>0.27545685799848363</v>
      </c>
      <c r="B174" s="1">
        <v>42872</v>
      </c>
      <c r="C174" s="1" t="str">
        <f t="shared" si="257"/>
        <v>May</v>
      </c>
      <c r="D174" t="s">
        <v>10</v>
      </c>
      <c r="E174">
        <v>70.699999999999989</v>
      </c>
      <c r="F174" s="2">
        <v>0.67</v>
      </c>
      <c r="G174">
        <v>43</v>
      </c>
      <c r="H174">
        <v>0.3</v>
      </c>
      <c r="I174">
        <v>29</v>
      </c>
      <c r="J174" s="3">
        <f t="shared" si="258"/>
        <v>8.6999999999999993</v>
      </c>
      <c r="L174" s="10" t="s">
        <v>575</v>
      </c>
      <c r="M174" s="2">
        <f t="shared" ref="M174" si="347">AVERAGE(F205:F244)</f>
        <v>0.79174999999999995</v>
      </c>
      <c r="N174">
        <f t="shared" ref="N174" si="348">_xlfn.STDEV.S(F205:F244)</f>
        <v>0.34874785175333228</v>
      </c>
      <c r="Q174" s="10" t="s">
        <v>575</v>
      </c>
      <c r="R174">
        <f>AVERAGE(E195:E254)</f>
        <v>64.308333333333337</v>
      </c>
    </row>
    <row r="175" spans="1:18" x14ac:dyDescent="0.25">
      <c r="A175" s="2">
        <f t="shared" ca="1" si="256"/>
        <v>0.30952000823940362</v>
      </c>
      <c r="B175" s="1">
        <v>42983</v>
      </c>
      <c r="C175" s="1" t="str">
        <f t="shared" si="257"/>
        <v>September</v>
      </c>
      <c r="D175" t="s">
        <v>9</v>
      </c>
      <c r="E175">
        <v>61.8</v>
      </c>
      <c r="F175" s="2">
        <v>0.71</v>
      </c>
      <c r="G175">
        <v>39</v>
      </c>
      <c r="H175">
        <v>0.3</v>
      </c>
      <c r="I175">
        <v>26</v>
      </c>
      <c r="J175" s="3">
        <f t="shared" si="258"/>
        <v>7.8</v>
      </c>
      <c r="L175" s="10" t="s">
        <v>576</v>
      </c>
      <c r="M175" s="2">
        <f t="shared" ref="M175" si="349">AVERAGE(F174:F213)</f>
        <v>0.83350000000000013</v>
      </c>
      <c r="N175">
        <f t="shared" ref="N175" si="350">_xlfn.STDEV.S(F174:F213)</f>
        <v>0.28452885032394598</v>
      </c>
      <c r="Q175" s="10" t="s">
        <v>576</v>
      </c>
      <c r="R175">
        <f>AVERAGE(E178:E237)</f>
        <v>62.638333333333321</v>
      </c>
    </row>
    <row r="176" spans="1:18" x14ac:dyDescent="0.25">
      <c r="A176" s="2">
        <f t="shared" ca="1" si="256"/>
        <v>0.18988448790616475</v>
      </c>
      <c r="B176" s="1">
        <v>42992</v>
      </c>
      <c r="C176" s="1" t="str">
        <f t="shared" si="257"/>
        <v>September</v>
      </c>
      <c r="D176" t="s">
        <v>11</v>
      </c>
      <c r="E176">
        <v>63.8</v>
      </c>
      <c r="F176" s="2">
        <v>0.71</v>
      </c>
      <c r="G176">
        <v>29</v>
      </c>
      <c r="H176">
        <v>0.3</v>
      </c>
      <c r="I176">
        <v>26</v>
      </c>
      <c r="J176" s="3">
        <f t="shared" si="258"/>
        <v>7.8</v>
      </c>
      <c r="L176" s="10" t="s">
        <v>577</v>
      </c>
      <c r="M176" s="2">
        <f t="shared" ref="M176" si="351">AVERAGE(F207:F246)</f>
        <v>0.78300000000000003</v>
      </c>
      <c r="N176">
        <f t="shared" ref="N176" si="352">_xlfn.STDEV.S(F207:F246)</f>
        <v>0.34873544450831273</v>
      </c>
      <c r="Q176" s="10" t="s">
        <v>577</v>
      </c>
      <c r="R176">
        <f>AVERAGE(E197:E256)</f>
        <v>63.623333333333328</v>
      </c>
    </row>
    <row r="177" spans="1:18" x14ac:dyDescent="0.25">
      <c r="A177" s="2">
        <f t="shared" ca="1" si="256"/>
        <v>0.86531819814542599</v>
      </c>
      <c r="B177" s="1">
        <v>43096</v>
      </c>
      <c r="C177" s="1" t="str">
        <f t="shared" si="257"/>
        <v>December</v>
      </c>
      <c r="D177" t="s">
        <v>10</v>
      </c>
      <c r="E177">
        <v>42.699999999999996</v>
      </c>
      <c r="F177" s="2">
        <v>1</v>
      </c>
      <c r="G177">
        <v>33</v>
      </c>
      <c r="H177">
        <v>0.3</v>
      </c>
      <c r="I177">
        <v>19</v>
      </c>
      <c r="J177" s="3">
        <f t="shared" si="258"/>
        <v>5.7</v>
      </c>
      <c r="L177" s="10" t="s">
        <v>578</v>
      </c>
      <c r="M177" s="2">
        <f t="shared" ref="M177" si="353">AVERAGE(F176:F215)</f>
        <v>0.82550000000000012</v>
      </c>
      <c r="N177">
        <f t="shared" ref="N177" si="354">_xlfn.STDEV.S(F176:F215)</f>
        <v>0.29089561084735577</v>
      </c>
      <c r="Q177" s="10" t="s">
        <v>578</v>
      </c>
      <c r="R177">
        <f>AVERAGE(E180:E239)</f>
        <v>62.528333333333329</v>
      </c>
    </row>
    <row r="178" spans="1:18" x14ac:dyDescent="0.25">
      <c r="A178" s="2">
        <f t="shared" ca="1" si="256"/>
        <v>0.9178635745943976</v>
      </c>
      <c r="B178" s="1">
        <v>42967</v>
      </c>
      <c r="C178" s="1" t="str">
        <f t="shared" si="257"/>
        <v>August</v>
      </c>
      <c r="D178" t="s">
        <v>7</v>
      </c>
      <c r="E178">
        <v>74.3</v>
      </c>
      <c r="F178" s="2">
        <v>0.65</v>
      </c>
      <c r="G178">
        <v>53</v>
      </c>
      <c r="H178">
        <v>0.5</v>
      </c>
      <c r="I178">
        <v>31</v>
      </c>
      <c r="J178" s="3">
        <f t="shared" si="258"/>
        <v>15.5</v>
      </c>
      <c r="L178" s="10" t="s">
        <v>579</v>
      </c>
      <c r="M178" s="2">
        <f t="shared" ref="M178" si="355">AVERAGE(F209:F248)</f>
        <v>0.79125000000000001</v>
      </c>
      <c r="N178">
        <f t="shared" ref="N178" si="356">_xlfn.STDEV.S(F209:F248)</f>
        <v>0.35092688624153556</v>
      </c>
      <c r="Q178" s="10" t="s">
        <v>579</v>
      </c>
      <c r="R178">
        <f>AVERAGE(E199:E258)</f>
        <v>63.568333333333335</v>
      </c>
    </row>
    <row r="179" spans="1:18" x14ac:dyDescent="0.25">
      <c r="A179" s="2">
        <f t="shared" ca="1" si="256"/>
        <v>0.59664393064436361</v>
      </c>
      <c r="B179" s="1">
        <v>42849</v>
      </c>
      <c r="C179" s="1" t="str">
        <f t="shared" si="257"/>
        <v>April</v>
      </c>
      <c r="D179" t="s">
        <v>8</v>
      </c>
      <c r="E179">
        <v>65.099999999999994</v>
      </c>
      <c r="F179" s="2">
        <v>0.69</v>
      </c>
      <c r="G179">
        <v>48</v>
      </c>
      <c r="H179">
        <v>0.3</v>
      </c>
      <c r="I179">
        <v>27</v>
      </c>
      <c r="J179" s="3">
        <f t="shared" si="258"/>
        <v>8.1</v>
      </c>
      <c r="L179" s="10" t="s">
        <v>580</v>
      </c>
      <c r="M179" s="2">
        <f t="shared" ref="M179" si="357">AVERAGE(F178:F217)</f>
        <v>0.81375000000000008</v>
      </c>
      <c r="N179">
        <f t="shared" ref="N179" si="358">_xlfn.STDEV.S(F178:F217)</f>
        <v>0.29440672633759629</v>
      </c>
      <c r="Q179" s="10" t="s">
        <v>580</v>
      </c>
      <c r="R179">
        <f>AVERAGE(E182:E241)</f>
        <v>63.070000000000007</v>
      </c>
    </row>
    <row r="180" spans="1:18" x14ac:dyDescent="0.25">
      <c r="A180" s="2">
        <f t="shared" ca="1" si="256"/>
        <v>0.24537137196745462</v>
      </c>
      <c r="B180" s="1">
        <v>42746</v>
      </c>
      <c r="C180" s="1" t="str">
        <f t="shared" si="257"/>
        <v>January</v>
      </c>
      <c r="D180" t="s">
        <v>10</v>
      </c>
      <c r="E180">
        <v>32.599999999999994</v>
      </c>
      <c r="F180" s="2">
        <v>1.54</v>
      </c>
      <c r="G180">
        <v>23</v>
      </c>
      <c r="H180">
        <v>0.3</v>
      </c>
      <c r="I180">
        <v>12</v>
      </c>
      <c r="J180" s="3">
        <f t="shared" si="258"/>
        <v>3.5999999999999996</v>
      </c>
      <c r="L180" s="10" t="s">
        <v>581</v>
      </c>
      <c r="M180" s="2">
        <f t="shared" ref="M180" si="359">AVERAGE(F211:F250)</f>
        <v>0.80125000000000013</v>
      </c>
      <c r="N180">
        <f t="shared" ref="N180" si="360">_xlfn.STDEV.S(F211:F250)</f>
        <v>0.35435161083669964</v>
      </c>
      <c r="Q180" s="10" t="s">
        <v>581</v>
      </c>
      <c r="R180">
        <f>AVERAGE(E201:E260)</f>
        <v>63.206666666666671</v>
      </c>
    </row>
    <row r="181" spans="1:18" x14ac:dyDescent="0.25">
      <c r="A181" s="2">
        <f t="shared" ca="1" si="256"/>
        <v>0.32741728665409608</v>
      </c>
      <c r="B181" s="1">
        <v>42995</v>
      </c>
      <c r="C181" s="1" t="str">
        <f t="shared" si="257"/>
        <v>September</v>
      </c>
      <c r="D181" t="s">
        <v>7</v>
      </c>
      <c r="E181">
        <v>59.8</v>
      </c>
      <c r="F181" s="2">
        <v>0.71</v>
      </c>
      <c r="G181">
        <v>53</v>
      </c>
      <c r="H181">
        <v>0.3</v>
      </c>
      <c r="I181">
        <v>26</v>
      </c>
      <c r="J181" s="3">
        <f t="shared" si="258"/>
        <v>7.8</v>
      </c>
      <c r="L181" s="10" t="s">
        <v>582</v>
      </c>
      <c r="M181" s="2">
        <f t="shared" ref="M181" si="361">AVERAGE(F180:F219)</f>
        <v>0.82225000000000004</v>
      </c>
      <c r="N181">
        <f t="shared" ref="N181" si="362">_xlfn.STDEV.S(F180:F219)</f>
        <v>0.29634082509061171</v>
      </c>
      <c r="Q181" s="10" t="s">
        <v>582</v>
      </c>
      <c r="R181">
        <f>AVERAGE(E184:E243)</f>
        <v>63.376666666666665</v>
      </c>
    </row>
    <row r="182" spans="1:18" x14ac:dyDescent="0.25">
      <c r="A182" s="2">
        <f t="shared" ca="1" si="256"/>
        <v>0.11350697108275687</v>
      </c>
      <c r="B182" s="1">
        <v>42881</v>
      </c>
      <c r="C182" s="1" t="str">
        <f t="shared" si="257"/>
        <v>May</v>
      </c>
      <c r="D182" t="s">
        <v>12</v>
      </c>
      <c r="E182">
        <v>72</v>
      </c>
      <c r="F182" s="2">
        <v>0.67</v>
      </c>
      <c r="G182">
        <v>63</v>
      </c>
      <c r="H182">
        <v>0.3</v>
      </c>
      <c r="I182">
        <v>30</v>
      </c>
      <c r="J182" s="3">
        <f t="shared" si="258"/>
        <v>9</v>
      </c>
      <c r="L182" s="10" t="s">
        <v>583</v>
      </c>
      <c r="M182" s="2">
        <f t="shared" ref="M182" si="363">AVERAGE(F213:F252)</f>
        <v>0.77349999999999997</v>
      </c>
      <c r="N182">
        <f t="shared" ref="N182" si="364">_xlfn.STDEV.S(F213:F252)</f>
        <v>0.31357778244165446</v>
      </c>
      <c r="Q182" s="10" t="s">
        <v>583</v>
      </c>
      <c r="R182">
        <f>AVERAGE(E203:E262)</f>
        <v>62.411666666666669</v>
      </c>
    </row>
    <row r="183" spans="1:18" x14ac:dyDescent="0.25">
      <c r="A183" s="2">
        <f t="shared" ca="1" si="256"/>
        <v>0.26088651626924775</v>
      </c>
      <c r="B183" s="1">
        <v>43081</v>
      </c>
      <c r="C183" s="1" t="str">
        <f t="shared" si="257"/>
        <v>December</v>
      </c>
      <c r="D183" t="s">
        <v>9</v>
      </c>
      <c r="E183">
        <v>33.5</v>
      </c>
      <c r="F183" s="2">
        <v>1.33</v>
      </c>
      <c r="G183">
        <v>22</v>
      </c>
      <c r="H183">
        <v>0.3</v>
      </c>
      <c r="I183">
        <v>15</v>
      </c>
      <c r="J183" s="3">
        <f t="shared" si="258"/>
        <v>4.5</v>
      </c>
      <c r="L183" s="10" t="s">
        <v>584</v>
      </c>
      <c r="M183" s="2">
        <f t="shared" ref="M183" si="365">AVERAGE(F182:F221)</f>
        <v>0.80400000000000005</v>
      </c>
      <c r="N183">
        <f t="shared" ref="N183" si="366">_xlfn.STDEV.S(F182:F221)</f>
        <v>0.27275235315913587</v>
      </c>
      <c r="Q183" s="10" t="s">
        <v>584</v>
      </c>
      <c r="R183">
        <f>AVERAGE(E186:E245)</f>
        <v>63.705000000000005</v>
      </c>
    </row>
    <row r="184" spans="1:18" x14ac:dyDescent="0.25">
      <c r="A184" s="2">
        <f t="shared" ca="1" si="256"/>
        <v>0.39186063469862431</v>
      </c>
      <c r="B184" s="1">
        <v>42871</v>
      </c>
      <c r="C184" s="1" t="str">
        <f t="shared" si="257"/>
        <v>May</v>
      </c>
      <c r="D184" t="s">
        <v>9</v>
      </c>
      <c r="E184">
        <v>65.699999999999989</v>
      </c>
      <c r="F184" s="2">
        <v>0.67</v>
      </c>
      <c r="G184">
        <v>55</v>
      </c>
      <c r="H184">
        <v>0.3</v>
      </c>
      <c r="I184">
        <v>29</v>
      </c>
      <c r="J184" s="3">
        <f t="shared" si="258"/>
        <v>8.6999999999999993</v>
      </c>
      <c r="L184" s="10" t="s">
        <v>585</v>
      </c>
      <c r="M184" s="2">
        <f t="shared" ref="M184" si="367">AVERAGE(F215:F254)</f>
        <v>0.77549999999999997</v>
      </c>
      <c r="N184">
        <f t="shared" ref="N184" si="368">_xlfn.STDEV.S(F215:F254)</f>
        <v>0.31547237678253304</v>
      </c>
      <c r="Q184" s="10" t="s">
        <v>585</v>
      </c>
      <c r="R184">
        <f>AVERAGE(E205:E264)</f>
        <v>63.245000000000005</v>
      </c>
    </row>
    <row r="185" spans="1:18" x14ac:dyDescent="0.25">
      <c r="A185" s="2">
        <f t="shared" ca="1" si="256"/>
        <v>0.54007200953827383</v>
      </c>
      <c r="B185" s="1">
        <v>42996</v>
      </c>
      <c r="C185" s="1" t="str">
        <f t="shared" si="257"/>
        <v>September</v>
      </c>
      <c r="D185" t="s">
        <v>8</v>
      </c>
      <c r="E185">
        <v>64.8</v>
      </c>
      <c r="F185" s="2">
        <v>0.71</v>
      </c>
      <c r="G185">
        <v>37</v>
      </c>
      <c r="H185">
        <v>0.3</v>
      </c>
      <c r="I185">
        <v>26</v>
      </c>
      <c r="J185" s="3">
        <f t="shared" si="258"/>
        <v>7.8</v>
      </c>
      <c r="L185" s="10" t="s">
        <v>586</v>
      </c>
      <c r="M185" s="2">
        <f t="shared" ref="M185" si="369">AVERAGE(F184:F223)</f>
        <v>0.78525000000000011</v>
      </c>
      <c r="N185">
        <f t="shared" ref="N185" si="370">_xlfn.STDEV.S(F184:F223)</f>
        <v>0.26229741877768409</v>
      </c>
      <c r="Q185" s="10" t="s">
        <v>586</v>
      </c>
      <c r="R185">
        <f>AVERAGE(E188:E247)</f>
        <v>64.181666666666658</v>
      </c>
    </row>
    <row r="186" spans="1:18" x14ac:dyDescent="0.25">
      <c r="A186" s="2">
        <f t="shared" ca="1" si="256"/>
        <v>0.66521843387269153</v>
      </c>
      <c r="B186" s="1">
        <v>43093</v>
      </c>
      <c r="C186" s="1" t="str">
        <f t="shared" si="257"/>
        <v>December</v>
      </c>
      <c r="D186" t="s">
        <v>7</v>
      </c>
      <c r="E186">
        <v>35.799999999999997</v>
      </c>
      <c r="F186" s="2">
        <v>1.25</v>
      </c>
      <c r="G186">
        <v>26</v>
      </c>
      <c r="H186">
        <v>0.3</v>
      </c>
      <c r="I186">
        <v>16</v>
      </c>
      <c r="J186" s="3">
        <f t="shared" si="258"/>
        <v>4.8</v>
      </c>
      <c r="L186" s="10" t="s">
        <v>587</v>
      </c>
      <c r="M186" s="2">
        <f t="shared" ref="M186" si="371">AVERAGE(F217:F256)</f>
        <v>0.79175000000000006</v>
      </c>
      <c r="N186">
        <f t="shared" ref="N186" si="372">_xlfn.STDEV.S(F217:F256)</f>
        <v>0.31106836168441415</v>
      </c>
      <c r="Q186" s="10" t="s">
        <v>587</v>
      </c>
      <c r="R186">
        <f>AVERAGE(E207:E266)</f>
        <v>63.393333333333345</v>
      </c>
    </row>
    <row r="187" spans="1:18" x14ac:dyDescent="0.25">
      <c r="A187" s="2">
        <f t="shared" ca="1" si="256"/>
        <v>0.53564340475323913</v>
      </c>
      <c r="B187" s="1">
        <v>43015</v>
      </c>
      <c r="C187" s="1" t="str">
        <f t="shared" si="257"/>
        <v>October</v>
      </c>
      <c r="D187" t="s">
        <v>13</v>
      </c>
      <c r="E187">
        <v>63.499999999999993</v>
      </c>
      <c r="F187" s="2">
        <v>0.8</v>
      </c>
      <c r="G187">
        <v>31</v>
      </c>
      <c r="H187">
        <v>0.3</v>
      </c>
      <c r="I187">
        <v>25</v>
      </c>
      <c r="J187" s="3">
        <f t="shared" si="258"/>
        <v>7.5</v>
      </c>
      <c r="L187" s="10" t="s">
        <v>588</v>
      </c>
      <c r="M187" s="2">
        <f t="shared" ref="M187" si="373">AVERAGE(F186:F225)</f>
        <v>0.79449999999999998</v>
      </c>
      <c r="N187">
        <f t="shared" ref="N187" si="374">_xlfn.STDEV.S(F186:F225)</f>
        <v>0.26254132763804799</v>
      </c>
      <c r="Q187" s="10" t="s">
        <v>588</v>
      </c>
      <c r="R187">
        <f>AVERAGE(E190:E249)</f>
        <v>64.308333333333337</v>
      </c>
    </row>
    <row r="188" spans="1:18" x14ac:dyDescent="0.25">
      <c r="A188" s="2">
        <f t="shared" ca="1" si="256"/>
        <v>3.5228596929386291E-2</v>
      </c>
      <c r="B188" s="1">
        <v>42749</v>
      </c>
      <c r="C188" s="1" t="str">
        <f t="shared" si="257"/>
        <v>January</v>
      </c>
      <c r="D188" t="s">
        <v>13</v>
      </c>
      <c r="E188">
        <v>44.099999999999994</v>
      </c>
      <c r="F188" s="2">
        <v>1.05</v>
      </c>
      <c r="G188">
        <v>23</v>
      </c>
      <c r="H188">
        <v>0.3</v>
      </c>
      <c r="I188">
        <v>17</v>
      </c>
      <c r="J188" s="3">
        <f t="shared" si="258"/>
        <v>5.0999999999999996</v>
      </c>
      <c r="L188" s="10" t="s">
        <v>589</v>
      </c>
      <c r="M188" s="2">
        <f t="shared" ref="M188" si="375">AVERAGE(F219:F258)</f>
        <v>0.82025000000000003</v>
      </c>
      <c r="N188">
        <f t="shared" ref="N188" si="376">_xlfn.STDEV.S(F219:F258)</f>
        <v>0.33273911779774323</v>
      </c>
      <c r="Q188" s="10" t="s">
        <v>589</v>
      </c>
      <c r="R188">
        <f>AVERAGE(E209:E268)</f>
        <v>63.436666666666689</v>
      </c>
    </row>
    <row r="189" spans="1:18" x14ac:dyDescent="0.25">
      <c r="A189" s="2">
        <f t="shared" ca="1" si="256"/>
        <v>8.7800637749423593E-2</v>
      </c>
      <c r="B189" s="1">
        <v>42766</v>
      </c>
      <c r="C189" s="1" t="str">
        <f t="shared" si="257"/>
        <v>January</v>
      </c>
      <c r="D189" t="s">
        <v>9</v>
      </c>
      <c r="E189">
        <v>40.4</v>
      </c>
      <c r="F189" s="2">
        <v>1.05</v>
      </c>
      <c r="G189">
        <v>37</v>
      </c>
      <c r="H189">
        <v>0.3</v>
      </c>
      <c r="I189">
        <v>18</v>
      </c>
      <c r="J189" s="3">
        <f t="shared" si="258"/>
        <v>5.3999999999999995</v>
      </c>
      <c r="L189" s="10" t="s">
        <v>590</v>
      </c>
      <c r="M189" s="2">
        <f t="shared" ref="M189" si="377">AVERAGE(F188:F227)</f>
        <v>0.77825</v>
      </c>
      <c r="N189">
        <f t="shared" ref="N189" si="378">_xlfn.STDEV.S(F188:F227)</f>
        <v>0.25258547677355314</v>
      </c>
      <c r="Q189" s="10" t="s">
        <v>590</v>
      </c>
      <c r="R189">
        <f>AVERAGE(E192:E251)</f>
        <v>64.341666666666654</v>
      </c>
    </row>
    <row r="190" spans="1:18" x14ac:dyDescent="0.25">
      <c r="A190" s="2">
        <f t="shared" ca="1" si="256"/>
        <v>0.16124647514015578</v>
      </c>
      <c r="B190" s="1">
        <v>42884</v>
      </c>
      <c r="C190" s="1" t="str">
        <f t="shared" si="257"/>
        <v>May</v>
      </c>
      <c r="D190" t="s">
        <v>8</v>
      </c>
      <c r="E190">
        <v>66.699999999999989</v>
      </c>
      <c r="F190" s="2">
        <v>0.65</v>
      </c>
      <c r="G190">
        <v>32</v>
      </c>
      <c r="H190">
        <v>0.3</v>
      </c>
      <c r="I190">
        <v>29</v>
      </c>
      <c r="J190" s="3">
        <f t="shared" si="258"/>
        <v>8.6999999999999993</v>
      </c>
      <c r="L190" s="10" t="s">
        <v>591</v>
      </c>
      <c r="M190" s="2">
        <f t="shared" ref="M190" si="379">AVERAGE(F221:F260)</f>
        <v>0.8135</v>
      </c>
      <c r="N190">
        <f t="shared" ref="N190" si="380">_xlfn.STDEV.S(F221:F260)</f>
        <v>0.33357849958385399</v>
      </c>
      <c r="Q190" s="10" t="s">
        <v>591</v>
      </c>
      <c r="R190">
        <f>AVERAGE(E211:E270)</f>
        <v>62.946666666666694</v>
      </c>
    </row>
    <row r="191" spans="1:18" x14ac:dyDescent="0.25">
      <c r="A191" s="2">
        <f t="shared" ca="1" si="256"/>
        <v>0.92071102926191672</v>
      </c>
      <c r="B191" s="1">
        <v>42955</v>
      </c>
      <c r="C191" s="1" t="str">
        <f t="shared" si="257"/>
        <v>August</v>
      </c>
      <c r="D191" t="s">
        <v>9</v>
      </c>
      <c r="E191">
        <v>68.699999999999989</v>
      </c>
      <c r="F191" s="2">
        <v>0.65</v>
      </c>
      <c r="G191">
        <v>50</v>
      </c>
      <c r="H191">
        <v>0.5</v>
      </c>
      <c r="I191">
        <v>29</v>
      </c>
      <c r="J191" s="3">
        <f t="shared" si="258"/>
        <v>14.5</v>
      </c>
      <c r="L191" s="10" t="s">
        <v>592</v>
      </c>
      <c r="M191" s="2">
        <f t="shared" ref="M191" si="381">AVERAGE(F190:F229)</f>
        <v>0.76074999999999982</v>
      </c>
      <c r="N191">
        <f t="shared" ref="N191" si="382">_xlfn.STDEV.S(F190:F229)</f>
        <v>0.24548630438585761</v>
      </c>
      <c r="Q191" s="10" t="s">
        <v>592</v>
      </c>
      <c r="R191">
        <f>AVERAGE(E194:E253)</f>
        <v>63.75</v>
      </c>
    </row>
    <row r="192" spans="1:18" x14ac:dyDescent="0.25">
      <c r="A192" s="2">
        <f t="shared" ca="1" si="256"/>
        <v>0.80684135066167295</v>
      </c>
      <c r="B192" s="1">
        <v>42976</v>
      </c>
      <c r="C192" s="1" t="str">
        <f t="shared" si="257"/>
        <v>August</v>
      </c>
      <c r="D192" t="s">
        <v>9</v>
      </c>
      <c r="E192">
        <v>75</v>
      </c>
      <c r="F192" s="2">
        <v>0.65</v>
      </c>
      <c r="G192">
        <v>40</v>
      </c>
      <c r="H192">
        <v>0.5</v>
      </c>
      <c r="I192">
        <v>30</v>
      </c>
      <c r="J192" s="3">
        <f t="shared" si="258"/>
        <v>15</v>
      </c>
      <c r="L192" s="10" t="s">
        <v>593</v>
      </c>
      <c r="M192" s="2">
        <f t="shared" ref="M192" si="383">AVERAGE(F223:F262)</f>
        <v>0.82599999999999985</v>
      </c>
      <c r="N192">
        <f t="shared" ref="N192" si="384">_xlfn.STDEV.S(F223:F262)</f>
        <v>0.32931786530684387</v>
      </c>
      <c r="Q192" s="10" t="s">
        <v>593</v>
      </c>
      <c r="R192">
        <f>AVERAGE(E213:E272)</f>
        <v>62.815000000000019</v>
      </c>
    </row>
    <row r="193" spans="1:18" x14ac:dyDescent="0.25">
      <c r="A193" s="2">
        <f t="shared" ca="1" si="256"/>
        <v>0.79647126270195434</v>
      </c>
      <c r="B193" s="1">
        <v>42973</v>
      </c>
      <c r="C193" s="1" t="str">
        <f t="shared" si="257"/>
        <v>August</v>
      </c>
      <c r="D193" t="s">
        <v>13</v>
      </c>
      <c r="E193">
        <v>70</v>
      </c>
      <c r="F193" s="2">
        <v>0.63</v>
      </c>
      <c r="G193">
        <v>46</v>
      </c>
      <c r="H193">
        <v>0.5</v>
      </c>
      <c r="I193">
        <v>30</v>
      </c>
      <c r="J193" s="3">
        <f t="shared" si="258"/>
        <v>15</v>
      </c>
      <c r="L193" s="10" t="s">
        <v>594</v>
      </c>
      <c r="M193" s="2">
        <f t="shared" ref="M193" si="385">AVERAGE(F192:F231)</f>
        <v>0.81149999999999989</v>
      </c>
      <c r="N193">
        <f t="shared" ref="N193" si="386">_xlfn.STDEV.S(F192:F231)</f>
        <v>0.36698738887016757</v>
      </c>
      <c r="Q193" s="10" t="s">
        <v>594</v>
      </c>
      <c r="R193">
        <f>AVERAGE(E196:E255)</f>
        <v>64.576666666666654</v>
      </c>
    </row>
    <row r="194" spans="1:18" x14ac:dyDescent="0.25">
      <c r="A194" s="2">
        <f t="shared" ref="A194:A257" ca="1" si="387">RAND()</f>
        <v>0.42214719445943494</v>
      </c>
      <c r="B194" s="1">
        <v>42819</v>
      </c>
      <c r="C194" s="1" t="str">
        <f t="shared" ref="C194:C257" si="388">TEXT(B194, "mmmm")</f>
        <v>March</v>
      </c>
      <c r="D194" t="s">
        <v>13</v>
      </c>
      <c r="E194">
        <v>58.199999999999996</v>
      </c>
      <c r="F194" s="2">
        <v>0.8</v>
      </c>
      <c r="G194">
        <v>50</v>
      </c>
      <c r="H194">
        <v>0.3</v>
      </c>
      <c r="I194">
        <v>24</v>
      </c>
      <c r="J194" s="3">
        <f t="shared" ref="J194:J257" si="389">H194*I194</f>
        <v>7.1999999999999993</v>
      </c>
      <c r="L194" s="10" t="s">
        <v>595</v>
      </c>
      <c r="M194" s="2">
        <f t="shared" ref="M194" si="390">AVERAGE(F225:F264)</f>
        <v>0.81224999999999969</v>
      </c>
      <c r="N194">
        <f t="shared" ref="N194" si="391">_xlfn.STDEV.S(F225:F264)</f>
        <v>0.33349345513125894</v>
      </c>
      <c r="Q194" s="10" t="s">
        <v>595</v>
      </c>
      <c r="R194">
        <f>AVERAGE(E215:E274)</f>
        <v>61.828333333333347</v>
      </c>
    </row>
    <row r="195" spans="1:18" x14ac:dyDescent="0.25">
      <c r="A195" s="2">
        <f t="shared" ca="1" si="387"/>
        <v>0.36356037226468219</v>
      </c>
      <c r="B195" s="1">
        <v>43032</v>
      </c>
      <c r="C195" s="1" t="str">
        <f t="shared" si="388"/>
        <v>October</v>
      </c>
      <c r="D195" t="s">
        <v>9</v>
      </c>
      <c r="E195">
        <v>61.499999999999993</v>
      </c>
      <c r="F195" s="2">
        <v>0.74</v>
      </c>
      <c r="G195">
        <v>48</v>
      </c>
      <c r="H195">
        <v>0.3</v>
      </c>
      <c r="I195">
        <v>25</v>
      </c>
      <c r="J195" s="3">
        <f t="shared" si="389"/>
        <v>7.5</v>
      </c>
      <c r="L195" s="10" t="s">
        <v>596</v>
      </c>
      <c r="M195" s="2">
        <f t="shared" ref="M195" si="392">AVERAGE(F194:F233)</f>
        <v>0.8145</v>
      </c>
      <c r="N195">
        <f t="shared" ref="N195" si="393">_xlfn.STDEV.S(F194:F233)</f>
        <v>0.36612279010722276</v>
      </c>
      <c r="Q195" s="10" t="s">
        <v>596</v>
      </c>
      <c r="R195">
        <f>AVERAGE(E198:E257)</f>
        <v>63.43666666666666</v>
      </c>
    </row>
    <row r="196" spans="1:18" x14ac:dyDescent="0.25">
      <c r="A196" s="2">
        <f t="shared" ca="1" si="387"/>
        <v>3.1452379844621126E-2</v>
      </c>
      <c r="B196" s="1">
        <v>42938</v>
      </c>
      <c r="C196" s="1" t="str">
        <f t="shared" si="388"/>
        <v>July</v>
      </c>
      <c r="D196" t="s">
        <v>13</v>
      </c>
      <c r="E196">
        <v>99.6</v>
      </c>
      <c r="F196" s="2">
        <v>0.47</v>
      </c>
      <c r="G196">
        <v>49</v>
      </c>
      <c r="H196">
        <v>0.5</v>
      </c>
      <c r="I196">
        <v>42</v>
      </c>
      <c r="J196" s="3">
        <f t="shared" si="389"/>
        <v>21</v>
      </c>
      <c r="L196" s="10" t="s">
        <v>597</v>
      </c>
      <c r="M196" s="2">
        <f t="shared" ref="M196" si="394">AVERAGE(F227:F266)</f>
        <v>0.8145</v>
      </c>
      <c r="N196">
        <f t="shared" ref="N196" si="395">_xlfn.STDEV.S(F227:F266)</f>
        <v>0.33401942212837599</v>
      </c>
      <c r="Q196" s="10" t="s">
        <v>597</v>
      </c>
      <c r="R196">
        <f>AVERAGE(E217:E276)</f>
        <v>59.865000000000016</v>
      </c>
    </row>
    <row r="197" spans="1:18" x14ac:dyDescent="0.25">
      <c r="A197" s="2">
        <f t="shared" ca="1" si="387"/>
        <v>0.97580648452089713</v>
      </c>
      <c r="B197" s="1">
        <v>42754</v>
      </c>
      <c r="C197" s="1" t="str">
        <f t="shared" si="388"/>
        <v>January</v>
      </c>
      <c r="D197" t="s">
        <v>11</v>
      </c>
      <c r="E197">
        <v>43.099999999999994</v>
      </c>
      <c r="F197" s="2">
        <v>1.18</v>
      </c>
      <c r="G197">
        <v>30</v>
      </c>
      <c r="H197">
        <v>0.3</v>
      </c>
      <c r="I197">
        <v>17</v>
      </c>
      <c r="J197" s="3">
        <f t="shared" si="389"/>
        <v>5.0999999999999996</v>
      </c>
      <c r="L197" s="10" t="s">
        <v>598</v>
      </c>
      <c r="M197" s="2">
        <f t="shared" ref="M197" si="396">AVERAGE(F196:F235)</f>
        <v>0.80949999999999989</v>
      </c>
      <c r="N197">
        <f t="shared" ref="N197" si="397">_xlfn.STDEV.S(F196:F235)</f>
        <v>0.36745800387987859</v>
      </c>
      <c r="Q197" s="10" t="s">
        <v>598</v>
      </c>
      <c r="R197">
        <f>AVERAGE(E200:E259)</f>
        <v>63.309999999999995</v>
      </c>
    </row>
    <row r="198" spans="1:18" x14ac:dyDescent="0.25">
      <c r="A198" s="2">
        <f t="shared" ca="1" si="387"/>
        <v>0.62809164549257734</v>
      </c>
      <c r="B198" s="1">
        <v>42738</v>
      </c>
      <c r="C198" s="1" t="str">
        <f t="shared" si="388"/>
        <v>January</v>
      </c>
      <c r="D198" t="s">
        <v>9</v>
      </c>
      <c r="E198">
        <v>34.5</v>
      </c>
      <c r="F198" s="2">
        <v>1.33</v>
      </c>
      <c r="G198">
        <v>27</v>
      </c>
      <c r="H198">
        <v>0.3</v>
      </c>
      <c r="I198">
        <v>15</v>
      </c>
      <c r="J198" s="3">
        <f t="shared" si="389"/>
        <v>4.5</v>
      </c>
      <c r="L198" s="10" t="s">
        <v>599</v>
      </c>
      <c r="M198" s="2">
        <f t="shared" ref="M198" si="398">AVERAGE(F229:F268)</f>
        <v>0.81749999999999989</v>
      </c>
      <c r="N198">
        <f t="shared" ref="N198" si="399">_xlfn.STDEV.S(F229:F268)</f>
        <v>0.33451648995420558</v>
      </c>
      <c r="Q198" s="10" t="s">
        <v>599</v>
      </c>
      <c r="R198">
        <f>AVERAGE(E219:E278)</f>
        <v>60.15000000000002</v>
      </c>
    </row>
    <row r="199" spans="1:18" x14ac:dyDescent="0.25">
      <c r="A199" s="2">
        <f t="shared" ca="1" si="387"/>
        <v>0.53766399894515993</v>
      </c>
      <c r="B199" s="1">
        <v>42813</v>
      </c>
      <c r="C199" s="1" t="str">
        <f t="shared" si="388"/>
        <v>March</v>
      </c>
      <c r="D199" t="s">
        <v>7</v>
      </c>
      <c r="E199">
        <v>56.9</v>
      </c>
      <c r="F199" s="2">
        <v>0.83</v>
      </c>
      <c r="G199">
        <v>38</v>
      </c>
      <c r="H199">
        <v>0.3</v>
      </c>
      <c r="I199">
        <v>23</v>
      </c>
      <c r="J199" s="3">
        <f t="shared" si="389"/>
        <v>6.8999999999999995</v>
      </c>
      <c r="L199" s="10" t="s">
        <v>600</v>
      </c>
      <c r="M199" s="2">
        <f t="shared" ref="M199" si="400">AVERAGE(F198:F237)</f>
        <v>0.80625000000000002</v>
      </c>
      <c r="N199">
        <f t="shared" ref="N199" si="401">_xlfn.STDEV.S(F198:F237)</f>
        <v>0.35956303609113799</v>
      </c>
      <c r="Q199" s="10" t="s">
        <v>600</v>
      </c>
      <c r="R199">
        <f>AVERAGE(E202:E261)</f>
        <v>62.888333333333335</v>
      </c>
    </row>
    <row r="200" spans="1:18" x14ac:dyDescent="0.25">
      <c r="A200" s="2">
        <f t="shared" ca="1" si="387"/>
        <v>0.3504664868115499</v>
      </c>
      <c r="B200" s="1">
        <v>42906</v>
      </c>
      <c r="C200" s="1" t="str">
        <f t="shared" si="388"/>
        <v>June</v>
      </c>
      <c r="D200" t="s">
        <v>9</v>
      </c>
      <c r="E200">
        <v>85.1</v>
      </c>
      <c r="F200" s="2">
        <v>0.54</v>
      </c>
      <c r="G200">
        <v>70</v>
      </c>
      <c r="H200">
        <v>0.3</v>
      </c>
      <c r="I200">
        <v>37</v>
      </c>
      <c r="J200" s="3">
        <f t="shared" si="389"/>
        <v>11.1</v>
      </c>
      <c r="L200" s="10" t="s">
        <v>601</v>
      </c>
      <c r="M200" s="2">
        <f t="shared" ref="M200" si="402">AVERAGE(F231:F270)</f>
        <v>0.81699999999999995</v>
      </c>
      <c r="N200">
        <f t="shared" ref="N200" si="403">_xlfn.STDEV.S(F231:F270)</f>
        <v>0.33558368592112775</v>
      </c>
      <c r="Q200" s="10" t="s">
        <v>601</v>
      </c>
      <c r="R200">
        <f>AVERAGE(E221:E280)</f>
        <v>60.945000000000022</v>
      </c>
    </row>
    <row r="201" spans="1:18" x14ac:dyDescent="0.25">
      <c r="A201" s="2">
        <f t="shared" ca="1" si="387"/>
        <v>0.89037081062723178</v>
      </c>
      <c r="B201" s="1">
        <v>42877</v>
      </c>
      <c r="C201" s="1" t="str">
        <f t="shared" si="388"/>
        <v>May</v>
      </c>
      <c r="D201" t="s">
        <v>8</v>
      </c>
      <c r="E201">
        <v>71</v>
      </c>
      <c r="F201" s="2">
        <v>0.67</v>
      </c>
      <c r="G201">
        <v>34</v>
      </c>
      <c r="H201">
        <v>0.3</v>
      </c>
      <c r="I201">
        <v>30</v>
      </c>
      <c r="J201" s="3">
        <f t="shared" si="389"/>
        <v>9</v>
      </c>
      <c r="L201" s="10" t="s">
        <v>602</v>
      </c>
      <c r="M201" s="2">
        <f t="shared" ref="M201" si="404">AVERAGE(F200:F239)</f>
        <v>0.78674999999999995</v>
      </c>
      <c r="N201">
        <f t="shared" ref="N201" si="405">_xlfn.STDEV.S(F200:F239)</f>
        <v>0.35008707708006243</v>
      </c>
      <c r="Q201" s="10" t="s">
        <v>602</v>
      </c>
      <c r="R201">
        <f>AVERAGE(E204:E263)</f>
        <v>62.708333333333343</v>
      </c>
    </row>
    <row r="202" spans="1:18" x14ac:dyDescent="0.25">
      <c r="A202" s="2">
        <f t="shared" ca="1" si="387"/>
        <v>0.36223411009458506</v>
      </c>
      <c r="B202" s="1">
        <v>42910</v>
      </c>
      <c r="C202" s="1" t="str">
        <f t="shared" si="388"/>
        <v>June</v>
      </c>
      <c r="D202" t="s">
        <v>13</v>
      </c>
      <c r="E202">
        <v>80.5</v>
      </c>
      <c r="F202" s="2">
        <v>0.56999999999999995</v>
      </c>
      <c r="G202">
        <v>50</v>
      </c>
      <c r="H202">
        <v>0.3</v>
      </c>
      <c r="I202">
        <v>35</v>
      </c>
      <c r="J202" s="3">
        <f t="shared" si="389"/>
        <v>10.5</v>
      </c>
      <c r="L202" s="10" t="s">
        <v>603</v>
      </c>
      <c r="M202" s="2">
        <f t="shared" ref="M202" si="406">AVERAGE(F233:F272)</f>
        <v>0.79150000000000009</v>
      </c>
      <c r="N202">
        <f t="shared" ref="N202" si="407">_xlfn.STDEV.S(F233:F272)</f>
        <v>0.21196939788805716</v>
      </c>
      <c r="Q202" s="10" t="s">
        <v>603</v>
      </c>
      <c r="R202">
        <f>AVERAGE(E223:E282)</f>
        <v>60.378333333333352</v>
      </c>
    </row>
    <row r="203" spans="1:18" x14ac:dyDescent="0.25">
      <c r="A203" s="2">
        <f t="shared" ca="1" si="387"/>
        <v>0.36142486214887426</v>
      </c>
      <c r="B203" s="1">
        <v>42811</v>
      </c>
      <c r="C203" s="1" t="str">
        <f t="shared" si="388"/>
        <v>March</v>
      </c>
      <c r="D203" t="s">
        <v>12</v>
      </c>
      <c r="E203">
        <v>56.499999999999993</v>
      </c>
      <c r="F203" s="2">
        <v>0.77</v>
      </c>
      <c r="G203">
        <v>50</v>
      </c>
      <c r="H203">
        <v>0.3</v>
      </c>
      <c r="I203">
        <v>25</v>
      </c>
      <c r="J203" s="3">
        <f t="shared" si="389"/>
        <v>7.5</v>
      </c>
      <c r="L203" s="10" t="s">
        <v>604</v>
      </c>
      <c r="M203" s="2">
        <f t="shared" ref="M203" si="408">AVERAGE(F202:F241)</f>
        <v>0.79399999999999993</v>
      </c>
      <c r="N203">
        <f t="shared" ref="N203" si="409">_xlfn.STDEV.S(F202:F241)</f>
        <v>0.3484309150521846</v>
      </c>
      <c r="Q203" s="10" t="s">
        <v>604</v>
      </c>
      <c r="R203">
        <f>AVERAGE(E206:E265)</f>
        <v>63.26666666666668</v>
      </c>
    </row>
    <row r="204" spans="1:18" x14ac:dyDescent="0.25">
      <c r="A204" s="2">
        <f t="shared" ca="1" si="387"/>
        <v>0.73619589293792742</v>
      </c>
      <c r="B204" s="1">
        <v>42800</v>
      </c>
      <c r="C204" s="1" t="str">
        <f t="shared" si="388"/>
        <v>March</v>
      </c>
      <c r="D204" t="s">
        <v>8</v>
      </c>
      <c r="E204">
        <v>61.199999999999996</v>
      </c>
      <c r="F204" s="2">
        <v>0.77</v>
      </c>
      <c r="G204">
        <v>28</v>
      </c>
      <c r="H204">
        <v>0.3</v>
      </c>
      <c r="I204">
        <v>24</v>
      </c>
      <c r="J204" s="3">
        <f t="shared" si="389"/>
        <v>7.1999999999999993</v>
      </c>
      <c r="L204" s="10" t="s">
        <v>605</v>
      </c>
      <c r="M204" s="2">
        <f t="shared" ref="M204" si="410">AVERAGE(F235:F274)</f>
        <v>0.81550000000000011</v>
      </c>
      <c r="N204">
        <f t="shared" ref="N204" si="411">_xlfn.STDEV.S(F235:F274)</f>
        <v>0.22495526620835432</v>
      </c>
      <c r="Q204" s="10" t="s">
        <v>605</v>
      </c>
      <c r="R204">
        <f>AVERAGE(E225:E284)</f>
        <v>60.456666666666678</v>
      </c>
    </row>
    <row r="205" spans="1:18" x14ac:dyDescent="0.25">
      <c r="A205" s="2">
        <f t="shared" ca="1" si="387"/>
        <v>0.10389639721439714</v>
      </c>
      <c r="B205" s="1">
        <v>43068</v>
      </c>
      <c r="C205" s="1" t="str">
        <f t="shared" si="388"/>
        <v>November</v>
      </c>
      <c r="D205" t="s">
        <v>10</v>
      </c>
      <c r="E205">
        <v>50</v>
      </c>
      <c r="F205" s="2">
        <v>0.95</v>
      </c>
      <c r="G205">
        <v>27</v>
      </c>
      <c r="H205">
        <v>0.3</v>
      </c>
      <c r="I205">
        <v>20</v>
      </c>
      <c r="J205" s="3">
        <f t="shared" si="389"/>
        <v>6</v>
      </c>
      <c r="L205" s="10" t="s">
        <v>606</v>
      </c>
      <c r="M205" s="2">
        <f t="shared" ref="M205" si="412">AVERAGE(F204:F243)</f>
        <v>0.79675000000000007</v>
      </c>
      <c r="N205">
        <f t="shared" ref="N205" si="413">_xlfn.STDEV.S(F204:F243)</f>
        <v>0.34691599145644053</v>
      </c>
      <c r="Q205" s="10" t="s">
        <v>606</v>
      </c>
      <c r="R205">
        <f>AVERAGE(E208:E267)</f>
        <v>63.640000000000015</v>
      </c>
    </row>
    <row r="206" spans="1:18" x14ac:dyDescent="0.25">
      <c r="A206" s="2">
        <f t="shared" ca="1" si="387"/>
        <v>0.35867812072058569</v>
      </c>
      <c r="B206" s="1">
        <v>42832</v>
      </c>
      <c r="C206" s="1" t="str">
        <f t="shared" si="388"/>
        <v>April</v>
      </c>
      <c r="D206" t="s">
        <v>12</v>
      </c>
      <c r="E206">
        <v>59.8</v>
      </c>
      <c r="F206" s="2">
        <v>0.74</v>
      </c>
      <c r="G206">
        <v>44</v>
      </c>
      <c r="H206">
        <v>0.3</v>
      </c>
      <c r="I206">
        <v>26</v>
      </c>
      <c r="J206" s="3">
        <f t="shared" si="389"/>
        <v>7.8</v>
      </c>
      <c r="L206" s="10" t="s">
        <v>607</v>
      </c>
      <c r="M206" s="2">
        <f t="shared" ref="M206" si="414">AVERAGE(F237:F276)</f>
        <v>0.83850000000000036</v>
      </c>
      <c r="N206">
        <f t="shared" ref="N206" si="415">_xlfn.STDEV.S(F237:F276)</f>
        <v>0.24127386290909392</v>
      </c>
      <c r="Q206" s="10" t="s">
        <v>607</v>
      </c>
      <c r="R206">
        <f>AVERAGE(E227:E286)</f>
        <v>60.385000000000005</v>
      </c>
    </row>
    <row r="207" spans="1:18" x14ac:dyDescent="0.25">
      <c r="A207" s="2">
        <f t="shared" ca="1" si="387"/>
        <v>0.21021257636732993</v>
      </c>
      <c r="B207" s="1">
        <v>42857</v>
      </c>
      <c r="C207" s="1" t="str">
        <f t="shared" si="388"/>
        <v>May</v>
      </c>
      <c r="D207" t="s">
        <v>9</v>
      </c>
      <c r="E207">
        <v>65.699999999999989</v>
      </c>
      <c r="F207" s="2">
        <v>0.69</v>
      </c>
      <c r="G207">
        <v>40</v>
      </c>
      <c r="H207">
        <v>0.3</v>
      </c>
      <c r="I207">
        <v>29</v>
      </c>
      <c r="J207" s="3">
        <f t="shared" si="389"/>
        <v>8.6999999999999993</v>
      </c>
      <c r="L207" s="10" t="s">
        <v>608</v>
      </c>
      <c r="M207" s="2">
        <f t="shared" ref="M207" si="416">AVERAGE(F206:F245)</f>
        <v>0.78424999999999989</v>
      </c>
      <c r="N207">
        <f t="shared" ref="N207" si="417">_xlfn.STDEV.S(F206:F245)</f>
        <v>0.34848306805058549</v>
      </c>
      <c r="Q207" s="10" t="s">
        <v>608</v>
      </c>
      <c r="R207">
        <f>AVERAGE(E210:E269)</f>
        <v>63.01333333333335</v>
      </c>
    </row>
    <row r="208" spans="1:18" x14ac:dyDescent="0.25">
      <c r="A208" s="2">
        <f t="shared" ca="1" si="387"/>
        <v>0.67424557456695944</v>
      </c>
      <c r="B208" s="1">
        <v>42851</v>
      </c>
      <c r="C208" s="1" t="str">
        <f t="shared" si="388"/>
        <v>April</v>
      </c>
      <c r="D208" t="s">
        <v>10</v>
      </c>
      <c r="E208">
        <v>62.499999999999993</v>
      </c>
      <c r="F208" s="2">
        <v>0.8</v>
      </c>
      <c r="G208">
        <v>48</v>
      </c>
      <c r="H208">
        <v>0.3</v>
      </c>
      <c r="I208">
        <v>25</v>
      </c>
      <c r="J208" s="3">
        <f t="shared" si="389"/>
        <v>7.5</v>
      </c>
      <c r="L208" s="10" t="s">
        <v>609</v>
      </c>
      <c r="M208" s="2">
        <f t="shared" ref="M208" si="418">AVERAGE(F239:F278)</f>
        <v>0.83100000000000018</v>
      </c>
      <c r="N208">
        <f t="shared" ref="N208" si="419">_xlfn.STDEV.S(F239:F278)</f>
        <v>0.24448585507822884</v>
      </c>
      <c r="Q208" s="10" t="s">
        <v>609</v>
      </c>
      <c r="R208">
        <f>AVERAGE(E229:E288)</f>
        <v>60.50833333333334</v>
      </c>
    </row>
    <row r="209" spans="1:18" x14ac:dyDescent="0.25">
      <c r="A209" s="2">
        <f t="shared" ca="1" si="387"/>
        <v>0.32020994222444932</v>
      </c>
      <c r="B209" s="1">
        <v>42866</v>
      </c>
      <c r="C209" s="1" t="str">
        <f t="shared" si="388"/>
        <v>May</v>
      </c>
      <c r="D209" t="s">
        <v>11</v>
      </c>
      <c r="E209">
        <v>72.699999999999989</v>
      </c>
      <c r="F209" s="2">
        <v>0.67</v>
      </c>
      <c r="G209">
        <v>57</v>
      </c>
      <c r="H209">
        <v>0.3</v>
      </c>
      <c r="I209">
        <v>29</v>
      </c>
      <c r="J209" s="3">
        <f t="shared" si="389"/>
        <v>8.6999999999999993</v>
      </c>
      <c r="L209" s="10" t="s">
        <v>610</v>
      </c>
      <c r="M209" s="2">
        <f t="shared" ref="M209" si="420">AVERAGE(F208:F247)</f>
        <v>0.78499999999999992</v>
      </c>
      <c r="N209">
        <f t="shared" ref="N209" si="421">_xlfn.STDEV.S(F208:F247)</f>
        <v>0.34841766860317519</v>
      </c>
      <c r="Q209" s="10" t="s">
        <v>610</v>
      </c>
      <c r="R209">
        <f>AVERAGE(E212:E271)</f>
        <v>63.236666666666686</v>
      </c>
    </row>
    <row r="210" spans="1:18" x14ac:dyDescent="0.25">
      <c r="A210" s="2">
        <f t="shared" ca="1" si="387"/>
        <v>0.19269788259532228</v>
      </c>
      <c r="B210" s="1">
        <v>42997</v>
      </c>
      <c r="C210" s="1" t="str">
        <f t="shared" si="388"/>
        <v>September</v>
      </c>
      <c r="D210" t="s">
        <v>9</v>
      </c>
      <c r="E210">
        <v>67.399999999999991</v>
      </c>
      <c r="F210" s="2">
        <v>0.67</v>
      </c>
      <c r="G210">
        <v>48</v>
      </c>
      <c r="H210">
        <v>0.3</v>
      </c>
      <c r="I210">
        <v>28</v>
      </c>
      <c r="J210" s="3">
        <f t="shared" si="389"/>
        <v>8.4</v>
      </c>
      <c r="L210" s="10" t="s">
        <v>611</v>
      </c>
      <c r="M210" s="2">
        <f t="shared" ref="M210" si="422">AVERAGE(F241:F280)</f>
        <v>0.83175000000000021</v>
      </c>
      <c r="N210">
        <f t="shared" ref="N210" si="423">_xlfn.STDEV.S(F241:F280)</f>
        <v>0.24505245383020477</v>
      </c>
      <c r="Q210" s="10" t="s">
        <v>611</v>
      </c>
      <c r="R210">
        <f>AVERAGE(E231:E290)</f>
        <v>59.923333333333325</v>
      </c>
    </row>
    <row r="211" spans="1:18" x14ac:dyDescent="0.25">
      <c r="A211" s="2">
        <f t="shared" ca="1" si="387"/>
        <v>0.47826498274550089</v>
      </c>
      <c r="B211" s="1">
        <v>43079</v>
      </c>
      <c r="C211" s="1" t="str">
        <f t="shared" si="388"/>
        <v>December</v>
      </c>
      <c r="D211" t="s">
        <v>7</v>
      </c>
      <c r="E211">
        <v>31.299999999999997</v>
      </c>
      <c r="F211" s="2">
        <v>1.82</v>
      </c>
      <c r="G211">
        <v>15</v>
      </c>
      <c r="H211">
        <v>0.3</v>
      </c>
      <c r="I211">
        <v>11</v>
      </c>
      <c r="J211" s="3">
        <f t="shared" si="389"/>
        <v>3.3</v>
      </c>
      <c r="L211" s="10" t="s">
        <v>612</v>
      </c>
      <c r="M211" s="2">
        <f t="shared" ref="M211" si="424">AVERAGE(F210:F249)</f>
        <v>0.80224999999999991</v>
      </c>
      <c r="N211">
        <f t="shared" ref="N211" si="425">_xlfn.STDEV.S(F210:F249)</f>
        <v>0.35391211063099021</v>
      </c>
      <c r="Q211" s="10" t="s">
        <v>612</v>
      </c>
      <c r="R211">
        <f>AVERAGE(E214:E273)</f>
        <v>62.540000000000006</v>
      </c>
    </row>
    <row r="212" spans="1:18" x14ac:dyDescent="0.25">
      <c r="A212" s="2">
        <f t="shared" ca="1" si="387"/>
        <v>0.15329202051125335</v>
      </c>
      <c r="B212" s="1">
        <v>43036</v>
      </c>
      <c r="C212" s="1" t="str">
        <f t="shared" si="388"/>
        <v>October</v>
      </c>
      <c r="D212" t="s">
        <v>13</v>
      </c>
      <c r="E212">
        <v>57.499999999999993</v>
      </c>
      <c r="F212" s="2">
        <v>0.77</v>
      </c>
      <c r="G212">
        <v>28</v>
      </c>
      <c r="H212">
        <v>0.3</v>
      </c>
      <c r="I212">
        <v>25</v>
      </c>
      <c r="J212" s="3">
        <f t="shared" si="389"/>
        <v>7.5</v>
      </c>
      <c r="L212" s="10" t="s">
        <v>613</v>
      </c>
      <c r="M212" s="2">
        <f t="shared" ref="M212" si="426">AVERAGE(F243:F282)</f>
        <v>0.82774999999999999</v>
      </c>
      <c r="N212">
        <f t="shared" ref="N212" si="427">_xlfn.STDEV.S(F243:F282)</f>
        <v>0.24571703028963821</v>
      </c>
      <c r="Q212" s="10" t="s">
        <v>613</v>
      </c>
      <c r="R212">
        <f>AVERAGE(E233:E292)</f>
        <v>60.653333333333336</v>
      </c>
    </row>
    <row r="213" spans="1:18" x14ac:dyDescent="0.25">
      <c r="A213" s="2">
        <f t="shared" ca="1" si="387"/>
        <v>0.51169819491185542</v>
      </c>
      <c r="B213" s="1">
        <v>43012</v>
      </c>
      <c r="C213" s="1" t="str">
        <f t="shared" si="388"/>
        <v>October</v>
      </c>
      <c r="D213" t="s">
        <v>10</v>
      </c>
      <c r="E213">
        <v>61.199999999999996</v>
      </c>
      <c r="F213" s="2">
        <v>0.77</v>
      </c>
      <c r="G213">
        <v>33</v>
      </c>
      <c r="H213">
        <v>0.3</v>
      </c>
      <c r="I213">
        <v>24</v>
      </c>
      <c r="J213" s="3">
        <f t="shared" si="389"/>
        <v>7.1999999999999993</v>
      </c>
      <c r="L213" s="10" t="s">
        <v>614</v>
      </c>
      <c r="M213" s="2">
        <f t="shared" ref="M213" si="428">AVERAGE(F212:F251)</f>
        <v>0.77424999999999999</v>
      </c>
      <c r="N213">
        <f t="shared" ref="N213" si="429">_xlfn.STDEV.S(F212:F251)</f>
        <v>0.3135314771749198</v>
      </c>
      <c r="Q213" s="10" t="s">
        <v>614</v>
      </c>
      <c r="R213">
        <f>AVERAGE(E216:E275)</f>
        <v>60.676666666666684</v>
      </c>
    </row>
    <row r="214" spans="1:18" x14ac:dyDescent="0.25">
      <c r="A214" s="2">
        <f t="shared" ca="1" si="387"/>
        <v>0.40143027901239037</v>
      </c>
      <c r="B214" s="1">
        <v>42924</v>
      </c>
      <c r="C214" s="1" t="str">
        <f t="shared" si="388"/>
        <v>July</v>
      </c>
      <c r="D214" t="s">
        <v>13</v>
      </c>
      <c r="E214">
        <v>83.199999999999989</v>
      </c>
      <c r="F214" s="2">
        <v>0.56999999999999995</v>
      </c>
      <c r="G214">
        <v>44</v>
      </c>
      <c r="H214">
        <v>0.5</v>
      </c>
      <c r="I214">
        <v>34</v>
      </c>
      <c r="J214" s="3">
        <f t="shared" si="389"/>
        <v>17</v>
      </c>
      <c r="L214" s="10" t="s">
        <v>615</v>
      </c>
      <c r="M214" s="2">
        <f t="shared" ref="M214" si="430">AVERAGE(F245:F284)</f>
        <v>0.8380000000000003</v>
      </c>
      <c r="N214">
        <f t="shared" ref="N214" si="431">_xlfn.STDEV.S(F245:F284)</f>
        <v>0.2425632352128464</v>
      </c>
      <c r="Q214" s="10" t="s">
        <v>615</v>
      </c>
      <c r="R214">
        <f>AVERAGE(E235:E294)</f>
        <v>60.05</v>
      </c>
    </row>
    <row r="215" spans="1:18" x14ac:dyDescent="0.25">
      <c r="A215" s="2">
        <f t="shared" ca="1" si="387"/>
        <v>0.66050544977619763</v>
      </c>
      <c r="B215" s="1">
        <v>42926</v>
      </c>
      <c r="C215" s="1" t="str">
        <f t="shared" si="388"/>
        <v>July</v>
      </c>
      <c r="D215" t="s">
        <v>8</v>
      </c>
      <c r="E215">
        <v>98</v>
      </c>
      <c r="F215" s="2">
        <v>0.49</v>
      </c>
      <c r="G215">
        <v>66</v>
      </c>
      <c r="H215">
        <v>0.5</v>
      </c>
      <c r="I215">
        <v>40</v>
      </c>
      <c r="J215" s="3">
        <f t="shared" si="389"/>
        <v>20</v>
      </c>
      <c r="L215" s="10" t="s">
        <v>616</v>
      </c>
      <c r="M215" s="2">
        <f t="shared" ref="M215" si="432">AVERAGE(F214:F253)</f>
        <v>0.77699999999999991</v>
      </c>
      <c r="N215">
        <f t="shared" ref="N215" si="433">_xlfn.STDEV.S(F214:F253)</f>
        <v>0.31431814684471759</v>
      </c>
      <c r="Q215" s="10" t="s">
        <v>616</v>
      </c>
      <c r="R215">
        <f>AVERAGE(E218:E277)</f>
        <v>60.171666666666695</v>
      </c>
    </row>
    <row r="216" spans="1:18" x14ac:dyDescent="0.25">
      <c r="A216" s="2">
        <f t="shared" ca="1" si="387"/>
        <v>0.76773468880052675</v>
      </c>
      <c r="B216" s="1">
        <v>42917</v>
      </c>
      <c r="C216" s="1" t="str">
        <f t="shared" si="388"/>
        <v>July</v>
      </c>
      <c r="D216" t="s">
        <v>13</v>
      </c>
      <c r="E216">
        <v>102.89999999999999</v>
      </c>
      <c r="F216" s="2">
        <v>0.47</v>
      </c>
      <c r="G216">
        <v>59</v>
      </c>
      <c r="H216">
        <v>0.5</v>
      </c>
      <c r="I216">
        <v>43</v>
      </c>
      <c r="J216" s="3">
        <f t="shared" si="389"/>
        <v>21.5</v>
      </c>
      <c r="L216" s="10" t="s">
        <v>617</v>
      </c>
      <c r="M216" s="2">
        <f t="shared" ref="M216" si="434">AVERAGE(F247:F286)</f>
        <v>0.84300000000000019</v>
      </c>
      <c r="N216">
        <f t="shared" ref="N216" si="435">_xlfn.STDEV.S(F247:F286)</f>
        <v>0.24034377088896644</v>
      </c>
      <c r="Q216" s="10" t="s">
        <v>617</v>
      </c>
      <c r="R216">
        <f>AVERAGE(E237:E296)</f>
        <v>59.256666666666653</v>
      </c>
    </row>
    <row r="217" spans="1:18" x14ac:dyDescent="0.25">
      <c r="A217" s="2">
        <f t="shared" ca="1" si="387"/>
        <v>0.76658146606819244</v>
      </c>
      <c r="B217" s="1">
        <v>43019</v>
      </c>
      <c r="C217" s="1" t="str">
        <f t="shared" si="388"/>
        <v>October</v>
      </c>
      <c r="D217" t="s">
        <v>10</v>
      </c>
      <c r="E217">
        <v>61.499999999999993</v>
      </c>
      <c r="F217" s="2">
        <v>0.77</v>
      </c>
      <c r="G217">
        <v>47</v>
      </c>
      <c r="H217">
        <v>0.3</v>
      </c>
      <c r="I217">
        <v>25</v>
      </c>
      <c r="J217" s="3">
        <f t="shared" si="389"/>
        <v>7.5</v>
      </c>
      <c r="L217" s="10" t="s">
        <v>618</v>
      </c>
      <c r="M217" s="2">
        <f t="shared" ref="M217" si="436">AVERAGE(F216:F255)</f>
        <v>0.77849999999999997</v>
      </c>
      <c r="N217">
        <f t="shared" ref="N217" si="437">_xlfn.STDEV.S(F216:F255)</f>
        <v>0.31325053461390517</v>
      </c>
      <c r="Q217" s="10" t="s">
        <v>618</v>
      </c>
      <c r="R217">
        <f>AVERAGE(E220:E279)</f>
        <v>60.485000000000014</v>
      </c>
    </row>
    <row r="218" spans="1:18" x14ac:dyDescent="0.25">
      <c r="A218" s="2">
        <f t="shared" ca="1" si="387"/>
        <v>0.68285272537919361</v>
      </c>
      <c r="B218" s="1">
        <v>42878</v>
      </c>
      <c r="C218" s="1" t="str">
        <f t="shared" si="388"/>
        <v>May</v>
      </c>
      <c r="D218" t="s">
        <v>9</v>
      </c>
      <c r="E218">
        <v>76.3</v>
      </c>
      <c r="F218" s="2">
        <v>0.63</v>
      </c>
      <c r="G218">
        <v>45</v>
      </c>
      <c r="H218">
        <v>0.3</v>
      </c>
      <c r="I218">
        <v>31</v>
      </c>
      <c r="J218" s="3">
        <f t="shared" si="389"/>
        <v>9.2999999999999989</v>
      </c>
      <c r="L218" s="10" t="s">
        <v>619</v>
      </c>
      <c r="M218" s="2">
        <f t="shared" ref="M218" si="438">AVERAGE(F249:F288)</f>
        <v>0.83100000000000007</v>
      </c>
      <c r="N218">
        <f t="shared" ref="N218" si="439">_xlfn.STDEV.S(F249:F288)</f>
        <v>0.24488406466776302</v>
      </c>
      <c r="Q218" s="10" t="s">
        <v>619</v>
      </c>
      <c r="R218">
        <f>AVERAGE(E239:E298)</f>
        <v>58.346666666666664</v>
      </c>
    </row>
    <row r="219" spans="1:18" x14ac:dyDescent="0.25">
      <c r="A219" s="2">
        <f t="shared" ca="1" si="387"/>
        <v>0.57690747383797314</v>
      </c>
      <c r="B219" s="1">
        <v>42745</v>
      </c>
      <c r="C219" s="1" t="str">
        <f t="shared" si="388"/>
        <v>January</v>
      </c>
      <c r="D219" t="s">
        <v>9</v>
      </c>
      <c r="E219">
        <v>43.4</v>
      </c>
      <c r="F219" s="2">
        <v>1.05</v>
      </c>
      <c r="G219">
        <v>33</v>
      </c>
      <c r="H219">
        <v>0.3</v>
      </c>
      <c r="I219">
        <v>18</v>
      </c>
      <c r="J219" s="3">
        <f t="shared" si="389"/>
        <v>5.3999999999999995</v>
      </c>
      <c r="L219" s="10" t="s">
        <v>620</v>
      </c>
      <c r="M219" s="2">
        <f t="shared" ref="M219" si="440">AVERAGE(F218:F257)</f>
        <v>0.81100000000000017</v>
      </c>
      <c r="N219">
        <f t="shared" ref="N219" si="441">_xlfn.STDEV.S(F218:F257)</f>
        <v>0.33275693754928576</v>
      </c>
      <c r="Q219" s="10" t="s">
        <v>620</v>
      </c>
      <c r="R219">
        <f>AVERAGE(E222:E281)</f>
        <v>60.828333333333347</v>
      </c>
    </row>
    <row r="220" spans="1:18" x14ac:dyDescent="0.25">
      <c r="A220" s="2">
        <f t="shared" ca="1" si="387"/>
        <v>0.45968827580477689</v>
      </c>
      <c r="B220" s="1">
        <v>42770</v>
      </c>
      <c r="C220" s="1" t="str">
        <f t="shared" si="388"/>
        <v>February</v>
      </c>
      <c r="D220" t="s">
        <v>13</v>
      </c>
      <c r="E220">
        <v>56.599999999999994</v>
      </c>
      <c r="F220" s="2">
        <v>0.83</v>
      </c>
      <c r="G220">
        <v>46</v>
      </c>
      <c r="H220">
        <v>0.3</v>
      </c>
      <c r="I220">
        <v>22</v>
      </c>
      <c r="J220" s="3">
        <f t="shared" si="389"/>
        <v>6.6</v>
      </c>
      <c r="L220" s="10" t="s">
        <v>621</v>
      </c>
      <c r="M220" s="2">
        <f t="shared" ref="M220" si="442">AVERAGE(F251:F290)</f>
        <v>0.84575</v>
      </c>
      <c r="N220">
        <f t="shared" ref="N220" si="443">_xlfn.STDEV.S(F251:F290)</f>
        <v>0.25264637798253192</v>
      </c>
      <c r="Q220" s="10" t="s">
        <v>621</v>
      </c>
      <c r="R220">
        <f>AVERAGE(E241:E300)</f>
        <v>58.698333333333338</v>
      </c>
    </row>
    <row r="221" spans="1:18" x14ac:dyDescent="0.25">
      <c r="A221" s="2">
        <f t="shared" ca="1" si="387"/>
        <v>4.6217244318835449E-2</v>
      </c>
      <c r="B221" s="1">
        <v>42994</v>
      </c>
      <c r="C221" s="1" t="str">
        <f t="shared" si="388"/>
        <v>September</v>
      </c>
      <c r="D221" t="s">
        <v>13</v>
      </c>
      <c r="E221">
        <v>68.099999999999994</v>
      </c>
      <c r="F221" s="2">
        <v>0.69</v>
      </c>
      <c r="G221">
        <v>37</v>
      </c>
      <c r="H221">
        <v>0.3</v>
      </c>
      <c r="I221">
        <v>27</v>
      </c>
      <c r="J221" s="3">
        <f t="shared" si="389"/>
        <v>8.1</v>
      </c>
      <c r="L221" s="10" t="s">
        <v>622</v>
      </c>
      <c r="M221" s="2">
        <f t="shared" ref="M221" si="444">AVERAGE(F220:F259)</f>
        <v>0.81899999999999995</v>
      </c>
      <c r="N221">
        <f t="shared" ref="N221" si="445">_xlfn.STDEV.S(F220:F259)</f>
        <v>0.33194686012781893</v>
      </c>
      <c r="Q221" s="10" t="s">
        <v>622</v>
      </c>
      <c r="R221">
        <f>AVERAGE(E224:E283)</f>
        <v>60.215000000000011</v>
      </c>
    </row>
    <row r="222" spans="1:18" x14ac:dyDescent="0.25">
      <c r="A222" s="2">
        <f t="shared" ca="1" si="387"/>
        <v>0.7931975476459644</v>
      </c>
      <c r="B222" s="1">
        <v>42890</v>
      </c>
      <c r="C222" s="1" t="str">
        <f t="shared" si="388"/>
        <v>June</v>
      </c>
      <c r="D222" t="s">
        <v>7</v>
      </c>
      <c r="E222">
        <v>90.399999999999991</v>
      </c>
      <c r="F222" s="2">
        <v>0.51</v>
      </c>
      <c r="G222">
        <v>43</v>
      </c>
      <c r="H222">
        <v>0.3</v>
      </c>
      <c r="I222">
        <v>38</v>
      </c>
      <c r="J222" s="3">
        <f t="shared" si="389"/>
        <v>11.4</v>
      </c>
      <c r="L222" s="10" t="s">
        <v>623</v>
      </c>
      <c r="M222" s="2">
        <f t="shared" ref="M222" si="446">AVERAGE(F253:F292)</f>
        <v>0.85</v>
      </c>
      <c r="N222">
        <f t="shared" ref="N222" si="447">_xlfn.STDEV.S(F253:F292)</f>
        <v>0.25461887053156418</v>
      </c>
      <c r="Q222" s="10" t="s">
        <v>623</v>
      </c>
      <c r="R222">
        <f>AVERAGE(E243:E302)</f>
        <v>59</v>
      </c>
    </row>
    <row r="223" spans="1:18" x14ac:dyDescent="0.25">
      <c r="A223" s="2">
        <f t="shared" ca="1" si="387"/>
        <v>0.19498635040284606</v>
      </c>
      <c r="B223" s="1">
        <v>43010</v>
      </c>
      <c r="C223" s="1" t="str">
        <f t="shared" si="388"/>
        <v>October</v>
      </c>
      <c r="D223" t="s">
        <v>8</v>
      </c>
      <c r="E223">
        <v>58.499999999999993</v>
      </c>
      <c r="F223" s="2">
        <v>0.74</v>
      </c>
      <c r="G223">
        <v>32</v>
      </c>
      <c r="H223">
        <v>0.3</v>
      </c>
      <c r="I223">
        <v>25</v>
      </c>
      <c r="J223" s="3">
        <f t="shared" si="389"/>
        <v>7.5</v>
      </c>
      <c r="L223" s="10" t="s">
        <v>624</v>
      </c>
      <c r="M223" s="2">
        <f t="shared" ref="M223" si="448">AVERAGE(F222:F261)</f>
        <v>0.81699999999999995</v>
      </c>
      <c r="N223">
        <f t="shared" ref="N223" si="449">_xlfn.STDEV.S(F222:F261)</f>
        <v>0.33298340606995513</v>
      </c>
      <c r="Q223" s="10" t="s">
        <v>624</v>
      </c>
      <c r="R223">
        <f>AVERAGE(E226:E285)</f>
        <v>60.401666666666671</v>
      </c>
    </row>
    <row r="224" spans="1:18" x14ac:dyDescent="0.25">
      <c r="A224" s="2">
        <f t="shared" ca="1" si="387"/>
        <v>0.81931750657848623</v>
      </c>
      <c r="B224" s="1">
        <v>42784</v>
      </c>
      <c r="C224" s="1" t="str">
        <f t="shared" si="388"/>
        <v>February</v>
      </c>
      <c r="D224" t="s">
        <v>13</v>
      </c>
      <c r="E224">
        <v>43.699999999999996</v>
      </c>
      <c r="F224" s="2">
        <v>0.95</v>
      </c>
      <c r="G224">
        <v>25</v>
      </c>
      <c r="H224">
        <v>0.3</v>
      </c>
      <c r="I224">
        <v>19</v>
      </c>
      <c r="J224" s="3">
        <f t="shared" si="389"/>
        <v>5.7</v>
      </c>
      <c r="L224" s="10" t="s">
        <v>625</v>
      </c>
      <c r="M224" s="2">
        <f t="shared" ref="M224" si="450">AVERAGE(F255:F294)</f>
        <v>0.85824999999999996</v>
      </c>
      <c r="N224">
        <f t="shared" ref="N224" si="451">_xlfn.STDEV.S(F255:F294)</f>
        <v>0.24904831680331507</v>
      </c>
      <c r="Q224" s="10" t="s">
        <v>625</v>
      </c>
      <c r="R224">
        <f>AVERAGE(E245:E304)</f>
        <v>58.671666666666667</v>
      </c>
    </row>
    <row r="225" spans="1:18" x14ac:dyDescent="0.25">
      <c r="A225" s="2">
        <f t="shared" ca="1" si="387"/>
        <v>0.16574009142866575</v>
      </c>
      <c r="B225" s="1">
        <v>43016</v>
      </c>
      <c r="C225" s="1" t="str">
        <f t="shared" si="388"/>
        <v>October</v>
      </c>
      <c r="D225" t="s">
        <v>7</v>
      </c>
      <c r="E225">
        <v>60.199999999999996</v>
      </c>
      <c r="F225" s="2">
        <v>0.8</v>
      </c>
      <c r="G225">
        <v>47</v>
      </c>
      <c r="H225">
        <v>0.3</v>
      </c>
      <c r="I225">
        <v>24</v>
      </c>
      <c r="J225" s="3">
        <f t="shared" si="389"/>
        <v>7.1999999999999993</v>
      </c>
      <c r="L225" s="10" t="s">
        <v>626</v>
      </c>
      <c r="M225" s="2">
        <f t="shared" ref="M225" si="452">AVERAGE(F224:F263)</f>
        <v>0.82324999999999982</v>
      </c>
      <c r="N225">
        <f t="shared" ref="N225" si="453">_xlfn.STDEV.S(F224:F263)</f>
        <v>0.33051154989710224</v>
      </c>
      <c r="Q225" s="10" t="s">
        <v>626</v>
      </c>
      <c r="R225">
        <f>AVERAGE(E228:E287)</f>
        <v>60.860000000000007</v>
      </c>
    </row>
    <row r="226" spans="1:18" x14ac:dyDescent="0.25">
      <c r="A226" s="2">
        <f t="shared" ca="1" si="387"/>
        <v>0.65286295970201524</v>
      </c>
      <c r="B226" s="1">
        <v>43007</v>
      </c>
      <c r="C226" s="1" t="str">
        <f t="shared" si="388"/>
        <v>September</v>
      </c>
      <c r="D226" t="s">
        <v>12</v>
      </c>
      <c r="E226">
        <v>66.099999999999994</v>
      </c>
      <c r="F226" s="2">
        <v>0.71</v>
      </c>
      <c r="G226">
        <v>48</v>
      </c>
      <c r="H226">
        <v>0.3</v>
      </c>
      <c r="I226">
        <v>27</v>
      </c>
      <c r="J226" s="3">
        <f t="shared" si="389"/>
        <v>8.1</v>
      </c>
      <c r="L226" s="10" t="s">
        <v>627</v>
      </c>
      <c r="M226" s="2">
        <f t="shared" ref="M226" si="454">AVERAGE(F257:F296)</f>
        <v>0.86699999999999977</v>
      </c>
      <c r="N226">
        <f t="shared" ref="N226" si="455">_xlfn.STDEV.S(F257:F296)</f>
        <v>0.2467033929692993</v>
      </c>
      <c r="Q226" s="10" t="s">
        <v>627</v>
      </c>
      <c r="R226">
        <f>AVERAGE(E247:E306)</f>
        <v>58.048333333333332</v>
      </c>
    </row>
    <row r="227" spans="1:18" x14ac:dyDescent="0.25">
      <c r="A227" s="2">
        <f t="shared" ca="1" si="387"/>
        <v>0.47761956677019346</v>
      </c>
      <c r="B227" s="1">
        <v>42879</v>
      </c>
      <c r="C227" s="1" t="str">
        <f t="shared" si="388"/>
        <v>May</v>
      </c>
      <c r="D227" t="s">
        <v>10</v>
      </c>
      <c r="E227">
        <v>69.399999999999991</v>
      </c>
      <c r="F227" s="2">
        <v>0.69</v>
      </c>
      <c r="G227">
        <v>34</v>
      </c>
      <c r="H227">
        <v>0.3</v>
      </c>
      <c r="I227">
        <v>28</v>
      </c>
      <c r="J227" s="3">
        <f t="shared" si="389"/>
        <v>8.4</v>
      </c>
      <c r="L227" s="10" t="s">
        <v>628</v>
      </c>
      <c r="M227" s="2">
        <f t="shared" ref="M227" si="456">AVERAGE(F226:F265)</f>
        <v>0.81499999999999984</v>
      </c>
      <c r="N227">
        <f t="shared" ref="N227" si="457">_xlfn.STDEV.S(F226:F265)</f>
        <v>0.33384319979787247</v>
      </c>
      <c r="Q227" s="10" t="s">
        <v>628</v>
      </c>
      <c r="R227">
        <f>AVERAGE(E230:E289)</f>
        <v>60.065000000000005</v>
      </c>
    </row>
    <row r="228" spans="1:18" x14ac:dyDescent="0.25">
      <c r="A228" s="2">
        <f t="shared" ca="1" si="387"/>
        <v>0.53376754759272516</v>
      </c>
      <c r="B228" s="1">
        <v>42950</v>
      </c>
      <c r="C228" s="1" t="str">
        <f t="shared" si="388"/>
        <v>August</v>
      </c>
      <c r="D228" t="s">
        <v>11</v>
      </c>
      <c r="E228">
        <v>75</v>
      </c>
      <c r="F228" s="2">
        <v>0.63</v>
      </c>
      <c r="G228">
        <v>52</v>
      </c>
      <c r="H228">
        <v>0.5</v>
      </c>
      <c r="I228">
        <v>30</v>
      </c>
      <c r="J228" s="3">
        <f t="shared" si="389"/>
        <v>15</v>
      </c>
      <c r="L228" s="10" t="s">
        <v>629</v>
      </c>
      <c r="M228" s="2">
        <f t="shared" ref="M228" si="458">AVERAGE(F259:F298)</f>
        <v>0.86624999999999996</v>
      </c>
      <c r="N228">
        <f t="shared" ref="N228" si="459">_xlfn.STDEV.S(F259:F298)</f>
        <v>0.23833490227204585</v>
      </c>
      <c r="Q228" s="10" t="s">
        <v>629</v>
      </c>
      <c r="R228">
        <f>AVERAGE(E249:E308)</f>
        <v>57.93666666666666</v>
      </c>
    </row>
    <row r="229" spans="1:18" x14ac:dyDescent="0.25">
      <c r="A229" s="2">
        <f t="shared" ca="1" si="387"/>
        <v>2.7072732198973548E-2</v>
      </c>
      <c r="B229" s="1">
        <v>42987</v>
      </c>
      <c r="C229" s="1" t="str">
        <f t="shared" si="388"/>
        <v>September</v>
      </c>
      <c r="D229" t="s">
        <v>13</v>
      </c>
      <c r="E229">
        <v>64.8</v>
      </c>
      <c r="F229" s="2">
        <v>0.77</v>
      </c>
      <c r="G229">
        <v>45</v>
      </c>
      <c r="H229">
        <v>0.3</v>
      </c>
      <c r="I229">
        <v>26</v>
      </c>
      <c r="J229" s="3">
        <f t="shared" si="389"/>
        <v>7.8</v>
      </c>
      <c r="L229" s="10" t="s">
        <v>630</v>
      </c>
      <c r="M229" s="2">
        <f t="shared" ref="M229" si="460">AVERAGE(F228:F267)</f>
        <v>0.81149999999999989</v>
      </c>
      <c r="N229">
        <f t="shared" ref="N229" si="461">_xlfn.STDEV.S(F228:F267)</f>
        <v>0.33570095055737953</v>
      </c>
      <c r="Q229" s="10" t="s">
        <v>630</v>
      </c>
      <c r="R229">
        <f>AVERAGE(E232:E291)</f>
        <v>60.37833333333333</v>
      </c>
    </row>
    <row r="230" spans="1:18" x14ac:dyDescent="0.25">
      <c r="A230" s="2">
        <f t="shared" ca="1" si="387"/>
        <v>0.62660938271510835</v>
      </c>
      <c r="B230" s="1">
        <v>42815</v>
      </c>
      <c r="C230" s="1" t="str">
        <f t="shared" si="388"/>
        <v>March</v>
      </c>
      <c r="D230" t="s">
        <v>9</v>
      </c>
      <c r="E230">
        <v>57.199999999999996</v>
      </c>
      <c r="F230" s="2">
        <v>0.83</v>
      </c>
      <c r="G230">
        <v>36</v>
      </c>
      <c r="H230">
        <v>0.3</v>
      </c>
      <c r="I230">
        <v>24</v>
      </c>
      <c r="J230" s="3">
        <f t="shared" si="389"/>
        <v>7.1999999999999993</v>
      </c>
      <c r="L230" s="10" t="s">
        <v>631</v>
      </c>
      <c r="M230" s="2">
        <f t="shared" ref="M230" si="462">AVERAGE(F261:F300)</f>
        <v>0.8577499999999999</v>
      </c>
      <c r="N230">
        <f t="shared" ref="N230" si="463">_xlfn.STDEV.S(F261:F300)</f>
        <v>0.2423336066728615</v>
      </c>
      <c r="Q230" s="10" t="s">
        <v>631</v>
      </c>
      <c r="R230">
        <f>AVERAGE(E251:E310)</f>
        <v>58.315000000000005</v>
      </c>
    </row>
    <row r="231" spans="1:18" x14ac:dyDescent="0.25">
      <c r="A231" s="2">
        <f t="shared" ca="1" si="387"/>
        <v>0.43904054796154734</v>
      </c>
      <c r="B231" s="1">
        <v>43100</v>
      </c>
      <c r="C231" s="1" t="str">
        <f t="shared" si="388"/>
        <v>December</v>
      </c>
      <c r="D231" t="s">
        <v>7</v>
      </c>
      <c r="E231">
        <v>15.099999999999998</v>
      </c>
      <c r="F231" s="2">
        <v>2.5</v>
      </c>
      <c r="G231">
        <v>9</v>
      </c>
      <c r="H231">
        <v>0.3</v>
      </c>
      <c r="I231">
        <v>7</v>
      </c>
      <c r="J231" s="3">
        <f t="shared" si="389"/>
        <v>2.1</v>
      </c>
      <c r="L231" s="10" t="s">
        <v>632</v>
      </c>
      <c r="M231" s="2">
        <f t="shared" ref="M231" si="464">AVERAGE(F230:F269)</f>
        <v>0.82099999999999995</v>
      </c>
      <c r="N231">
        <f t="shared" ref="N231" si="465">_xlfn.STDEV.S(F230:F269)</f>
        <v>0.3347390870667129</v>
      </c>
      <c r="Q231" s="10" t="s">
        <v>632</v>
      </c>
      <c r="R231">
        <f>AVERAGE(E234:E293)</f>
        <v>60.384999999999998</v>
      </c>
    </row>
    <row r="232" spans="1:18" x14ac:dyDescent="0.25">
      <c r="A232" s="2">
        <f t="shared" ca="1" si="387"/>
        <v>0.73417675280681749</v>
      </c>
      <c r="B232" s="1">
        <v>42844</v>
      </c>
      <c r="C232" s="1" t="str">
        <f t="shared" si="388"/>
        <v>April</v>
      </c>
      <c r="D232" t="s">
        <v>10</v>
      </c>
      <c r="E232">
        <v>59.8</v>
      </c>
      <c r="F232" s="2">
        <v>0.77</v>
      </c>
      <c r="G232">
        <v>53</v>
      </c>
      <c r="H232">
        <v>0.3</v>
      </c>
      <c r="I232">
        <v>26</v>
      </c>
      <c r="J232" s="3">
        <f t="shared" si="389"/>
        <v>7.8</v>
      </c>
      <c r="L232" s="10" t="s">
        <v>633</v>
      </c>
      <c r="M232" s="2">
        <f t="shared" ref="M232" si="466">AVERAGE(F263:F302)</f>
        <v>0.84949999999999992</v>
      </c>
      <c r="N232">
        <f t="shared" ref="N232" si="467">_xlfn.STDEV.S(F263:F302)</f>
        <v>0.24559660483746962</v>
      </c>
      <c r="Q232" s="10" t="s">
        <v>633</v>
      </c>
      <c r="R232">
        <f>AVERAGE(E253:E312)</f>
        <v>58.048333333333332</v>
      </c>
    </row>
    <row r="233" spans="1:18" x14ac:dyDescent="0.25">
      <c r="A233" s="2">
        <f t="shared" ca="1" si="387"/>
        <v>0.84035408916321819</v>
      </c>
      <c r="B233" s="1">
        <v>42956</v>
      </c>
      <c r="C233" s="1" t="str">
        <f t="shared" si="388"/>
        <v>August</v>
      </c>
      <c r="D233" t="s">
        <v>10</v>
      </c>
      <c r="E233">
        <v>76.599999999999994</v>
      </c>
      <c r="F233" s="2">
        <v>0.63</v>
      </c>
      <c r="G233">
        <v>55</v>
      </c>
      <c r="H233">
        <v>0.5</v>
      </c>
      <c r="I233">
        <v>32</v>
      </c>
      <c r="J233" s="3">
        <f t="shared" si="389"/>
        <v>16</v>
      </c>
      <c r="L233" s="10" t="s">
        <v>634</v>
      </c>
      <c r="M233" s="2">
        <f t="shared" ref="M233" si="468">AVERAGE(F232:F271)</f>
        <v>0.77950000000000008</v>
      </c>
      <c r="N233">
        <f t="shared" ref="N233" si="469">_xlfn.STDEV.S(F232:F271)</f>
        <v>0.19850660390745595</v>
      </c>
      <c r="Q233" s="10" t="s">
        <v>634</v>
      </c>
      <c r="R233">
        <f>AVERAGE(E236:E295)</f>
        <v>59.68333333333333</v>
      </c>
    </row>
    <row r="234" spans="1:18" x14ac:dyDescent="0.25">
      <c r="A234" s="2">
        <f t="shared" ca="1" si="387"/>
        <v>0.21441860256521161</v>
      </c>
      <c r="B234" s="1">
        <v>42986</v>
      </c>
      <c r="C234" s="1" t="str">
        <f t="shared" si="388"/>
        <v>September</v>
      </c>
      <c r="D234" t="s">
        <v>12</v>
      </c>
      <c r="E234">
        <v>65.099999999999994</v>
      </c>
      <c r="F234" s="2">
        <v>0.71</v>
      </c>
      <c r="G234">
        <v>37</v>
      </c>
      <c r="H234">
        <v>0.3</v>
      </c>
      <c r="I234">
        <v>27</v>
      </c>
      <c r="J234" s="3">
        <f t="shared" si="389"/>
        <v>8.1</v>
      </c>
      <c r="L234" s="10" t="s">
        <v>635</v>
      </c>
      <c r="M234" s="2">
        <f t="shared" ref="M234" si="470">AVERAGE(F265:F304)</f>
        <v>0.86049999999999982</v>
      </c>
      <c r="N234">
        <f t="shared" ref="N234" si="471">_xlfn.STDEV.S(F265:F304)</f>
        <v>0.23858503832558442</v>
      </c>
      <c r="Q234" s="10" t="s">
        <v>635</v>
      </c>
      <c r="R234">
        <f>AVERAGE(E255:E314)</f>
        <v>57.423333333333332</v>
      </c>
    </row>
    <row r="235" spans="1:18" x14ac:dyDescent="0.25">
      <c r="A235" s="2">
        <f t="shared" ca="1" si="387"/>
        <v>0.84069399831041525</v>
      </c>
      <c r="B235" s="1">
        <v>42948</v>
      </c>
      <c r="C235" s="1" t="str">
        <f t="shared" si="388"/>
        <v>August</v>
      </c>
      <c r="D235" t="s">
        <v>9</v>
      </c>
      <c r="E235">
        <v>75.599999999999994</v>
      </c>
      <c r="F235" s="2">
        <v>0.63</v>
      </c>
      <c r="G235">
        <v>56</v>
      </c>
      <c r="H235">
        <v>0.5</v>
      </c>
      <c r="I235">
        <v>32</v>
      </c>
      <c r="J235" s="3">
        <f t="shared" si="389"/>
        <v>16</v>
      </c>
      <c r="L235" s="10" t="s">
        <v>636</v>
      </c>
      <c r="M235" s="2">
        <f t="shared" ref="M235" si="472">AVERAGE(F234:F273)</f>
        <v>0.80200000000000016</v>
      </c>
      <c r="N235">
        <f t="shared" ref="N235" si="473">_xlfn.STDEV.S(F234:F273)</f>
        <v>0.21415546713209019</v>
      </c>
      <c r="Q235" s="10" t="s">
        <v>636</v>
      </c>
      <c r="R235">
        <f>AVERAGE(E238:E297)</f>
        <v>58.861666666666657</v>
      </c>
    </row>
    <row r="236" spans="1:18" x14ac:dyDescent="0.25">
      <c r="A236" s="2">
        <f t="shared" ca="1" si="387"/>
        <v>0.32846822981632406</v>
      </c>
      <c r="B236" s="1">
        <v>42856</v>
      </c>
      <c r="C236" s="1" t="str">
        <f t="shared" si="388"/>
        <v>May</v>
      </c>
      <c r="D236" t="s">
        <v>8</v>
      </c>
      <c r="E236">
        <v>66.699999999999989</v>
      </c>
      <c r="F236" s="2">
        <v>0.65</v>
      </c>
      <c r="G236">
        <v>56</v>
      </c>
      <c r="H236">
        <v>0.3</v>
      </c>
      <c r="I236">
        <v>29</v>
      </c>
      <c r="J236" s="3">
        <f t="shared" si="389"/>
        <v>8.6999999999999993</v>
      </c>
      <c r="L236" s="10" t="s">
        <v>637</v>
      </c>
      <c r="M236" s="2">
        <f t="shared" ref="M236" si="474">AVERAGE(F267:F306)</f>
        <v>0.86849999999999983</v>
      </c>
      <c r="N236">
        <f t="shared" ref="N236" si="475">_xlfn.STDEV.S(F267:F306)</f>
        <v>0.24297884259481914</v>
      </c>
      <c r="Q236" s="10" t="s">
        <v>637</v>
      </c>
      <c r="R236">
        <f>AVERAGE(E257:E316)</f>
        <v>57.55</v>
      </c>
    </row>
    <row r="237" spans="1:18" x14ac:dyDescent="0.25">
      <c r="A237" s="2">
        <f t="shared" ca="1" si="387"/>
        <v>0.8367267576091324</v>
      </c>
      <c r="B237" s="1">
        <v>42807</v>
      </c>
      <c r="C237" s="1" t="str">
        <f t="shared" si="388"/>
        <v>March</v>
      </c>
      <c r="D237" t="s">
        <v>8</v>
      </c>
      <c r="E237">
        <v>55.9</v>
      </c>
      <c r="F237" s="2">
        <v>0.87</v>
      </c>
      <c r="G237">
        <v>48</v>
      </c>
      <c r="H237">
        <v>0.3</v>
      </c>
      <c r="I237">
        <v>23</v>
      </c>
      <c r="J237" s="3">
        <f t="shared" si="389"/>
        <v>6.8999999999999995</v>
      </c>
      <c r="L237" s="10" t="s">
        <v>638</v>
      </c>
      <c r="M237" s="2">
        <f t="shared" ref="M237" si="476">AVERAGE(F236:F275)</f>
        <v>0.83550000000000024</v>
      </c>
      <c r="N237">
        <f t="shared" ref="N237" si="477">_xlfn.STDEV.S(F236:F275)</f>
        <v>0.24288807172155449</v>
      </c>
      <c r="Q237" s="10" t="s">
        <v>638</v>
      </c>
      <c r="R237">
        <f>AVERAGE(E240:E299)</f>
        <v>58.138333333333335</v>
      </c>
    </row>
    <row r="238" spans="1:18" x14ac:dyDescent="0.25">
      <c r="A238" s="2">
        <f t="shared" ca="1" si="387"/>
        <v>0.36213834487617003</v>
      </c>
      <c r="B238" s="1">
        <v>42830</v>
      </c>
      <c r="C238" s="1" t="str">
        <f t="shared" si="388"/>
        <v>April</v>
      </c>
      <c r="D238" t="s">
        <v>10</v>
      </c>
      <c r="E238">
        <v>64.399999999999991</v>
      </c>
      <c r="F238" s="2">
        <v>0.71</v>
      </c>
      <c r="G238">
        <v>33</v>
      </c>
      <c r="H238">
        <v>0.3</v>
      </c>
      <c r="I238">
        <v>28</v>
      </c>
      <c r="J238" s="3">
        <f t="shared" si="389"/>
        <v>8.4</v>
      </c>
      <c r="L238" s="10" t="s">
        <v>639</v>
      </c>
      <c r="M238" s="2">
        <f t="shared" ref="M238" si="478">AVERAGE(F269:F308)</f>
        <v>0.87550000000000006</v>
      </c>
      <c r="N238">
        <f t="shared" ref="N238" si="479">_xlfn.STDEV.S(F269:F308)</f>
        <v>0.23900380857388051</v>
      </c>
      <c r="Q238" s="10" t="s">
        <v>639</v>
      </c>
      <c r="R238">
        <f>AVERAGE(E259:E318)</f>
        <v>58.809999999999988</v>
      </c>
    </row>
    <row r="239" spans="1:18" x14ac:dyDescent="0.25">
      <c r="A239" s="2">
        <f t="shared" ca="1" si="387"/>
        <v>0.43542103846432811</v>
      </c>
      <c r="B239" s="1">
        <v>42985</v>
      </c>
      <c r="C239" s="1" t="str">
        <f t="shared" si="388"/>
        <v>September</v>
      </c>
      <c r="D239" t="s">
        <v>11</v>
      </c>
      <c r="E239">
        <v>68.399999999999991</v>
      </c>
      <c r="F239" s="2">
        <v>0.67</v>
      </c>
      <c r="G239">
        <v>49</v>
      </c>
      <c r="H239">
        <v>0.3</v>
      </c>
      <c r="I239">
        <v>28</v>
      </c>
      <c r="J239" s="3">
        <f t="shared" si="389"/>
        <v>8.4</v>
      </c>
      <c r="L239" s="10" t="s">
        <v>640</v>
      </c>
      <c r="M239" s="2">
        <f t="shared" ref="M239" si="480">AVERAGE(F238:F277)</f>
        <v>0.83200000000000018</v>
      </c>
      <c r="N239">
        <f t="shared" ref="N239" si="481">_xlfn.STDEV.S(F238:F277)</f>
        <v>0.24389152696040192</v>
      </c>
      <c r="Q239" s="10" t="s">
        <v>640</v>
      </c>
      <c r="R239">
        <f>AVERAGE(E242:E301)</f>
        <v>58.846666666666664</v>
      </c>
    </row>
    <row r="240" spans="1:18" x14ac:dyDescent="0.25">
      <c r="A240" s="2">
        <f t="shared" ca="1" si="387"/>
        <v>0.67211281504448861</v>
      </c>
      <c r="B240" s="1">
        <v>42969</v>
      </c>
      <c r="C240" s="1" t="str">
        <f t="shared" si="388"/>
        <v>August</v>
      </c>
      <c r="D240" t="s">
        <v>9</v>
      </c>
      <c r="E240">
        <v>69</v>
      </c>
      <c r="F240" s="2">
        <v>0.63</v>
      </c>
      <c r="G240">
        <v>55</v>
      </c>
      <c r="H240">
        <v>0.5</v>
      </c>
      <c r="I240">
        <v>30</v>
      </c>
      <c r="J240" s="3">
        <f t="shared" si="389"/>
        <v>15</v>
      </c>
      <c r="L240" s="10" t="s">
        <v>641</v>
      </c>
      <c r="M240" s="2">
        <f t="shared" ref="M240" si="482">AVERAGE(F271:F310)</f>
        <v>0.87099999999999989</v>
      </c>
      <c r="N240">
        <f t="shared" ref="N240" si="483">_xlfn.STDEV.S(F271:F310)</f>
        <v>0.24173305896147437</v>
      </c>
      <c r="Q240" s="10" t="s">
        <v>641</v>
      </c>
      <c r="R240">
        <f>AVERAGE(E261:E320)</f>
        <v>58.783333333333324</v>
      </c>
    </row>
    <row r="241" spans="1:18" x14ac:dyDescent="0.25">
      <c r="A241" s="2">
        <f t="shared" ca="1" si="387"/>
        <v>0.45140651580387103</v>
      </c>
      <c r="B241" s="1">
        <v>43058</v>
      </c>
      <c r="C241" s="1" t="str">
        <f t="shared" si="388"/>
        <v>November</v>
      </c>
      <c r="D241" t="s">
        <v>7</v>
      </c>
      <c r="E241">
        <v>55.9</v>
      </c>
      <c r="F241" s="2">
        <v>0.87</v>
      </c>
      <c r="G241">
        <v>34</v>
      </c>
      <c r="H241">
        <v>0.3</v>
      </c>
      <c r="I241">
        <v>23</v>
      </c>
      <c r="J241" s="3">
        <f t="shared" si="389"/>
        <v>6.8999999999999995</v>
      </c>
      <c r="L241" s="10" t="s">
        <v>642</v>
      </c>
      <c r="M241" s="2">
        <f t="shared" ref="M241" si="484">AVERAGE(F240:F279)</f>
        <v>0.83350000000000013</v>
      </c>
      <c r="N241">
        <f t="shared" ref="N241" si="485">_xlfn.STDEV.S(F240:F279)</f>
        <v>0.24330575888723241</v>
      </c>
      <c r="Q241" s="10" t="s">
        <v>642</v>
      </c>
      <c r="R241">
        <f>AVERAGE(E244:E303)</f>
        <v>59.17</v>
      </c>
    </row>
    <row r="242" spans="1:18" x14ac:dyDescent="0.25">
      <c r="A242" s="2">
        <f t="shared" ca="1" si="387"/>
        <v>9.2808317199426504E-2</v>
      </c>
      <c r="B242" s="1">
        <v>42829</v>
      </c>
      <c r="C242" s="1" t="str">
        <f t="shared" si="388"/>
        <v>April</v>
      </c>
      <c r="D242" t="s">
        <v>9</v>
      </c>
      <c r="E242">
        <v>62.099999999999994</v>
      </c>
      <c r="F242" s="2">
        <v>0.71</v>
      </c>
      <c r="G242">
        <v>31</v>
      </c>
      <c r="H242">
        <v>0.3</v>
      </c>
      <c r="I242">
        <v>27</v>
      </c>
      <c r="J242" s="3">
        <f t="shared" si="389"/>
        <v>8.1</v>
      </c>
      <c r="L242" s="10" t="s">
        <v>643</v>
      </c>
      <c r="M242" s="2">
        <f t="shared" ref="M242" si="486">AVERAGE(F273:F312)</f>
        <v>0.86574999999999991</v>
      </c>
      <c r="N242">
        <f t="shared" ref="N242" si="487">_xlfn.STDEV.S(F273:F312)</f>
        <v>0.24568989731168356</v>
      </c>
      <c r="Q242" s="10" t="s">
        <v>643</v>
      </c>
      <c r="R242">
        <f>AVERAGE(E263:E322)</f>
        <v>58.676666666666662</v>
      </c>
    </row>
    <row r="243" spans="1:18" x14ac:dyDescent="0.25">
      <c r="A243" s="2">
        <f t="shared" ca="1" si="387"/>
        <v>0.20319406674805485</v>
      </c>
      <c r="B243" s="1">
        <v>42988</v>
      </c>
      <c r="C243" s="1" t="str">
        <f t="shared" si="388"/>
        <v>September</v>
      </c>
      <c r="D243" t="s">
        <v>7</v>
      </c>
      <c r="E243">
        <v>61.8</v>
      </c>
      <c r="F243" s="2">
        <v>0.74</v>
      </c>
      <c r="G243">
        <v>50</v>
      </c>
      <c r="H243">
        <v>0.3</v>
      </c>
      <c r="I243">
        <v>26</v>
      </c>
      <c r="J243" s="3">
        <f t="shared" si="389"/>
        <v>7.8</v>
      </c>
      <c r="L243" s="10" t="s">
        <v>644</v>
      </c>
      <c r="M243" s="2">
        <f t="shared" ref="M243" si="488">AVERAGE(F242:F281)</f>
        <v>0.82775000000000021</v>
      </c>
      <c r="N243">
        <f t="shared" ref="N243" si="489">_xlfn.STDEV.S(F242:F281)</f>
        <v>0.24571703028963765</v>
      </c>
      <c r="Q243" s="10" t="s">
        <v>644</v>
      </c>
      <c r="R243">
        <f>AVERAGE(E246:E305)</f>
        <v>58.541666666666664</v>
      </c>
    </row>
    <row r="244" spans="1:18" x14ac:dyDescent="0.25">
      <c r="A244" s="2">
        <f t="shared" ca="1" si="387"/>
        <v>0.22761382712865441</v>
      </c>
      <c r="B244" s="1">
        <v>42941</v>
      </c>
      <c r="C244" s="1" t="str">
        <f t="shared" si="388"/>
        <v>July</v>
      </c>
      <c r="D244" t="s">
        <v>9</v>
      </c>
      <c r="E244">
        <v>79.899999999999991</v>
      </c>
      <c r="F244" s="2">
        <v>0.56999999999999995</v>
      </c>
      <c r="G244">
        <v>64</v>
      </c>
      <c r="H244">
        <v>0.5</v>
      </c>
      <c r="I244">
        <v>33</v>
      </c>
      <c r="J244" s="3">
        <f t="shared" si="389"/>
        <v>16.5</v>
      </c>
      <c r="L244" s="10" t="s">
        <v>645</v>
      </c>
      <c r="M244" s="2">
        <f t="shared" ref="M244" si="490">AVERAGE(F275:F314)</f>
        <v>0.85174999999999979</v>
      </c>
      <c r="N244">
        <f t="shared" ref="N244" si="491">_xlfn.STDEV.S(F275:F314)</f>
        <v>0.2390996734547205</v>
      </c>
      <c r="Q244" s="10" t="s">
        <v>645</v>
      </c>
      <c r="R244">
        <f>AVERAGE(E265:E324)</f>
        <v>58.276666666666664</v>
      </c>
    </row>
    <row r="245" spans="1:18" x14ac:dyDescent="0.25">
      <c r="A245" s="2">
        <f t="shared" ca="1" si="387"/>
        <v>0.46985888683358867</v>
      </c>
      <c r="B245" s="1">
        <v>42957</v>
      </c>
      <c r="C245" s="1" t="str">
        <f t="shared" si="388"/>
        <v>August</v>
      </c>
      <c r="D245" t="s">
        <v>11</v>
      </c>
      <c r="E245">
        <v>70.3</v>
      </c>
      <c r="F245" s="2">
        <v>0.65</v>
      </c>
      <c r="G245">
        <v>56</v>
      </c>
      <c r="H245">
        <v>0.5</v>
      </c>
      <c r="I245">
        <v>31</v>
      </c>
      <c r="J245" s="3">
        <f t="shared" si="389"/>
        <v>15.5</v>
      </c>
      <c r="L245" s="10" t="s">
        <v>646</v>
      </c>
      <c r="M245" s="2">
        <f t="shared" ref="M245" si="492">AVERAGE(F244:F283)</f>
        <v>0.83300000000000018</v>
      </c>
      <c r="N245">
        <f t="shared" ref="N245" si="493">_xlfn.STDEV.S(F244:F283)</f>
        <v>0.24603731215886482</v>
      </c>
      <c r="Q245" s="10" t="s">
        <v>646</v>
      </c>
      <c r="R245">
        <f>AVERAGE(E248:E307)</f>
        <v>57.789999999999992</v>
      </c>
    </row>
    <row r="246" spans="1:18" x14ac:dyDescent="0.25">
      <c r="A246" s="2">
        <f t="shared" ca="1" si="387"/>
        <v>3.5971740495750471E-3</v>
      </c>
      <c r="B246" s="1">
        <v>42978</v>
      </c>
      <c r="C246" s="1" t="str">
        <f t="shared" si="388"/>
        <v>August</v>
      </c>
      <c r="D246" t="s">
        <v>11</v>
      </c>
      <c r="E246">
        <v>67.699999999999989</v>
      </c>
      <c r="F246" s="2">
        <v>0.69</v>
      </c>
      <c r="G246">
        <v>58</v>
      </c>
      <c r="H246">
        <v>0.5</v>
      </c>
      <c r="I246">
        <v>29</v>
      </c>
      <c r="J246" s="3">
        <f t="shared" si="389"/>
        <v>14.5</v>
      </c>
      <c r="L246" s="10" t="s">
        <v>647</v>
      </c>
      <c r="M246" s="2">
        <f t="shared" ref="M246" si="494">AVERAGE(F277:F316)</f>
        <v>0.83574999999999977</v>
      </c>
      <c r="N246">
        <f t="shared" ref="N246" si="495">_xlfn.STDEV.S(F277:F316)</f>
        <v>0.22099875275202108</v>
      </c>
      <c r="Q246" s="10" t="s">
        <v>647</v>
      </c>
      <c r="R246">
        <f>AVERAGE(E267:E326)</f>
        <v>57.898333333333326</v>
      </c>
    </row>
    <row r="247" spans="1:18" x14ac:dyDescent="0.25">
      <c r="A247" s="2">
        <f t="shared" ca="1" si="387"/>
        <v>0.29388677888775383</v>
      </c>
      <c r="B247" s="1">
        <v>42801</v>
      </c>
      <c r="C247" s="1" t="str">
        <f t="shared" si="388"/>
        <v>March</v>
      </c>
      <c r="D247" t="s">
        <v>9</v>
      </c>
      <c r="E247">
        <v>60.199999999999996</v>
      </c>
      <c r="F247" s="2">
        <v>0.77</v>
      </c>
      <c r="G247">
        <v>32</v>
      </c>
      <c r="H247">
        <v>0.3</v>
      </c>
      <c r="I247">
        <v>24</v>
      </c>
      <c r="J247" s="3">
        <f t="shared" si="389"/>
        <v>7.1999999999999993</v>
      </c>
      <c r="L247" s="10" t="s">
        <v>648</v>
      </c>
      <c r="M247" s="2">
        <f t="shared" ref="M247" si="496">AVERAGE(F246:F285)</f>
        <v>0.84250000000000025</v>
      </c>
      <c r="N247">
        <f t="shared" ref="N247" si="497">_xlfn.STDEV.S(F246:F285)</f>
        <v>0.24064816322078567</v>
      </c>
      <c r="Q247" s="10" t="s">
        <v>648</v>
      </c>
      <c r="R247">
        <f>AVERAGE(E250:E309)</f>
        <v>58.67166666666666</v>
      </c>
    </row>
    <row r="248" spans="1:18" x14ac:dyDescent="0.25">
      <c r="A248" s="2">
        <f t="shared" ca="1" si="387"/>
        <v>0.62986944618175611</v>
      </c>
      <c r="B248" s="1">
        <v>43065</v>
      </c>
      <c r="C248" s="1" t="str">
        <f t="shared" si="388"/>
        <v>November</v>
      </c>
      <c r="D248" t="s">
        <v>7</v>
      </c>
      <c r="E248">
        <v>49.699999999999996</v>
      </c>
      <c r="F248" s="2">
        <v>1.05</v>
      </c>
      <c r="G248">
        <v>30</v>
      </c>
      <c r="H248">
        <v>0.3</v>
      </c>
      <c r="I248">
        <v>19</v>
      </c>
      <c r="J248" s="3">
        <f t="shared" si="389"/>
        <v>5.7</v>
      </c>
      <c r="L248" s="10" t="s">
        <v>649</v>
      </c>
      <c r="M248" s="2">
        <f t="shared" ref="M248" si="498">AVERAGE(F279:F318)</f>
        <v>0.83624999999999994</v>
      </c>
      <c r="N248">
        <f t="shared" ref="N248" si="499">_xlfn.STDEV.S(F279:F318)</f>
        <v>0.2230521095837108</v>
      </c>
      <c r="Q248" s="10" t="s">
        <v>649</v>
      </c>
      <c r="R248">
        <f>AVERAGE(E269:E328)</f>
        <v>57.904999999999987</v>
      </c>
    </row>
    <row r="249" spans="1:18" x14ac:dyDescent="0.25">
      <c r="A249" s="2">
        <f t="shared" ca="1" si="387"/>
        <v>0.69152955299458307</v>
      </c>
      <c r="B249" s="1">
        <v>43092</v>
      </c>
      <c r="C249" s="1" t="str">
        <f t="shared" si="388"/>
        <v>December</v>
      </c>
      <c r="D249" t="s">
        <v>13</v>
      </c>
      <c r="E249">
        <v>42.4</v>
      </c>
      <c r="F249" s="2">
        <v>1.1100000000000001</v>
      </c>
      <c r="G249">
        <v>20</v>
      </c>
      <c r="H249">
        <v>0.3</v>
      </c>
      <c r="I249">
        <v>18</v>
      </c>
      <c r="J249" s="3">
        <f t="shared" si="389"/>
        <v>5.3999999999999995</v>
      </c>
      <c r="L249" s="10" t="s">
        <v>650</v>
      </c>
      <c r="M249" s="2">
        <f t="shared" ref="M249" si="500">AVERAGE(F248:F287)</f>
        <v>0.83550000000000002</v>
      </c>
      <c r="N249">
        <f t="shared" ref="N249" si="501">_xlfn.STDEV.S(F248:F287)</f>
        <v>0.24726141051163872</v>
      </c>
      <c r="Q249" s="10" t="s">
        <v>650</v>
      </c>
      <c r="R249">
        <f>AVERAGE(E252:E311)</f>
        <v>58.475000000000001</v>
      </c>
    </row>
    <row r="250" spans="1:18" x14ac:dyDescent="0.25">
      <c r="A250" s="2">
        <f t="shared" ca="1" si="387"/>
        <v>2.6947593218748289E-2</v>
      </c>
      <c r="B250" s="1">
        <v>42975</v>
      </c>
      <c r="C250" s="1" t="str">
        <f t="shared" si="388"/>
        <v>August</v>
      </c>
      <c r="D250" t="s">
        <v>8</v>
      </c>
      <c r="E250">
        <v>77.599999999999994</v>
      </c>
      <c r="F250" s="2">
        <v>0.63</v>
      </c>
      <c r="G250">
        <v>49</v>
      </c>
      <c r="H250">
        <v>0.5</v>
      </c>
      <c r="I250">
        <v>32</v>
      </c>
      <c r="J250" s="3">
        <f t="shared" si="389"/>
        <v>16</v>
      </c>
      <c r="L250" s="10" t="s">
        <v>651</v>
      </c>
      <c r="M250" s="2">
        <f t="shared" ref="M250" si="502">AVERAGE(F281:F320)</f>
        <v>0.84400000000000008</v>
      </c>
      <c r="N250">
        <f t="shared" ref="N250" si="503">_xlfn.STDEV.S(F281:F320)</f>
        <v>0.22438291447365569</v>
      </c>
      <c r="Q250" s="10" t="s">
        <v>651</v>
      </c>
      <c r="R250">
        <f>AVERAGE(E271:E330)</f>
        <v>58.228333333333318</v>
      </c>
    </row>
    <row r="251" spans="1:18" x14ac:dyDescent="0.25">
      <c r="A251" s="2">
        <f t="shared" ca="1" si="387"/>
        <v>0.42211899814295584</v>
      </c>
      <c r="B251" s="1">
        <v>42982</v>
      </c>
      <c r="C251" s="1" t="str">
        <f t="shared" si="388"/>
        <v>September</v>
      </c>
      <c r="D251" t="s">
        <v>8</v>
      </c>
      <c r="E251">
        <v>59.8</v>
      </c>
      <c r="F251" s="2">
        <v>0.74</v>
      </c>
      <c r="G251">
        <v>54</v>
      </c>
      <c r="H251">
        <v>0.3</v>
      </c>
      <c r="I251">
        <v>26</v>
      </c>
      <c r="J251" s="3">
        <f t="shared" si="389"/>
        <v>7.8</v>
      </c>
      <c r="L251" s="10" t="s">
        <v>652</v>
      </c>
      <c r="M251" s="2">
        <f t="shared" ref="M251" si="504">AVERAGE(F250:F289)</f>
        <v>0.8364999999999998</v>
      </c>
      <c r="N251">
        <f t="shared" ref="N251" si="505">_xlfn.STDEV.S(F250:F289)</f>
        <v>0.25362550628021963</v>
      </c>
      <c r="Q251" s="10" t="s">
        <v>652</v>
      </c>
      <c r="R251">
        <f>AVERAGE(E254:E313)</f>
        <v>58.25</v>
      </c>
    </row>
    <row r="252" spans="1:18" x14ac:dyDescent="0.25">
      <c r="A252" s="2">
        <f t="shared" ca="1" si="387"/>
        <v>0.16006637499366483</v>
      </c>
      <c r="B252" s="1">
        <v>42821</v>
      </c>
      <c r="C252" s="1" t="str">
        <f t="shared" si="388"/>
        <v>March</v>
      </c>
      <c r="D252" t="s">
        <v>8</v>
      </c>
      <c r="E252">
        <v>60.499999999999993</v>
      </c>
      <c r="F252" s="2">
        <v>0.74</v>
      </c>
      <c r="G252">
        <v>30</v>
      </c>
      <c r="H252">
        <v>0.3</v>
      </c>
      <c r="I252">
        <v>25</v>
      </c>
      <c r="J252" s="3">
        <f t="shared" si="389"/>
        <v>7.5</v>
      </c>
      <c r="L252" s="10" t="s">
        <v>653</v>
      </c>
      <c r="M252" s="2">
        <f t="shared" ref="M252" si="506">AVERAGE(F283:F322)</f>
        <v>0.85799999999999987</v>
      </c>
      <c r="N252">
        <f t="shared" ref="N252" si="507">_xlfn.STDEV.S(F283:F322)</f>
        <v>0.22595892524402753</v>
      </c>
      <c r="Q252" s="10" t="s">
        <v>653</v>
      </c>
      <c r="R252">
        <f>AVERAGE(E255:E314)</f>
        <v>57.423333333333332</v>
      </c>
    </row>
    <row r="253" spans="1:18" x14ac:dyDescent="0.25">
      <c r="A253" s="2">
        <f t="shared" ca="1" si="387"/>
        <v>0.36333409981911013</v>
      </c>
      <c r="B253" s="1">
        <v>43064</v>
      </c>
      <c r="C253" s="1" t="str">
        <f t="shared" si="388"/>
        <v>November</v>
      </c>
      <c r="D253" t="s">
        <v>13</v>
      </c>
      <c r="E253">
        <v>49</v>
      </c>
      <c r="F253" s="2">
        <v>0.91</v>
      </c>
      <c r="G253">
        <v>32</v>
      </c>
      <c r="H253">
        <v>0.3</v>
      </c>
      <c r="I253">
        <v>20</v>
      </c>
      <c r="J253" s="3">
        <f t="shared" si="389"/>
        <v>6</v>
      </c>
      <c r="L253" s="10" t="s">
        <v>654</v>
      </c>
      <c r="M253" s="2">
        <f t="shared" ref="M253" si="508">AVERAGE(F252:F291)</f>
        <v>0.85224999999999995</v>
      </c>
      <c r="N253">
        <f t="shared" ref="N253" si="509">_xlfn.STDEV.S(F252:F291)</f>
        <v>0.25319990582086049</v>
      </c>
      <c r="Q253" s="10" t="s">
        <v>654</v>
      </c>
      <c r="R253">
        <f t="shared" ref="R253:R292" si="510">AVERAGE(E256:E315)</f>
        <v>57.061666666666675</v>
      </c>
    </row>
    <row r="254" spans="1:18" x14ac:dyDescent="0.25">
      <c r="A254" s="2">
        <f t="shared" ca="1" si="387"/>
        <v>0.86909221157977434</v>
      </c>
      <c r="B254" s="1">
        <v>42922</v>
      </c>
      <c r="C254" s="1" t="str">
        <f t="shared" si="388"/>
        <v>July</v>
      </c>
      <c r="D254" t="s">
        <v>11</v>
      </c>
      <c r="E254">
        <v>91.699999999999989</v>
      </c>
      <c r="F254" s="2">
        <v>0.51</v>
      </c>
      <c r="G254">
        <v>46</v>
      </c>
      <c r="H254">
        <v>0.5</v>
      </c>
      <c r="I254">
        <v>39</v>
      </c>
      <c r="J254" s="3">
        <f t="shared" si="389"/>
        <v>19.5</v>
      </c>
      <c r="L254" s="10" t="s">
        <v>655</v>
      </c>
      <c r="M254" s="2">
        <f t="shared" ref="M254" si="511">AVERAGE(F285:F324)</f>
        <v>0.8470000000000002</v>
      </c>
      <c r="N254">
        <f t="shared" ref="N254" si="512">_xlfn.STDEV.S(F285:F324)</f>
        <v>0.23066459166103787</v>
      </c>
      <c r="Q254" s="10" t="s">
        <v>655</v>
      </c>
      <c r="R254">
        <f t="shared" si="510"/>
        <v>57.55</v>
      </c>
    </row>
    <row r="255" spans="1:18" x14ac:dyDescent="0.25">
      <c r="A255" s="2">
        <f t="shared" ca="1" si="387"/>
        <v>0.28640021688213024</v>
      </c>
      <c r="B255" s="1">
        <v>42895</v>
      </c>
      <c r="C255" s="1" t="str">
        <f t="shared" si="388"/>
        <v>June</v>
      </c>
      <c r="D255" t="s">
        <v>12</v>
      </c>
      <c r="E255">
        <v>77.599999999999994</v>
      </c>
      <c r="F255" s="2">
        <v>0.61</v>
      </c>
      <c r="G255">
        <v>44</v>
      </c>
      <c r="H255">
        <v>0.3</v>
      </c>
      <c r="I255">
        <v>32</v>
      </c>
      <c r="J255" s="3">
        <f t="shared" si="389"/>
        <v>9.6</v>
      </c>
      <c r="L255" s="10" t="s">
        <v>656</v>
      </c>
      <c r="M255" s="2">
        <f t="shared" ref="M255" si="513">AVERAGE(F254:F293)</f>
        <v>0.84724999999999984</v>
      </c>
      <c r="N255">
        <f t="shared" ref="N255" si="514">_xlfn.STDEV.S(F254:F293)</f>
        <v>0.2545482423673518</v>
      </c>
      <c r="Q255" s="10" t="s">
        <v>656</v>
      </c>
      <c r="R255">
        <f t="shared" si="510"/>
        <v>58.004999999999995</v>
      </c>
    </row>
    <row r="256" spans="1:18" x14ac:dyDescent="0.25">
      <c r="A256" s="2">
        <f t="shared" ca="1" si="387"/>
        <v>0.27125644349711897</v>
      </c>
      <c r="B256" s="1">
        <v>42787</v>
      </c>
      <c r="C256" s="1" t="str">
        <f t="shared" si="388"/>
        <v>February</v>
      </c>
      <c r="D256" t="s">
        <v>9</v>
      </c>
      <c r="E256">
        <v>42.4</v>
      </c>
      <c r="F256" s="2">
        <v>1</v>
      </c>
      <c r="G256">
        <v>28</v>
      </c>
      <c r="H256">
        <v>0.3</v>
      </c>
      <c r="I256">
        <v>18</v>
      </c>
      <c r="J256" s="3">
        <f t="shared" si="389"/>
        <v>5.3999999999999995</v>
      </c>
      <c r="L256" s="10" t="s">
        <v>657</v>
      </c>
      <c r="M256" s="2">
        <f t="shared" ref="M256" si="515">AVERAGE(F287:F326)</f>
        <v>0.85900000000000032</v>
      </c>
      <c r="N256">
        <f t="shared" ref="N256" si="516">_xlfn.STDEV.S(F287:F326)</f>
        <v>0.23850818402342761</v>
      </c>
      <c r="Q256" s="10" t="s">
        <v>657</v>
      </c>
      <c r="R256">
        <f t="shared" si="510"/>
        <v>58.809999999999988</v>
      </c>
    </row>
    <row r="257" spans="1:18" x14ac:dyDescent="0.25">
      <c r="A257" s="2">
        <f t="shared" ca="1" si="387"/>
        <v>0.75853124138543671</v>
      </c>
      <c r="B257" s="1">
        <v>43083</v>
      </c>
      <c r="C257" s="1" t="str">
        <f t="shared" si="388"/>
        <v>December</v>
      </c>
      <c r="D257" t="s">
        <v>11</v>
      </c>
      <c r="E257">
        <v>31.9</v>
      </c>
      <c r="F257" s="2">
        <v>1.54</v>
      </c>
      <c r="G257">
        <v>24</v>
      </c>
      <c r="H257">
        <v>0.3</v>
      </c>
      <c r="I257">
        <v>13</v>
      </c>
      <c r="J257" s="3">
        <f t="shared" si="389"/>
        <v>3.9</v>
      </c>
      <c r="L257" s="10" t="s">
        <v>658</v>
      </c>
      <c r="M257" s="2">
        <f t="shared" ref="M257" si="517">AVERAGE(F256:F295)</f>
        <v>0.86574999999999991</v>
      </c>
      <c r="N257">
        <f t="shared" ref="N257" si="518">_xlfn.STDEV.S(F256:F295)</f>
        <v>0.2458776796159701</v>
      </c>
      <c r="Q257" s="10" t="s">
        <v>658</v>
      </c>
      <c r="R257">
        <f t="shared" si="510"/>
        <v>59.36333333333333</v>
      </c>
    </row>
    <row r="258" spans="1:18" x14ac:dyDescent="0.25">
      <c r="A258" s="2">
        <f t="shared" ref="A258:A321" ca="1" si="519">RAND()</f>
        <v>0.53382546758618576</v>
      </c>
      <c r="B258" s="1">
        <v>42791</v>
      </c>
      <c r="C258" s="1" t="str">
        <f t="shared" ref="C258:C321" si="520">TEXT(B258, "mmmm")</f>
        <v>February</v>
      </c>
      <c r="D258" t="s">
        <v>13</v>
      </c>
      <c r="E258">
        <v>42.4</v>
      </c>
      <c r="F258" s="2">
        <v>1</v>
      </c>
      <c r="G258">
        <v>21</v>
      </c>
      <c r="H258">
        <v>0.3</v>
      </c>
      <c r="I258">
        <v>18</v>
      </c>
      <c r="J258" s="3">
        <f t="shared" ref="J258:J321" si="521">H258*I258</f>
        <v>5.3999999999999995</v>
      </c>
      <c r="L258" s="10" t="s">
        <v>659</v>
      </c>
      <c r="M258" s="2">
        <f t="shared" ref="M258" si="522">AVERAGE(F289:F328)</f>
        <v>0.8652500000000003</v>
      </c>
      <c r="N258">
        <f t="shared" ref="N258" si="523">_xlfn.STDEV.S(F289:F328)</f>
        <v>0.23521934662276506</v>
      </c>
      <c r="Q258" s="10" t="s">
        <v>659</v>
      </c>
      <c r="R258">
        <f t="shared" si="510"/>
        <v>58.783333333333324</v>
      </c>
    </row>
    <row r="259" spans="1:18" x14ac:dyDescent="0.25">
      <c r="A259" s="2">
        <f t="shared" ca="1" si="519"/>
        <v>0.97363089455816021</v>
      </c>
      <c r="B259" s="1">
        <v>43088</v>
      </c>
      <c r="C259" s="1" t="str">
        <f t="shared" si="520"/>
        <v>December</v>
      </c>
      <c r="D259" t="s">
        <v>9</v>
      </c>
      <c r="E259">
        <v>41.4</v>
      </c>
      <c r="F259" s="2">
        <v>1</v>
      </c>
      <c r="G259">
        <v>33</v>
      </c>
      <c r="H259">
        <v>0.3</v>
      </c>
      <c r="I259">
        <v>18</v>
      </c>
      <c r="J259" s="3">
        <f t="shared" si="521"/>
        <v>5.3999999999999995</v>
      </c>
      <c r="L259" s="10" t="s">
        <v>660</v>
      </c>
      <c r="M259" s="2">
        <f t="shared" ref="M259" si="524">AVERAGE(F258:F297)</f>
        <v>0.86174999999999979</v>
      </c>
      <c r="N259">
        <f t="shared" ref="N259" si="525">_xlfn.STDEV.S(F258:F297)</f>
        <v>0.23391744653803009</v>
      </c>
      <c r="Q259" s="10" t="s">
        <v>660</v>
      </c>
      <c r="R259">
        <f t="shared" si="510"/>
        <v>58.789999999999992</v>
      </c>
    </row>
    <row r="260" spans="1:18" x14ac:dyDescent="0.25">
      <c r="A260" s="2">
        <f t="shared" ca="1" si="519"/>
        <v>0.35623338182578568</v>
      </c>
      <c r="B260" s="1">
        <v>42929</v>
      </c>
      <c r="C260" s="1" t="str">
        <f t="shared" si="520"/>
        <v>July</v>
      </c>
      <c r="D260" t="s">
        <v>11</v>
      </c>
      <c r="E260">
        <v>78.899999999999991</v>
      </c>
      <c r="F260" s="2">
        <v>0.61</v>
      </c>
      <c r="G260">
        <v>49</v>
      </c>
      <c r="H260">
        <v>0.5</v>
      </c>
      <c r="I260">
        <v>33</v>
      </c>
      <c r="J260" s="3">
        <f t="shared" si="521"/>
        <v>16.5</v>
      </c>
      <c r="L260" s="10" t="s">
        <v>661</v>
      </c>
      <c r="M260" s="2">
        <f t="shared" ref="M260" si="526">AVERAGE(F291:F330)</f>
        <v>0.84100000000000041</v>
      </c>
      <c r="N260">
        <f t="shared" ref="N260" si="527">_xlfn.STDEV.S(F291:F330)</f>
        <v>0.22560232768393473</v>
      </c>
      <c r="Q260" s="10" t="s">
        <v>661</v>
      </c>
      <c r="R260">
        <f t="shared" si="510"/>
        <v>58.676666666666662</v>
      </c>
    </row>
    <row r="261" spans="1:18" x14ac:dyDescent="0.25">
      <c r="A261" s="2">
        <f t="shared" ca="1" si="519"/>
        <v>0.35936639458511621</v>
      </c>
      <c r="B261" s="1">
        <v>43040</v>
      </c>
      <c r="C261" s="1" t="str">
        <f t="shared" si="520"/>
        <v>November</v>
      </c>
      <c r="D261" t="s">
        <v>10</v>
      </c>
      <c r="E261">
        <v>51.9</v>
      </c>
      <c r="F261" s="2">
        <v>0.83</v>
      </c>
      <c r="G261">
        <v>43</v>
      </c>
      <c r="H261">
        <v>0.3</v>
      </c>
      <c r="I261">
        <v>23</v>
      </c>
      <c r="J261" s="3">
        <f t="shared" si="521"/>
        <v>6.8999999999999995</v>
      </c>
      <c r="L261" s="10" t="s">
        <v>662</v>
      </c>
      <c r="M261" s="2">
        <f t="shared" ref="M261" si="528">AVERAGE(F260:F299)</f>
        <v>0.86124999999999985</v>
      </c>
      <c r="N261">
        <f t="shared" ref="N261" si="529">_xlfn.STDEV.S(F260:F299)</f>
        <v>0.23755363766785562</v>
      </c>
      <c r="Q261" s="10" t="s">
        <v>662</v>
      </c>
      <c r="R261">
        <f t="shared" si="510"/>
        <v>58.484999999999999</v>
      </c>
    </row>
    <row r="262" spans="1:18" x14ac:dyDescent="0.25">
      <c r="A262" s="2">
        <f t="shared" ca="1" si="519"/>
        <v>0.11376445475350172</v>
      </c>
      <c r="B262" s="1">
        <v>43062</v>
      </c>
      <c r="C262" s="1" t="str">
        <f t="shared" si="520"/>
        <v>November</v>
      </c>
      <c r="D262" t="s">
        <v>11</v>
      </c>
      <c r="E262">
        <v>51.9</v>
      </c>
      <c r="F262" s="2">
        <v>0.87</v>
      </c>
      <c r="G262">
        <v>47</v>
      </c>
      <c r="H262">
        <v>0.3</v>
      </c>
      <c r="I262">
        <v>23</v>
      </c>
      <c r="J262" s="3">
        <f t="shared" si="521"/>
        <v>6.8999999999999995</v>
      </c>
      <c r="L262" s="10" t="s">
        <v>663</v>
      </c>
      <c r="M262" s="2">
        <f t="shared" ref="M262" si="530">AVERAGE(F293:F332)</f>
        <v>0.83750000000000002</v>
      </c>
      <c r="N262">
        <f t="shared" ref="N262" si="531">_xlfn.STDEV.S(F293:F332)</f>
        <v>0.22312179035973431</v>
      </c>
      <c r="Q262" s="10" t="s">
        <v>663</v>
      </c>
      <c r="R262">
        <f t="shared" si="510"/>
        <v>58.276666666666664</v>
      </c>
    </row>
    <row r="263" spans="1:18" x14ac:dyDescent="0.25">
      <c r="A263" s="2">
        <f t="shared" ca="1" si="519"/>
        <v>0.55769197384748426</v>
      </c>
      <c r="B263" s="1">
        <v>42962</v>
      </c>
      <c r="C263" s="1" t="str">
        <f t="shared" si="520"/>
        <v>August</v>
      </c>
      <c r="D263" t="s">
        <v>9</v>
      </c>
      <c r="E263">
        <v>74.3</v>
      </c>
      <c r="F263" s="2">
        <v>0.63</v>
      </c>
      <c r="G263">
        <v>44</v>
      </c>
      <c r="H263">
        <v>0.5</v>
      </c>
      <c r="I263">
        <v>31</v>
      </c>
      <c r="J263" s="3">
        <f t="shared" si="521"/>
        <v>15.5</v>
      </c>
      <c r="L263" s="10" t="s">
        <v>664</v>
      </c>
      <c r="M263" s="2">
        <f t="shared" ref="M263" si="532">AVERAGE(F262:F301)</f>
        <v>0.85549999999999982</v>
      </c>
      <c r="N263">
        <f t="shared" ref="N263" si="533">_xlfn.STDEV.S(F262:F301)</f>
        <v>0.24301471940224967</v>
      </c>
      <c r="Q263" s="10" t="s">
        <v>664</v>
      </c>
      <c r="R263">
        <f t="shared" si="510"/>
        <v>58.051666666666662</v>
      </c>
    </row>
    <row r="264" spans="1:18" x14ac:dyDescent="0.25">
      <c r="A264" s="2">
        <f t="shared" ca="1" si="519"/>
        <v>0.15025695535992378</v>
      </c>
      <c r="B264" s="1">
        <v>42918</v>
      </c>
      <c r="C264" s="1" t="str">
        <f t="shared" si="520"/>
        <v>July</v>
      </c>
      <c r="D264" t="s">
        <v>7</v>
      </c>
      <c r="E264">
        <v>93.399999999999991</v>
      </c>
      <c r="F264" s="2">
        <v>0.51</v>
      </c>
      <c r="G264">
        <v>68</v>
      </c>
      <c r="H264">
        <v>0.5</v>
      </c>
      <c r="I264">
        <v>38</v>
      </c>
      <c r="J264" s="3">
        <f t="shared" si="521"/>
        <v>19</v>
      </c>
      <c r="L264" s="10" t="s">
        <v>665</v>
      </c>
      <c r="M264" s="2">
        <f t="shared" ref="M264" si="534">AVERAGE(F295:F334)</f>
        <v>0.82950000000000013</v>
      </c>
      <c r="N264">
        <f t="shared" ref="N264" si="535">_xlfn.STDEV.S(F295:F334)</f>
        <v>0.22662461902608413</v>
      </c>
      <c r="Q264" s="10" t="s">
        <v>665</v>
      </c>
      <c r="R264">
        <f t="shared" si="510"/>
        <v>57.898333333333326</v>
      </c>
    </row>
    <row r="265" spans="1:18" x14ac:dyDescent="0.25">
      <c r="A265" s="2">
        <f t="shared" ca="1" si="519"/>
        <v>0.27597199557325947</v>
      </c>
      <c r="B265" s="1">
        <v>42777</v>
      </c>
      <c r="C265" s="1" t="str">
        <f t="shared" si="520"/>
        <v>February</v>
      </c>
      <c r="D265" t="s">
        <v>13</v>
      </c>
      <c r="E265">
        <v>51.3</v>
      </c>
      <c r="F265" s="2">
        <v>0.91</v>
      </c>
      <c r="G265">
        <v>35</v>
      </c>
      <c r="H265">
        <v>0.3</v>
      </c>
      <c r="I265">
        <v>21</v>
      </c>
      <c r="J265" s="3">
        <f t="shared" si="521"/>
        <v>6.3</v>
      </c>
      <c r="L265" s="10" t="s">
        <v>666</v>
      </c>
      <c r="M265" s="2">
        <f t="shared" ref="M265" si="536">AVERAGE(F264:F303)</f>
        <v>0.85049999999999992</v>
      </c>
      <c r="N265">
        <f t="shared" ref="N265" si="537">_xlfn.STDEV.S(F264:F303)</f>
        <v>0.24475995566561931</v>
      </c>
      <c r="Q265" s="10" t="s">
        <v>666</v>
      </c>
      <c r="R265">
        <f t="shared" si="510"/>
        <v>57.423333333333325</v>
      </c>
    </row>
    <row r="266" spans="1:18" x14ac:dyDescent="0.25">
      <c r="A266" s="2">
        <f t="shared" ca="1" si="519"/>
        <v>0.51941371476207532</v>
      </c>
      <c r="B266" s="1">
        <v>43006</v>
      </c>
      <c r="C266" s="1" t="str">
        <f t="shared" si="520"/>
        <v>September</v>
      </c>
      <c r="D266" t="s">
        <v>11</v>
      </c>
      <c r="E266">
        <v>67.399999999999991</v>
      </c>
      <c r="F266" s="2">
        <v>0.69</v>
      </c>
      <c r="G266">
        <v>38</v>
      </c>
      <c r="H266">
        <v>0.3</v>
      </c>
      <c r="I266">
        <v>28</v>
      </c>
      <c r="J266" s="3">
        <f t="shared" si="521"/>
        <v>8.4</v>
      </c>
      <c r="L266" s="10" t="s">
        <v>667</v>
      </c>
      <c r="M266" s="2">
        <f t="shared" ref="M266" si="538">AVERAGE(F297:F336)</f>
        <v>0.80950000000000011</v>
      </c>
      <c r="N266">
        <f t="shared" ref="N266" si="539">_xlfn.STDEV.S(F297:F336)</f>
        <v>0.23097285887840061</v>
      </c>
      <c r="Q266" s="10" t="s">
        <v>667</v>
      </c>
      <c r="R266">
        <f t="shared" si="510"/>
        <v>57.904999999999987</v>
      </c>
    </row>
    <row r="267" spans="1:18" x14ac:dyDescent="0.25">
      <c r="A267" s="2">
        <f t="shared" ca="1" si="519"/>
        <v>8.0630833678803082E-3</v>
      </c>
      <c r="B267" s="1">
        <v>42900</v>
      </c>
      <c r="C267" s="1" t="str">
        <f t="shared" si="520"/>
        <v>June</v>
      </c>
      <c r="D267" t="s">
        <v>10</v>
      </c>
      <c r="E267">
        <v>80.5</v>
      </c>
      <c r="F267" s="2">
        <v>0.56999999999999995</v>
      </c>
      <c r="G267">
        <v>48</v>
      </c>
      <c r="H267">
        <v>0.3</v>
      </c>
      <c r="I267">
        <v>35</v>
      </c>
      <c r="J267" s="3">
        <f t="shared" si="521"/>
        <v>10.5</v>
      </c>
      <c r="L267" s="10" t="s">
        <v>668</v>
      </c>
      <c r="M267" s="2">
        <f t="shared" ref="M267" si="540">AVERAGE(F266:F305)</f>
        <v>0.85624999999999962</v>
      </c>
      <c r="N267">
        <f t="shared" ref="N267" si="541">_xlfn.STDEV.S(F266:F305)</f>
        <v>0.23919402595232697</v>
      </c>
      <c r="Q267" s="10" t="s">
        <v>668</v>
      </c>
      <c r="R267">
        <f t="shared" si="510"/>
        <v>58.074999999999982</v>
      </c>
    </row>
    <row r="268" spans="1:18" x14ac:dyDescent="0.25">
      <c r="A268" s="2">
        <f t="shared" ca="1" si="519"/>
        <v>0.27215567223518233</v>
      </c>
      <c r="B268" s="1">
        <v>42769</v>
      </c>
      <c r="C268" s="1" t="str">
        <f t="shared" si="520"/>
        <v>February</v>
      </c>
      <c r="D268" t="s">
        <v>12</v>
      </c>
      <c r="E268">
        <v>50.3</v>
      </c>
      <c r="F268" s="2">
        <v>0.87</v>
      </c>
      <c r="G268">
        <v>25</v>
      </c>
      <c r="H268">
        <v>0.3</v>
      </c>
      <c r="I268">
        <v>21</v>
      </c>
      <c r="J268" s="3">
        <f t="shared" si="521"/>
        <v>6.3</v>
      </c>
      <c r="L268" s="10" t="s">
        <v>669</v>
      </c>
      <c r="M268" s="2">
        <f t="shared" ref="M268" si="542">AVERAGE(F299:F338)</f>
        <v>0.8015000000000001</v>
      </c>
      <c r="N268">
        <f t="shared" ref="N268" si="543">_xlfn.STDEV.S(F299:F338)</f>
        <v>0.23906387945806143</v>
      </c>
      <c r="Q268" s="10" t="s">
        <v>669</v>
      </c>
      <c r="R268">
        <f t="shared" si="510"/>
        <v>58.228333333333318</v>
      </c>
    </row>
    <row r="269" spans="1:18" x14ac:dyDescent="0.25">
      <c r="A269" s="2">
        <f t="shared" ca="1" si="519"/>
        <v>0.6442608653718862</v>
      </c>
      <c r="B269" s="1">
        <v>43050</v>
      </c>
      <c r="C269" s="1" t="str">
        <f t="shared" si="520"/>
        <v>November</v>
      </c>
      <c r="D269" t="s">
        <v>13</v>
      </c>
      <c r="E269">
        <v>47.3</v>
      </c>
      <c r="F269" s="2">
        <v>0.91</v>
      </c>
      <c r="G269">
        <v>33</v>
      </c>
      <c r="H269">
        <v>0.3</v>
      </c>
      <c r="I269">
        <v>21</v>
      </c>
      <c r="J269" s="3">
        <f t="shared" si="521"/>
        <v>6.3</v>
      </c>
      <c r="L269" s="10" t="s">
        <v>670</v>
      </c>
      <c r="M269" s="2">
        <f t="shared" ref="M269" si="544">AVERAGE(F268:F307)</f>
        <v>0.87799999999999989</v>
      </c>
      <c r="N269">
        <f t="shared" ref="N269" si="545">_xlfn.STDEV.S(F268:F307)</f>
        <v>0.23839420058339245</v>
      </c>
      <c r="Q269" s="10" t="s">
        <v>670</v>
      </c>
      <c r="R269">
        <f t="shared" si="510"/>
        <v>58.436666666666646</v>
      </c>
    </row>
    <row r="270" spans="1:18" x14ac:dyDescent="0.25">
      <c r="A270" s="2">
        <f t="shared" ca="1" si="519"/>
        <v>0.18544978743503548</v>
      </c>
      <c r="B270" s="1">
        <v>42993</v>
      </c>
      <c r="C270" s="1" t="str">
        <f t="shared" si="520"/>
        <v>September</v>
      </c>
      <c r="D270" t="s">
        <v>12</v>
      </c>
      <c r="E270">
        <v>63.399999999999991</v>
      </c>
      <c r="F270" s="2">
        <v>0.67</v>
      </c>
      <c r="G270">
        <v>41</v>
      </c>
      <c r="H270">
        <v>0.3</v>
      </c>
      <c r="I270">
        <v>28</v>
      </c>
      <c r="J270" s="3">
        <f t="shared" si="521"/>
        <v>8.4</v>
      </c>
      <c r="L270" s="10" t="s">
        <v>671</v>
      </c>
      <c r="M270" s="2">
        <f t="shared" ref="M270" si="546">AVERAGE(F301:F340)</f>
        <v>0.80024999999999991</v>
      </c>
      <c r="N270">
        <f t="shared" ref="N270" si="547">_xlfn.STDEV.S(F301:F340)</f>
        <v>0.23817131843082459</v>
      </c>
      <c r="Q270" s="10" t="s">
        <v>671</v>
      </c>
      <c r="R270">
        <f t="shared" si="510"/>
        <v>58.979999999999983</v>
      </c>
    </row>
    <row r="271" spans="1:18" x14ac:dyDescent="0.25">
      <c r="A271" s="2">
        <f t="shared" ca="1" si="519"/>
        <v>0.80249078428426324</v>
      </c>
      <c r="B271" s="1">
        <v>43061</v>
      </c>
      <c r="C271" s="1" t="str">
        <f t="shared" si="520"/>
        <v>November</v>
      </c>
      <c r="D271" t="s">
        <v>10</v>
      </c>
      <c r="E271">
        <v>48.699999999999996</v>
      </c>
      <c r="F271" s="2">
        <v>1</v>
      </c>
      <c r="G271">
        <v>40</v>
      </c>
      <c r="H271">
        <v>0.3</v>
      </c>
      <c r="I271">
        <v>19</v>
      </c>
      <c r="J271" s="3">
        <f t="shared" si="521"/>
        <v>5.7</v>
      </c>
      <c r="L271" s="10" t="s">
        <v>672</v>
      </c>
      <c r="M271" s="2">
        <f t="shared" ref="M271" si="548">AVERAGE(F270:F309)</f>
        <v>0.86699999999999999</v>
      </c>
      <c r="N271">
        <f t="shared" ref="N271" si="549">_xlfn.STDEV.S(F270:F309)</f>
        <v>0.2437442964487205</v>
      </c>
      <c r="Q271" s="10" t="s">
        <v>672</v>
      </c>
      <c r="R271">
        <f t="shared" si="510"/>
        <v>59.16666666666665</v>
      </c>
    </row>
    <row r="272" spans="1:18" x14ac:dyDescent="0.25">
      <c r="A272" s="2">
        <f t="shared" ca="1" si="519"/>
        <v>0.69461107165203972</v>
      </c>
      <c r="B272" s="1">
        <v>42760</v>
      </c>
      <c r="C272" s="1" t="str">
        <f t="shared" si="520"/>
        <v>January</v>
      </c>
      <c r="D272" t="s">
        <v>10</v>
      </c>
      <c r="E272">
        <v>32.199999999999996</v>
      </c>
      <c r="F272" s="2">
        <v>1.25</v>
      </c>
      <c r="G272">
        <v>24</v>
      </c>
      <c r="H272">
        <v>0.3</v>
      </c>
      <c r="I272">
        <v>14</v>
      </c>
      <c r="J272" s="3">
        <f t="shared" si="521"/>
        <v>4.2</v>
      </c>
      <c r="L272" s="10" t="s">
        <v>673</v>
      </c>
      <c r="M272" s="2">
        <f t="shared" ref="M272" si="550">AVERAGE(F303:F342)</f>
        <v>0.79974999999999996</v>
      </c>
      <c r="N272">
        <f t="shared" ref="N272" si="551">_xlfn.STDEV.S(F303:F342)</f>
        <v>0.23855857206919323</v>
      </c>
      <c r="Q272" s="10" t="s">
        <v>673</v>
      </c>
      <c r="R272">
        <f t="shared" si="510"/>
        <v>59.904999999999987</v>
      </c>
    </row>
    <row r="273" spans="1:18" x14ac:dyDescent="0.25">
      <c r="A273" s="2">
        <f t="shared" ca="1" si="519"/>
        <v>0.75024359851990996</v>
      </c>
      <c r="B273" s="1">
        <v>43052</v>
      </c>
      <c r="C273" s="1" t="str">
        <f t="shared" si="520"/>
        <v>November</v>
      </c>
      <c r="D273" t="s">
        <v>8</v>
      </c>
      <c r="E273">
        <v>44.699999999999996</v>
      </c>
      <c r="F273" s="2">
        <v>1.05</v>
      </c>
      <c r="G273">
        <v>26</v>
      </c>
      <c r="H273">
        <v>0.3</v>
      </c>
      <c r="I273">
        <v>19</v>
      </c>
      <c r="J273" s="3">
        <f t="shared" si="521"/>
        <v>5.7</v>
      </c>
      <c r="L273" s="10" t="s">
        <v>674</v>
      </c>
      <c r="M273" s="2">
        <f t="shared" ref="M273" si="552">AVERAGE(F272:F311)</f>
        <v>0.86374999999999991</v>
      </c>
      <c r="N273">
        <f t="shared" ref="N273" si="553">_xlfn.STDEV.S(F272:F311)</f>
        <v>0.24211342436223987</v>
      </c>
      <c r="Q273" s="10" t="s">
        <v>674</v>
      </c>
      <c r="R273">
        <f t="shared" si="510"/>
        <v>60.994999999999997</v>
      </c>
    </row>
    <row r="274" spans="1:18" x14ac:dyDescent="0.25">
      <c r="A274" s="2">
        <f t="shared" ca="1" si="519"/>
        <v>0.59180800935342237</v>
      </c>
      <c r="B274" s="1">
        <v>43077</v>
      </c>
      <c r="C274" s="1" t="str">
        <f t="shared" si="520"/>
        <v>December</v>
      </c>
      <c r="D274" t="s">
        <v>12</v>
      </c>
      <c r="E274">
        <v>40.5</v>
      </c>
      <c r="F274" s="2">
        <v>1.25</v>
      </c>
      <c r="G274">
        <v>30</v>
      </c>
      <c r="H274">
        <v>0.3</v>
      </c>
      <c r="I274">
        <v>15</v>
      </c>
      <c r="J274" s="3">
        <f t="shared" si="521"/>
        <v>4.5</v>
      </c>
      <c r="L274" s="10" t="s">
        <v>675</v>
      </c>
      <c r="M274" s="2">
        <f t="shared" ref="M274" si="554">AVERAGE(F305:F344)</f>
        <v>0.79425000000000001</v>
      </c>
      <c r="N274">
        <f t="shared" ref="N274" si="555">_xlfn.STDEV.S(F305:F344)</f>
        <v>0.23848762264286619</v>
      </c>
      <c r="Q274" s="10" t="s">
        <v>675</v>
      </c>
      <c r="R274">
        <f t="shared" si="510"/>
        <v>61.248333333333328</v>
      </c>
    </row>
    <row r="275" spans="1:18" x14ac:dyDescent="0.25">
      <c r="A275" s="2">
        <f t="shared" ca="1" si="519"/>
        <v>0.60520290806796129</v>
      </c>
      <c r="B275" s="1">
        <v>43095</v>
      </c>
      <c r="C275" s="1" t="str">
        <f t="shared" si="520"/>
        <v>December</v>
      </c>
      <c r="D275" t="s">
        <v>9</v>
      </c>
      <c r="E275">
        <v>28.9</v>
      </c>
      <c r="F275" s="2">
        <v>1.43</v>
      </c>
      <c r="G275">
        <v>23</v>
      </c>
      <c r="H275">
        <v>0.3</v>
      </c>
      <c r="I275">
        <v>13</v>
      </c>
      <c r="J275" s="3">
        <f t="shared" si="521"/>
        <v>3.9</v>
      </c>
      <c r="L275" s="10" t="s">
        <v>676</v>
      </c>
      <c r="M275" s="2">
        <f t="shared" ref="M275" si="556">AVERAGE(F274:F313)</f>
        <v>0.85674999999999968</v>
      </c>
      <c r="N275">
        <f t="shared" ref="N275" si="557">_xlfn.STDEV.S(F274:F313)</f>
        <v>0.24536093246376334</v>
      </c>
      <c r="Q275" s="10" t="s">
        <v>676</v>
      </c>
      <c r="R275">
        <f t="shared" si="510"/>
        <v>60.393333333333324</v>
      </c>
    </row>
    <row r="276" spans="1:18" x14ac:dyDescent="0.25">
      <c r="A276" s="2">
        <f t="shared" ca="1" si="519"/>
        <v>0.74396615475455929</v>
      </c>
      <c r="B276" s="1">
        <v>43034</v>
      </c>
      <c r="C276" s="1" t="str">
        <f t="shared" si="520"/>
        <v>October</v>
      </c>
      <c r="D276" t="s">
        <v>11</v>
      </c>
      <c r="E276">
        <v>54.199999999999996</v>
      </c>
      <c r="F276" s="2">
        <v>0.77</v>
      </c>
      <c r="G276">
        <v>47</v>
      </c>
      <c r="H276">
        <v>0.3</v>
      </c>
      <c r="I276">
        <v>24</v>
      </c>
      <c r="J276" s="3">
        <f t="shared" si="521"/>
        <v>7.1999999999999993</v>
      </c>
      <c r="L276" s="10" t="s">
        <v>677</v>
      </c>
      <c r="M276" s="2">
        <f t="shared" ref="M276" si="558">AVERAGE(F307:F346)</f>
        <v>0.77825000000000011</v>
      </c>
      <c r="N276">
        <f t="shared" ref="N276" si="559">_xlfn.STDEV.S(F307:F346)</f>
        <v>0.23253218690907679</v>
      </c>
      <c r="Q276" s="10" t="s">
        <v>677</v>
      </c>
      <c r="R276">
        <f t="shared" si="510"/>
        <v>60.23833333333333</v>
      </c>
    </row>
    <row r="277" spans="1:18" x14ac:dyDescent="0.25">
      <c r="A277" s="2">
        <f t="shared" ca="1" si="519"/>
        <v>0.63923828582279107</v>
      </c>
      <c r="B277" s="1">
        <v>42909</v>
      </c>
      <c r="C277" s="1" t="str">
        <f t="shared" si="520"/>
        <v>June</v>
      </c>
      <c r="D277" t="s">
        <v>12</v>
      </c>
      <c r="E277">
        <v>79.899999999999991</v>
      </c>
      <c r="F277" s="2">
        <v>0.61</v>
      </c>
      <c r="G277">
        <v>39</v>
      </c>
      <c r="H277">
        <v>0.3</v>
      </c>
      <c r="I277">
        <v>33</v>
      </c>
      <c r="J277" s="3">
        <f t="shared" si="521"/>
        <v>9.9</v>
      </c>
      <c r="L277" s="10" t="s">
        <v>678</v>
      </c>
      <c r="M277" s="2">
        <f t="shared" ref="M277" si="560">AVERAGE(F276:F315)</f>
        <v>0.83774999999999999</v>
      </c>
      <c r="N277">
        <f t="shared" ref="N277" si="561">_xlfn.STDEV.S(F276:F315)</f>
        <v>0.22000568174481322</v>
      </c>
      <c r="Q277" s="10" t="s">
        <v>678</v>
      </c>
      <c r="R277">
        <f t="shared" si="510"/>
        <v>60.598333333333322</v>
      </c>
    </row>
    <row r="278" spans="1:18" x14ac:dyDescent="0.25">
      <c r="A278" s="2">
        <f t="shared" ca="1" si="519"/>
        <v>5.4600953305485755E-2</v>
      </c>
      <c r="B278" s="1">
        <v>42885</v>
      </c>
      <c r="C278" s="1" t="str">
        <f t="shared" si="520"/>
        <v>May</v>
      </c>
      <c r="D278" t="s">
        <v>9</v>
      </c>
      <c r="E278">
        <v>75</v>
      </c>
      <c r="F278" s="2">
        <v>0.67</v>
      </c>
      <c r="G278">
        <v>43</v>
      </c>
      <c r="H278">
        <v>0.3</v>
      </c>
      <c r="I278">
        <v>30</v>
      </c>
      <c r="J278" s="3">
        <f t="shared" si="521"/>
        <v>9</v>
      </c>
      <c r="L278" s="10" t="s">
        <v>679</v>
      </c>
      <c r="M278" s="2">
        <f t="shared" ref="M278" si="562">AVERAGE(F309:F348)</f>
        <v>0.80675000000000008</v>
      </c>
      <c r="N278">
        <f t="shared" ref="N278" si="563">_xlfn.STDEV.S(F309:F348)</f>
        <v>0.27251334947305894</v>
      </c>
      <c r="Q278" s="10" t="s">
        <v>679</v>
      </c>
      <c r="R278">
        <f t="shared" si="510"/>
        <v>60.279999999999994</v>
      </c>
    </row>
    <row r="279" spans="1:18" x14ac:dyDescent="0.25">
      <c r="A279" s="2">
        <f t="shared" ca="1" si="519"/>
        <v>0.20722534238064338</v>
      </c>
      <c r="B279" s="1">
        <v>42852</v>
      </c>
      <c r="C279" s="1" t="str">
        <f t="shared" si="520"/>
        <v>April</v>
      </c>
      <c r="D279" t="s">
        <v>11</v>
      </c>
      <c r="E279">
        <v>63.499999999999993</v>
      </c>
      <c r="F279" s="2">
        <v>0.77</v>
      </c>
      <c r="G279">
        <v>50</v>
      </c>
      <c r="H279">
        <v>0.3</v>
      </c>
      <c r="I279">
        <v>25</v>
      </c>
      <c r="J279" s="3">
        <f t="shared" si="521"/>
        <v>7.5</v>
      </c>
      <c r="L279" s="10" t="s">
        <v>680</v>
      </c>
      <c r="M279" s="2">
        <f t="shared" ref="M279" si="564">AVERAGE(F278:F317)</f>
        <v>0.8404999999999998</v>
      </c>
      <c r="N279">
        <f t="shared" ref="N279" si="565">_xlfn.STDEV.S(F278:F317)</f>
        <v>0.21804433799879688</v>
      </c>
      <c r="Q279" s="10" t="s">
        <v>680</v>
      </c>
      <c r="R279">
        <f t="shared" si="510"/>
        <v>60.588333333333331</v>
      </c>
    </row>
    <row r="280" spans="1:18" x14ac:dyDescent="0.25">
      <c r="A280" s="2">
        <f t="shared" ca="1" si="519"/>
        <v>0.74771467983717632</v>
      </c>
      <c r="B280" s="1">
        <v>42892</v>
      </c>
      <c r="C280" s="1" t="str">
        <f t="shared" si="520"/>
        <v>June</v>
      </c>
      <c r="D280" t="s">
        <v>9</v>
      </c>
      <c r="E280">
        <v>84.199999999999989</v>
      </c>
      <c r="F280" s="2">
        <v>0.56000000000000005</v>
      </c>
      <c r="G280">
        <v>44</v>
      </c>
      <c r="H280">
        <v>0.3</v>
      </c>
      <c r="I280">
        <v>34</v>
      </c>
      <c r="J280" s="3">
        <f t="shared" si="521"/>
        <v>10.199999999999999</v>
      </c>
      <c r="L280" s="10" t="s">
        <v>681</v>
      </c>
      <c r="M280" s="2">
        <f t="shared" ref="M280" si="566">AVERAGE(F311:F350)</f>
        <v>0.82375000000000009</v>
      </c>
      <c r="N280">
        <f t="shared" ref="N280" si="567">_xlfn.STDEV.S(F311:F350)</f>
        <v>0.28828126845771562</v>
      </c>
      <c r="Q280" s="10" t="s">
        <v>681</v>
      </c>
      <c r="R280">
        <f t="shared" si="510"/>
        <v>60.628333333333337</v>
      </c>
    </row>
    <row r="281" spans="1:18" x14ac:dyDescent="0.25">
      <c r="A281" s="2">
        <f t="shared" ca="1" si="519"/>
        <v>0.60140381957570022</v>
      </c>
      <c r="B281" s="1">
        <v>43003</v>
      </c>
      <c r="C281" s="1" t="str">
        <f t="shared" si="520"/>
        <v>September</v>
      </c>
      <c r="D281" t="s">
        <v>8</v>
      </c>
      <c r="E281">
        <v>61.099999999999994</v>
      </c>
      <c r="F281" s="2">
        <v>0.71</v>
      </c>
      <c r="G281">
        <v>33</v>
      </c>
      <c r="H281">
        <v>0.3</v>
      </c>
      <c r="I281">
        <v>27</v>
      </c>
      <c r="J281" s="3">
        <f t="shared" si="521"/>
        <v>8.1</v>
      </c>
      <c r="L281" s="10" t="s">
        <v>682</v>
      </c>
      <c r="M281" s="2">
        <f t="shared" ref="M281" si="568">AVERAGE(F280:F319)</f>
        <v>0.8317500000000001</v>
      </c>
      <c r="N281">
        <f t="shared" ref="N281" si="569">_xlfn.STDEV.S(F280:F319)</f>
        <v>0.22621622853208775</v>
      </c>
      <c r="Q281" s="10" t="s">
        <v>682</v>
      </c>
      <c r="R281">
        <f t="shared" si="510"/>
        <v>60.928333333333327</v>
      </c>
    </row>
    <row r="282" spans="1:18" x14ac:dyDescent="0.25">
      <c r="A282" s="2">
        <f t="shared" ca="1" si="519"/>
        <v>0.13261876917002935</v>
      </c>
      <c r="B282" s="1">
        <v>43001</v>
      </c>
      <c r="C282" s="1" t="str">
        <f t="shared" si="520"/>
        <v>September</v>
      </c>
      <c r="D282" t="s">
        <v>13</v>
      </c>
      <c r="E282">
        <v>63.399999999999991</v>
      </c>
      <c r="F282" s="2">
        <v>0.71</v>
      </c>
      <c r="G282">
        <v>39</v>
      </c>
      <c r="H282">
        <v>0.3</v>
      </c>
      <c r="I282">
        <v>28</v>
      </c>
      <c r="J282" s="3">
        <f t="shared" si="521"/>
        <v>8.4</v>
      </c>
      <c r="L282" s="10" t="s">
        <v>683</v>
      </c>
      <c r="M282" s="2">
        <f t="shared" ref="M282" si="570">AVERAGE(F313:F352)</f>
        <v>0.80950000000000011</v>
      </c>
      <c r="N282">
        <f t="shared" ref="N282" si="571">_xlfn.STDEV.S(F313:F352)</f>
        <v>0.27679437892617675</v>
      </c>
      <c r="Q282" s="10" t="s">
        <v>683</v>
      </c>
      <c r="R282">
        <f t="shared" si="510"/>
        <v>61.136666666666663</v>
      </c>
    </row>
    <row r="283" spans="1:18" x14ac:dyDescent="0.25">
      <c r="A283" s="2">
        <f t="shared" ca="1" si="519"/>
        <v>0.1248625823812749</v>
      </c>
      <c r="B283" s="1">
        <v>43043</v>
      </c>
      <c r="C283" s="1" t="str">
        <f t="shared" si="520"/>
        <v>November</v>
      </c>
      <c r="D283" t="s">
        <v>13</v>
      </c>
      <c r="E283">
        <v>48.699999999999996</v>
      </c>
      <c r="F283" s="2">
        <v>0.95</v>
      </c>
      <c r="G283">
        <v>39</v>
      </c>
      <c r="H283">
        <v>0.3</v>
      </c>
      <c r="I283">
        <v>19</v>
      </c>
      <c r="J283" s="3">
        <f t="shared" si="521"/>
        <v>5.7</v>
      </c>
      <c r="L283" s="10" t="s">
        <v>684</v>
      </c>
      <c r="M283" s="2">
        <f t="shared" ref="M283" si="572">AVERAGE(F282:F321)</f>
        <v>0.84799999999999986</v>
      </c>
      <c r="N283">
        <f t="shared" ref="N283" si="573">_xlfn.STDEV.S(F282:F321)</f>
        <v>0.22335667692774522</v>
      </c>
      <c r="Q283" s="10" t="s">
        <v>684</v>
      </c>
      <c r="R283">
        <f t="shared" si="510"/>
        <v>61.52</v>
      </c>
    </row>
    <row r="284" spans="1:18" x14ac:dyDescent="0.25">
      <c r="A284" s="2">
        <f t="shared" ca="1" si="519"/>
        <v>0.23155692357658875</v>
      </c>
      <c r="B284" s="1">
        <v>43020</v>
      </c>
      <c r="C284" s="1" t="str">
        <f t="shared" si="520"/>
        <v>October</v>
      </c>
      <c r="D284" t="s">
        <v>11</v>
      </c>
      <c r="E284">
        <v>58.199999999999996</v>
      </c>
      <c r="F284" s="2">
        <v>0.77</v>
      </c>
      <c r="G284">
        <v>39</v>
      </c>
      <c r="H284">
        <v>0.3</v>
      </c>
      <c r="I284">
        <v>24</v>
      </c>
      <c r="J284" s="3">
        <f t="shared" si="521"/>
        <v>7.1999999999999993</v>
      </c>
      <c r="L284" s="10" t="s">
        <v>685</v>
      </c>
      <c r="M284" s="2">
        <f t="shared" ref="M284" si="574">AVERAGE(F315:F354)</f>
        <v>0.80400000000000005</v>
      </c>
      <c r="N284">
        <f t="shared" ref="N284" si="575">_xlfn.STDEV.S(F315:F354)</f>
        <v>0.27473810372976187</v>
      </c>
      <c r="Q284" s="10" t="s">
        <v>685</v>
      </c>
      <c r="R284">
        <f t="shared" si="510"/>
        <v>61.491666666666667</v>
      </c>
    </row>
    <row r="285" spans="1:18" x14ac:dyDescent="0.25">
      <c r="A285" s="2">
        <f t="shared" ca="1" si="519"/>
        <v>0.1701758499322692</v>
      </c>
      <c r="B285" s="1">
        <v>42818</v>
      </c>
      <c r="C285" s="1" t="str">
        <f t="shared" si="520"/>
        <v>March</v>
      </c>
      <c r="D285" t="s">
        <v>12</v>
      </c>
      <c r="E285">
        <v>56.9</v>
      </c>
      <c r="F285" s="2">
        <v>0.83</v>
      </c>
      <c r="G285">
        <v>41</v>
      </c>
      <c r="H285">
        <v>0.3</v>
      </c>
      <c r="I285">
        <v>23</v>
      </c>
      <c r="J285" s="3">
        <f t="shared" si="521"/>
        <v>6.8999999999999995</v>
      </c>
      <c r="L285" s="10" t="s">
        <v>686</v>
      </c>
      <c r="M285" s="2">
        <f t="shared" ref="M285" si="576">AVERAGE(F284:F323)</f>
        <v>0.85200000000000009</v>
      </c>
      <c r="N285">
        <f t="shared" ref="N285" si="577">_xlfn.STDEV.S(F284:F323)</f>
        <v>0.22663876147986683</v>
      </c>
      <c r="Q285" s="10" t="s">
        <v>686</v>
      </c>
      <c r="R285">
        <f t="shared" si="510"/>
        <v>60.396666666666661</v>
      </c>
    </row>
    <row r="286" spans="1:18" x14ac:dyDescent="0.25">
      <c r="A286" s="2">
        <f t="shared" ca="1" si="519"/>
        <v>0.4252728168141795</v>
      </c>
      <c r="B286" s="1">
        <v>42850</v>
      </c>
      <c r="C286" s="1" t="str">
        <f t="shared" si="520"/>
        <v>April</v>
      </c>
      <c r="D286" t="s">
        <v>9</v>
      </c>
      <c r="E286">
        <v>65.099999999999994</v>
      </c>
      <c r="F286" s="2">
        <v>0.71</v>
      </c>
      <c r="G286">
        <v>37</v>
      </c>
      <c r="H286">
        <v>0.3</v>
      </c>
      <c r="I286">
        <v>27</v>
      </c>
      <c r="J286" s="3">
        <f t="shared" si="521"/>
        <v>8.1</v>
      </c>
      <c r="L286" s="10" t="s">
        <v>687</v>
      </c>
      <c r="M286" s="2">
        <f t="shared" ref="M286" si="578">AVERAGE(F317:F356)</f>
        <v>0.81475000000000009</v>
      </c>
      <c r="N286">
        <f t="shared" ref="N286" si="579">_xlfn.STDEV.S(F317:F356)</f>
        <v>0.28306008694358964</v>
      </c>
      <c r="Q286" s="10" t="s">
        <v>687</v>
      </c>
      <c r="R286">
        <f t="shared" si="510"/>
        <v>60.013333333333321</v>
      </c>
    </row>
    <row r="287" spans="1:18" x14ac:dyDescent="0.25">
      <c r="A287" s="2">
        <f t="shared" ca="1" si="519"/>
        <v>0.26994474902538879</v>
      </c>
      <c r="B287" s="1">
        <v>42943</v>
      </c>
      <c r="C287" s="1" t="str">
        <f t="shared" si="520"/>
        <v>July</v>
      </c>
      <c r="D287" t="s">
        <v>11</v>
      </c>
      <c r="E287">
        <v>97.899999999999991</v>
      </c>
      <c r="F287" s="2">
        <v>0.47</v>
      </c>
      <c r="G287">
        <v>74</v>
      </c>
      <c r="H287">
        <v>0.5</v>
      </c>
      <c r="I287">
        <v>43</v>
      </c>
      <c r="J287" s="3">
        <f t="shared" si="521"/>
        <v>21.5</v>
      </c>
      <c r="L287" s="10" t="s">
        <v>688</v>
      </c>
      <c r="M287" s="2">
        <f t="shared" ref="M287" si="580">AVERAGE(F286:F325)</f>
        <v>0.85750000000000015</v>
      </c>
      <c r="N287">
        <f t="shared" ref="N287" si="581">_xlfn.STDEV.S(F286:F325)</f>
        <v>0.23926972228010737</v>
      </c>
      <c r="Q287" s="10" t="s">
        <v>688</v>
      </c>
      <c r="R287">
        <f t="shared" si="510"/>
        <v>59.91333333333332</v>
      </c>
    </row>
    <row r="288" spans="1:18" x14ac:dyDescent="0.25">
      <c r="A288" s="2">
        <f t="shared" ca="1" si="519"/>
        <v>6.0676911513842913E-2</v>
      </c>
      <c r="B288" s="1">
        <v>43066</v>
      </c>
      <c r="C288" s="1" t="str">
        <f t="shared" si="520"/>
        <v>November</v>
      </c>
      <c r="D288" t="s">
        <v>8</v>
      </c>
      <c r="E288">
        <v>53.9</v>
      </c>
      <c r="F288" s="2">
        <v>0.87</v>
      </c>
      <c r="G288">
        <v>30</v>
      </c>
      <c r="H288">
        <v>0.3</v>
      </c>
      <c r="I288">
        <v>23</v>
      </c>
      <c r="J288" s="3">
        <f t="shared" si="521"/>
        <v>6.8999999999999995</v>
      </c>
      <c r="L288" s="10" t="s">
        <v>689</v>
      </c>
      <c r="M288" s="2">
        <f t="shared" ref="M288" si="582">AVERAGE(F319:F358)</f>
        <v>0.82125000000000004</v>
      </c>
      <c r="N288">
        <f t="shared" ref="N288" si="583">_xlfn.STDEV.S(F319:F358)</f>
        <v>0.2793048835031669</v>
      </c>
      <c r="Q288" s="10" t="s">
        <v>689</v>
      </c>
      <c r="R288">
        <f t="shared" si="510"/>
        <v>60.22999999999999</v>
      </c>
    </row>
    <row r="289" spans="1:18" x14ac:dyDescent="0.25">
      <c r="A289" s="2">
        <f t="shared" ca="1" si="519"/>
        <v>0.86845194245030888</v>
      </c>
      <c r="B289" s="1">
        <v>42747</v>
      </c>
      <c r="C289" s="1" t="str">
        <f t="shared" si="520"/>
        <v>January</v>
      </c>
      <c r="D289" t="s">
        <v>11</v>
      </c>
      <c r="E289">
        <v>38.199999999999996</v>
      </c>
      <c r="F289" s="2">
        <v>1.33</v>
      </c>
      <c r="G289">
        <v>16</v>
      </c>
      <c r="H289">
        <v>0.3</v>
      </c>
      <c r="I289">
        <v>14</v>
      </c>
      <c r="J289" s="3">
        <f t="shared" si="521"/>
        <v>4.2</v>
      </c>
      <c r="L289" s="10" t="s">
        <v>690</v>
      </c>
      <c r="M289" s="2">
        <f t="shared" ref="M289" si="584">AVERAGE(F288:F327)</f>
        <v>0.87225000000000019</v>
      </c>
      <c r="N289">
        <f t="shared" ref="N289" si="585">_xlfn.STDEV.S(F288:F327)</f>
        <v>0.23094552027119511</v>
      </c>
      <c r="Q289" s="10" t="s">
        <v>690</v>
      </c>
      <c r="R289">
        <f t="shared" si="510"/>
        <v>60.481666666666655</v>
      </c>
    </row>
    <row r="290" spans="1:18" x14ac:dyDescent="0.25">
      <c r="A290" s="2">
        <f t="shared" ca="1" si="519"/>
        <v>0.85706869421557896</v>
      </c>
      <c r="B290" s="1">
        <v>43070</v>
      </c>
      <c r="C290" s="1" t="str">
        <f t="shared" si="520"/>
        <v>December</v>
      </c>
      <c r="D290" t="s">
        <v>12</v>
      </c>
      <c r="E290">
        <v>48.699999999999996</v>
      </c>
      <c r="F290" s="2">
        <v>1</v>
      </c>
      <c r="G290">
        <v>34</v>
      </c>
      <c r="H290">
        <v>0.3</v>
      </c>
      <c r="I290">
        <v>19</v>
      </c>
      <c r="J290" s="3">
        <f t="shared" si="521"/>
        <v>5.7</v>
      </c>
      <c r="L290" s="10" t="s">
        <v>691</v>
      </c>
      <c r="M290" s="2">
        <f t="shared" ref="M290" si="586">AVERAGE(F321:F360)</f>
        <v>0.82100000000000006</v>
      </c>
      <c r="N290">
        <f t="shared" ref="N290" si="587">_xlfn.STDEV.S(F321:F360)</f>
        <v>0.27758851672103502</v>
      </c>
      <c r="Q290" s="10" t="s">
        <v>691</v>
      </c>
      <c r="R290">
        <f t="shared" si="510"/>
        <v>60.343333333333327</v>
      </c>
    </row>
    <row r="291" spans="1:18" x14ac:dyDescent="0.25">
      <c r="A291" s="2">
        <f t="shared" ca="1" si="519"/>
        <v>0.99729059212882121</v>
      </c>
      <c r="B291" s="1">
        <v>42740</v>
      </c>
      <c r="C291" s="1" t="str">
        <f t="shared" si="520"/>
        <v>January</v>
      </c>
      <c r="D291" t="s">
        <v>11</v>
      </c>
      <c r="E291">
        <v>42.4</v>
      </c>
      <c r="F291" s="2">
        <v>1</v>
      </c>
      <c r="G291">
        <v>33</v>
      </c>
      <c r="H291">
        <v>0.3</v>
      </c>
      <c r="I291">
        <v>18</v>
      </c>
      <c r="J291" s="3">
        <f t="shared" si="521"/>
        <v>5.3999999999999995</v>
      </c>
      <c r="L291" s="10" t="s">
        <v>692</v>
      </c>
      <c r="M291" s="2">
        <f>AVERAGE(F290:F329)</f>
        <v>0.85125000000000051</v>
      </c>
      <c r="N291">
        <f>_xlfn.STDEV.S(F290:F329)</f>
        <v>0.2232072453102126</v>
      </c>
      <c r="Q291" s="10" t="s">
        <v>692</v>
      </c>
      <c r="R291">
        <f t="shared" si="510"/>
        <v>60.463333333333324</v>
      </c>
    </row>
    <row r="292" spans="1:18" x14ac:dyDescent="0.25">
      <c r="A292" s="2">
        <f t="shared" ca="1" si="519"/>
        <v>0.56784097613228712</v>
      </c>
      <c r="B292" s="1">
        <v>42903</v>
      </c>
      <c r="C292" s="1" t="str">
        <f t="shared" si="520"/>
        <v>June</v>
      </c>
      <c r="D292" t="s">
        <v>13</v>
      </c>
      <c r="E292">
        <v>76.3</v>
      </c>
      <c r="F292" s="2">
        <v>0.65</v>
      </c>
      <c r="G292">
        <v>47</v>
      </c>
      <c r="H292">
        <v>0.3</v>
      </c>
      <c r="I292">
        <v>31</v>
      </c>
      <c r="J292" s="3">
        <f t="shared" si="521"/>
        <v>9.2999999999999989</v>
      </c>
      <c r="L292" s="10" t="s">
        <v>693</v>
      </c>
      <c r="M292" s="2">
        <f>AVERAGE(F323:F362)</f>
        <v>0.80900000000000016</v>
      </c>
      <c r="N292">
        <f>_xlfn.STDEV.S(F323:F362)</f>
        <v>0.2751391256465317</v>
      </c>
      <c r="Q292" s="10" t="s">
        <v>693</v>
      </c>
      <c r="R292">
        <f t="shared" si="510"/>
        <v>60.568333333333321</v>
      </c>
    </row>
    <row r="293" spans="1:18" x14ac:dyDescent="0.25">
      <c r="A293" s="2">
        <f t="shared" ca="1" si="519"/>
        <v>0.35710611276277138</v>
      </c>
      <c r="B293" s="1">
        <v>43013</v>
      </c>
      <c r="C293" s="1" t="str">
        <f t="shared" si="520"/>
        <v>October</v>
      </c>
      <c r="D293" t="s">
        <v>11</v>
      </c>
      <c r="E293">
        <v>60.499999999999993</v>
      </c>
      <c r="F293" s="2">
        <v>0.8</v>
      </c>
      <c r="G293">
        <v>33</v>
      </c>
      <c r="H293">
        <v>0.3</v>
      </c>
      <c r="I293">
        <v>25</v>
      </c>
      <c r="J293" s="3">
        <f t="shared" si="521"/>
        <v>7.5</v>
      </c>
    </row>
    <row r="294" spans="1:18" x14ac:dyDescent="0.25">
      <c r="A294" s="2">
        <f t="shared" ca="1" si="519"/>
        <v>0.88187507398989384</v>
      </c>
      <c r="B294" s="1">
        <v>42772</v>
      </c>
      <c r="C294" s="1" t="str">
        <f t="shared" si="520"/>
        <v>February</v>
      </c>
      <c r="D294" t="s">
        <v>8</v>
      </c>
      <c r="E294">
        <v>45</v>
      </c>
      <c r="F294" s="2">
        <v>0.95</v>
      </c>
      <c r="G294">
        <v>28</v>
      </c>
      <c r="H294">
        <v>0.3</v>
      </c>
      <c r="I294">
        <v>20</v>
      </c>
      <c r="J294" s="3">
        <f t="shared" si="521"/>
        <v>6</v>
      </c>
    </row>
    <row r="295" spans="1:18" x14ac:dyDescent="0.25">
      <c r="A295" s="2">
        <f t="shared" ca="1" si="519"/>
        <v>0.99219994557975077</v>
      </c>
      <c r="B295" s="1">
        <v>43041</v>
      </c>
      <c r="C295" s="1" t="str">
        <f t="shared" si="520"/>
        <v>November</v>
      </c>
      <c r="D295" t="s">
        <v>11</v>
      </c>
      <c r="E295">
        <v>53.599999999999994</v>
      </c>
      <c r="F295" s="2">
        <v>0.91</v>
      </c>
      <c r="G295">
        <v>46</v>
      </c>
      <c r="H295">
        <v>0.3</v>
      </c>
      <c r="I295">
        <v>22</v>
      </c>
      <c r="J295" s="3">
        <f t="shared" si="521"/>
        <v>6.6</v>
      </c>
    </row>
    <row r="296" spans="1:18" x14ac:dyDescent="0.25">
      <c r="A296" s="2">
        <f t="shared" ca="1" si="519"/>
        <v>0.68103486975628946</v>
      </c>
      <c r="B296" s="1">
        <v>42765</v>
      </c>
      <c r="C296" s="1" t="str">
        <f t="shared" si="520"/>
        <v>January</v>
      </c>
      <c r="D296" t="s">
        <v>8</v>
      </c>
      <c r="E296">
        <v>41.099999999999994</v>
      </c>
      <c r="F296" s="2">
        <v>1.05</v>
      </c>
      <c r="G296">
        <v>20</v>
      </c>
      <c r="H296">
        <v>0.3</v>
      </c>
      <c r="I296">
        <v>17</v>
      </c>
      <c r="J296" s="3">
        <f t="shared" si="521"/>
        <v>5.0999999999999996</v>
      </c>
    </row>
    <row r="297" spans="1:18" x14ac:dyDescent="0.25">
      <c r="A297" s="2">
        <f t="shared" ca="1" si="519"/>
        <v>0.15099480666109788</v>
      </c>
      <c r="B297" s="1">
        <v>43086</v>
      </c>
      <c r="C297" s="1" t="str">
        <f t="shared" si="520"/>
        <v>December</v>
      </c>
      <c r="D297" t="s">
        <v>7</v>
      </c>
      <c r="E297">
        <v>32.199999999999996</v>
      </c>
      <c r="F297" s="2">
        <v>1.33</v>
      </c>
      <c r="G297">
        <v>16</v>
      </c>
      <c r="H297">
        <v>0.3</v>
      </c>
      <c r="I297">
        <v>14</v>
      </c>
      <c r="J297" s="3">
        <f t="shared" si="521"/>
        <v>4.2</v>
      </c>
    </row>
    <row r="298" spans="1:18" x14ac:dyDescent="0.25">
      <c r="A298" s="2">
        <f t="shared" ca="1" si="519"/>
        <v>0.64055653916138622</v>
      </c>
      <c r="B298" s="1">
        <v>43072</v>
      </c>
      <c r="C298" s="1" t="str">
        <f t="shared" si="520"/>
        <v>December</v>
      </c>
      <c r="D298" t="s">
        <v>7</v>
      </c>
      <c r="E298">
        <v>33.5</v>
      </c>
      <c r="F298" s="2">
        <v>1.18</v>
      </c>
      <c r="G298">
        <v>19</v>
      </c>
      <c r="H298">
        <v>0.3</v>
      </c>
      <c r="I298">
        <v>15</v>
      </c>
      <c r="J298" s="3">
        <f t="shared" si="521"/>
        <v>4.5</v>
      </c>
    </row>
    <row r="299" spans="1:18" x14ac:dyDescent="0.25">
      <c r="A299" s="2">
        <f t="shared" ca="1" si="519"/>
        <v>0.39973025661082051</v>
      </c>
      <c r="B299" s="1">
        <v>43053</v>
      </c>
      <c r="C299" s="1" t="str">
        <f t="shared" si="520"/>
        <v>November</v>
      </c>
      <c r="D299" t="s">
        <v>9</v>
      </c>
      <c r="E299">
        <v>55.9</v>
      </c>
      <c r="F299" s="2">
        <v>0.8</v>
      </c>
      <c r="G299">
        <v>28</v>
      </c>
      <c r="H299">
        <v>0.3</v>
      </c>
      <c r="I299">
        <v>23</v>
      </c>
      <c r="J299" s="3">
        <f t="shared" si="521"/>
        <v>6.8999999999999995</v>
      </c>
    </row>
    <row r="300" spans="1:18" x14ac:dyDescent="0.25">
      <c r="A300" s="2">
        <f t="shared" ca="1" si="519"/>
        <v>0.27441037895962239</v>
      </c>
      <c r="B300" s="1">
        <v>42912</v>
      </c>
      <c r="C300" s="1" t="str">
        <f t="shared" si="520"/>
        <v>June</v>
      </c>
      <c r="D300" t="s">
        <v>8</v>
      </c>
      <c r="E300">
        <v>102.6</v>
      </c>
      <c r="F300" s="2">
        <v>0.47</v>
      </c>
      <c r="G300">
        <v>60</v>
      </c>
      <c r="H300">
        <v>0.3</v>
      </c>
      <c r="I300">
        <v>42</v>
      </c>
      <c r="J300" s="3">
        <f t="shared" si="521"/>
        <v>12.6</v>
      </c>
    </row>
    <row r="301" spans="1:18" x14ac:dyDescent="0.25">
      <c r="A301" s="2">
        <f t="shared" ca="1" si="519"/>
        <v>0.50879514420792593</v>
      </c>
      <c r="B301" s="1">
        <v>43008</v>
      </c>
      <c r="C301" s="1" t="str">
        <f t="shared" si="520"/>
        <v>September</v>
      </c>
      <c r="D301" t="s">
        <v>13</v>
      </c>
      <c r="E301">
        <v>64.8</v>
      </c>
      <c r="F301" s="2">
        <v>0.74</v>
      </c>
      <c r="G301">
        <v>29</v>
      </c>
      <c r="H301">
        <v>0.3</v>
      </c>
      <c r="I301">
        <v>26</v>
      </c>
      <c r="J301" s="3">
        <f t="shared" si="521"/>
        <v>7.8</v>
      </c>
    </row>
    <row r="302" spans="1:18" x14ac:dyDescent="0.25">
      <c r="A302" s="2">
        <f t="shared" ca="1" si="519"/>
        <v>0.54547681723979302</v>
      </c>
      <c r="B302" s="1">
        <v>42864</v>
      </c>
      <c r="C302" s="1" t="str">
        <f t="shared" si="520"/>
        <v>May</v>
      </c>
      <c r="D302" t="s">
        <v>9</v>
      </c>
      <c r="E302">
        <v>71.3</v>
      </c>
      <c r="F302" s="2">
        <v>0.63</v>
      </c>
      <c r="G302">
        <v>56</v>
      </c>
      <c r="H302">
        <v>0.3</v>
      </c>
      <c r="I302">
        <v>31</v>
      </c>
      <c r="J302" s="3">
        <f t="shared" si="521"/>
        <v>9.2999999999999989</v>
      </c>
    </row>
    <row r="303" spans="1:18" x14ac:dyDescent="0.25">
      <c r="A303" s="2">
        <f t="shared" ca="1" si="519"/>
        <v>0.66000151005996555</v>
      </c>
      <c r="B303" s="1">
        <v>42873</v>
      </c>
      <c r="C303" s="1" t="str">
        <f t="shared" si="520"/>
        <v>May</v>
      </c>
      <c r="D303" t="s">
        <v>11</v>
      </c>
      <c r="E303">
        <v>72</v>
      </c>
      <c r="F303" s="2">
        <v>0.67</v>
      </c>
      <c r="G303">
        <v>53</v>
      </c>
      <c r="H303">
        <v>0.3</v>
      </c>
      <c r="I303">
        <v>30</v>
      </c>
      <c r="J303" s="3">
        <f t="shared" si="521"/>
        <v>9</v>
      </c>
    </row>
    <row r="304" spans="1:18" x14ac:dyDescent="0.25">
      <c r="A304" s="2">
        <f t="shared" ca="1" si="519"/>
        <v>0.2703932333772846</v>
      </c>
      <c r="B304" s="1">
        <v>42776</v>
      </c>
      <c r="C304" s="1" t="str">
        <f t="shared" si="520"/>
        <v>February</v>
      </c>
      <c r="D304" t="s">
        <v>12</v>
      </c>
      <c r="E304">
        <v>50</v>
      </c>
      <c r="F304" s="2">
        <v>0.91</v>
      </c>
      <c r="G304">
        <v>40</v>
      </c>
      <c r="H304">
        <v>0.3</v>
      </c>
      <c r="I304">
        <v>20</v>
      </c>
      <c r="J304" s="3">
        <f t="shared" si="521"/>
        <v>6</v>
      </c>
    </row>
    <row r="305" spans="1:10" x14ac:dyDescent="0.25">
      <c r="A305" s="2">
        <f t="shared" ca="1" si="519"/>
        <v>0.8862806486742304</v>
      </c>
      <c r="B305" s="1">
        <v>43014</v>
      </c>
      <c r="C305" s="1" t="str">
        <f t="shared" si="520"/>
        <v>October</v>
      </c>
      <c r="D305" t="s">
        <v>12</v>
      </c>
      <c r="E305">
        <v>62.499999999999993</v>
      </c>
      <c r="F305" s="2">
        <v>0.74</v>
      </c>
      <c r="G305">
        <v>42</v>
      </c>
      <c r="H305">
        <v>0.3</v>
      </c>
      <c r="I305">
        <v>25</v>
      </c>
      <c r="J305" s="3">
        <f t="shared" si="521"/>
        <v>7.5</v>
      </c>
    </row>
    <row r="306" spans="1:10" x14ac:dyDescent="0.25">
      <c r="A306" s="2">
        <f t="shared" ca="1" si="519"/>
        <v>0.15968119778538326</v>
      </c>
      <c r="B306" s="1">
        <v>42744</v>
      </c>
      <c r="C306" s="1" t="str">
        <f t="shared" si="520"/>
        <v>January</v>
      </c>
      <c r="D306" t="s">
        <v>8</v>
      </c>
      <c r="E306">
        <v>38.099999999999994</v>
      </c>
      <c r="F306" s="2">
        <v>1.18</v>
      </c>
      <c r="G306">
        <v>20</v>
      </c>
      <c r="H306">
        <v>0.3</v>
      </c>
      <c r="I306">
        <v>17</v>
      </c>
      <c r="J306" s="3">
        <f t="shared" si="521"/>
        <v>5.0999999999999996</v>
      </c>
    </row>
    <row r="307" spans="1:10" x14ac:dyDescent="0.25">
      <c r="A307" s="2">
        <f t="shared" ca="1" si="519"/>
        <v>0.73747544319710168</v>
      </c>
      <c r="B307" s="1">
        <v>43075</v>
      </c>
      <c r="C307" s="1" t="str">
        <f t="shared" si="520"/>
        <v>December</v>
      </c>
      <c r="D307" t="s">
        <v>10</v>
      </c>
      <c r="E307">
        <v>44.699999999999996</v>
      </c>
      <c r="F307" s="2">
        <v>0.95</v>
      </c>
      <c r="G307">
        <v>28</v>
      </c>
      <c r="H307">
        <v>0.3</v>
      </c>
      <c r="I307">
        <v>19</v>
      </c>
      <c r="J307" s="3">
        <f t="shared" si="521"/>
        <v>5.7</v>
      </c>
    </row>
    <row r="308" spans="1:10" x14ac:dyDescent="0.25">
      <c r="A308" s="2">
        <f t="shared" ca="1" si="519"/>
        <v>0.23054383065358075</v>
      </c>
      <c r="B308" s="1">
        <v>42802</v>
      </c>
      <c r="C308" s="1" t="str">
        <f t="shared" si="520"/>
        <v>March</v>
      </c>
      <c r="D308" t="s">
        <v>10</v>
      </c>
      <c r="E308">
        <v>58.499999999999993</v>
      </c>
      <c r="F308" s="2">
        <v>0.77</v>
      </c>
      <c r="G308">
        <v>43</v>
      </c>
      <c r="H308">
        <v>0.3</v>
      </c>
      <c r="I308">
        <v>25</v>
      </c>
      <c r="J308" s="3">
        <f t="shared" si="521"/>
        <v>7.5</v>
      </c>
    </row>
    <row r="309" spans="1:10" x14ac:dyDescent="0.25">
      <c r="A309" s="2">
        <f t="shared" ca="1" si="519"/>
        <v>0.72384798980873244</v>
      </c>
      <c r="B309" s="1">
        <v>42936</v>
      </c>
      <c r="C309" s="1" t="str">
        <f t="shared" si="520"/>
        <v>July</v>
      </c>
      <c r="D309" t="s">
        <v>11</v>
      </c>
      <c r="E309">
        <v>86.5</v>
      </c>
      <c r="F309" s="2">
        <v>0.56999999999999995</v>
      </c>
      <c r="G309">
        <v>44</v>
      </c>
      <c r="H309">
        <v>0.5</v>
      </c>
      <c r="I309">
        <v>35</v>
      </c>
      <c r="J309" s="3">
        <f t="shared" si="521"/>
        <v>17.5</v>
      </c>
    </row>
    <row r="310" spans="1:10" x14ac:dyDescent="0.25">
      <c r="A310" s="2">
        <f t="shared" ca="1" si="519"/>
        <v>0.24641725774740042</v>
      </c>
      <c r="B310" s="1">
        <v>43029</v>
      </c>
      <c r="C310" s="1" t="str">
        <f t="shared" si="520"/>
        <v>October</v>
      </c>
      <c r="D310" t="s">
        <v>13</v>
      </c>
      <c r="E310">
        <v>56.199999999999996</v>
      </c>
      <c r="F310" s="2">
        <v>0.83</v>
      </c>
      <c r="G310">
        <v>28</v>
      </c>
      <c r="H310">
        <v>0.3</v>
      </c>
      <c r="I310">
        <v>24</v>
      </c>
      <c r="J310" s="3">
        <f t="shared" si="521"/>
        <v>7.1999999999999993</v>
      </c>
    </row>
    <row r="311" spans="1:10" x14ac:dyDescent="0.25">
      <c r="A311" s="2">
        <f t="shared" ca="1" si="519"/>
        <v>0.8819021492293101</v>
      </c>
      <c r="B311" s="1">
        <v>42860</v>
      </c>
      <c r="C311" s="1" t="str">
        <f t="shared" si="520"/>
        <v>May</v>
      </c>
      <c r="D311" t="s">
        <v>12</v>
      </c>
      <c r="E311">
        <v>69.399999999999991</v>
      </c>
      <c r="F311" s="2">
        <v>0.71</v>
      </c>
      <c r="G311">
        <v>31</v>
      </c>
      <c r="H311">
        <v>0.3</v>
      </c>
      <c r="I311">
        <v>28</v>
      </c>
      <c r="J311" s="3">
        <f t="shared" si="521"/>
        <v>8.4</v>
      </c>
    </row>
    <row r="312" spans="1:10" x14ac:dyDescent="0.25">
      <c r="A312" s="2">
        <f t="shared" ca="1" si="519"/>
        <v>0.36907183122663501</v>
      </c>
      <c r="B312" s="1">
        <v>42763</v>
      </c>
      <c r="C312" s="1" t="str">
        <f t="shared" si="520"/>
        <v>January</v>
      </c>
      <c r="D312" t="s">
        <v>13</v>
      </c>
      <c r="E312">
        <v>34.9</v>
      </c>
      <c r="F312" s="2">
        <v>1.33</v>
      </c>
      <c r="G312">
        <v>15</v>
      </c>
      <c r="H312">
        <v>0.3</v>
      </c>
      <c r="I312">
        <v>13</v>
      </c>
      <c r="J312" s="3">
        <f t="shared" si="521"/>
        <v>3.9</v>
      </c>
    </row>
    <row r="313" spans="1:10" x14ac:dyDescent="0.25">
      <c r="A313" s="2">
        <f t="shared" ca="1" si="519"/>
        <v>0.69409441943489836</v>
      </c>
      <c r="B313" s="1">
        <v>42981</v>
      </c>
      <c r="C313" s="1" t="str">
        <f t="shared" si="520"/>
        <v>September</v>
      </c>
      <c r="D313" t="s">
        <v>7</v>
      </c>
      <c r="E313">
        <v>61.099999999999994</v>
      </c>
      <c r="F313" s="2">
        <v>0.69</v>
      </c>
      <c r="G313">
        <v>50</v>
      </c>
      <c r="H313">
        <v>0.3</v>
      </c>
      <c r="I313">
        <v>27</v>
      </c>
      <c r="J313" s="3">
        <f t="shared" si="521"/>
        <v>8.1</v>
      </c>
    </row>
    <row r="314" spans="1:10" x14ac:dyDescent="0.25">
      <c r="A314" s="2">
        <f t="shared" ca="1" si="519"/>
        <v>0.34239937332543369</v>
      </c>
      <c r="B314" s="1">
        <v>43084</v>
      </c>
      <c r="C314" s="1" t="str">
        <f t="shared" si="520"/>
        <v>December</v>
      </c>
      <c r="D314" t="s">
        <v>12</v>
      </c>
      <c r="E314">
        <v>42.099999999999994</v>
      </c>
      <c r="F314" s="2">
        <v>1.05</v>
      </c>
      <c r="G314">
        <v>30</v>
      </c>
      <c r="H314">
        <v>0.3</v>
      </c>
      <c r="I314">
        <v>17</v>
      </c>
      <c r="J314" s="3">
        <f t="shared" si="521"/>
        <v>5.0999999999999996</v>
      </c>
    </row>
    <row r="315" spans="1:10" x14ac:dyDescent="0.25">
      <c r="A315" s="2">
        <f t="shared" ca="1" si="519"/>
        <v>0.77966243518399292</v>
      </c>
      <c r="B315" s="1">
        <v>43044</v>
      </c>
      <c r="C315" s="1" t="str">
        <f t="shared" si="520"/>
        <v>November</v>
      </c>
      <c r="D315" t="s">
        <v>7</v>
      </c>
      <c r="E315">
        <v>55.9</v>
      </c>
      <c r="F315" s="2">
        <v>0.87</v>
      </c>
      <c r="G315">
        <v>45</v>
      </c>
      <c r="H315">
        <v>0.3</v>
      </c>
      <c r="I315">
        <v>23</v>
      </c>
      <c r="J315" s="3">
        <f t="shared" si="521"/>
        <v>6.8999999999999995</v>
      </c>
    </row>
    <row r="316" spans="1:10" x14ac:dyDescent="0.25">
      <c r="A316" s="2">
        <f t="shared" ca="1" si="519"/>
        <v>0.80216337745472654</v>
      </c>
      <c r="B316" s="1">
        <v>42984</v>
      </c>
      <c r="C316" s="1" t="str">
        <f t="shared" si="520"/>
        <v>September</v>
      </c>
      <c r="D316" t="s">
        <v>10</v>
      </c>
      <c r="E316">
        <v>71.699999999999989</v>
      </c>
      <c r="F316" s="2">
        <v>0.69</v>
      </c>
      <c r="G316">
        <v>60</v>
      </c>
      <c r="H316">
        <v>0.3</v>
      </c>
      <c r="I316">
        <v>29</v>
      </c>
      <c r="J316" s="3">
        <f t="shared" si="521"/>
        <v>8.6999999999999993</v>
      </c>
    </row>
    <row r="317" spans="1:10" x14ac:dyDescent="0.25">
      <c r="A317" s="2">
        <f t="shared" ca="1" si="519"/>
        <v>9.1611942691914305E-2</v>
      </c>
      <c r="B317" s="1">
        <v>43011</v>
      </c>
      <c r="C317" s="1" t="str">
        <f t="shared" si="520"/>
        <v>October</v>
      </c>
      <c r="D317" t="s">
        <v>9</v>
      </c>
      <c r="E317">
        <v>59.199999999999996</v>
      </c>
      <c r="F317" s="2">
        <v>0.8</v>
      </c>
      <c r="G317">
        <v>34</v>
      </c>
      <c r="H317">
        <v>0.3</v>
      </c>
      <c r="I317">
        <v>24</v>
      </c>
      <c r="J317" s="3">
        <f t="shared" si="521"/>
        <v>7.1999999999999993</v>
      </c>
    </row>
    <row r="318" spans="1:10" x14ac:dyDescent="0.25">
      <c r="A318" s="2">
        <f t="shared" ca="1" si="519"/>
        <v>0.36422457408776177</v>
      </c>
      <c r="B318" s="1">
        <v>42894</v>
      </c>
      <c r="C318" s="1" t="str">
        <f t="shared" si="520"/>
        <v>June</v>
      </c>
      <c r="D318" t="s">
        <v>11</v>
      </c>
      <c r="E318">
        <v>90.699999999999989</v>
      </c>
      <c r="F318" s="2">
        <v>0.5</v>
      </c>
      <c r="G318">
        <v>46</v>
      </c>
      <c r="H318">
        <v>0.3</v>
      </c>
      <c r="I318">
        <v>39</v>
      </c>
      <c r="J318" s="3">
        <f t="shared" si="521"/>
        <v>11.7</v>
      </c>
    </row>
    <row r="319" spans="1:10" x14ac:dyDescent="0.25">
      <c r="A319" s="2">
        <f t="shared" ca="1" si="519"/>
        <v>0.61655878163878231</v>
      </c>
      <c r="B319" s="1">
        <v>42971</v>
      </c>
      <c r="C319" s="1" t="str">
        <f t="shared" si="520"/>
        <v>August</v>
      </c>
      <c r="D319" t="s">
        <v>11</v>
      </c>
      <c r="E319">
        <v>74.599999999999994</v>
      </c>
      <c r="F319" s="2">
        <v>0.59</v>
      </c>
      <c r="G319">
        <v>64</v>
      </c>
      <c r="H319">
        <v>0.5</v>
      </c>
      <c r="I319">
        <v>32</v>
      </c>
      <c r="J319" s="3">
        <f t="shared" si="521"/>
        <v>16</v>
      </c>
    </row>
    <row r="320" spans="1:10" x14ac:dyDescent="0.25">
      <c r="A320" s="2">
        <f t="shared" ca="1" si="519"/>
        <v>1.9183569298626857E-2</v>
      </c>
      <c r="B320" s="1">
        <v>42739</v>
      </c>
      <c r="C320" s="1" t="str">
        <f t="shared" si="520"/>
        <v>January</v>
      </c>
      <c r="D320" t="s">
        <v>10</v>
      </c>
      <c r="E320">
        <v>44.099999999999994</v>
      </c>
      <c r="F320" s="2">
        <v>1.05</v>
      </c>
      <c r="G320">
        <v>28</v>
      </c>
      <c r="H320">
        <v>0.3</v>
      </c>
      <c r="I320">
        <v>17</v>
      </c>
      <c r="J320" s="3">
        <f t="shared" si="521"/>
        <v>5.0999999999999996</v>
      </c>
    </row>
    <row r="321" spans="1:10" x14ac:dyDescent="0.25">
      <c r="A321" s="2">
        <f t="shared" ca="1" si="519"/>
        <v>0.7278391311581992</v>
      </c>
      <c r="B321" s="1">
        <v>42773</v>
      </c>
      <c r="C321" s="1" t="str">
        <f t="shared" si="520"/>
        <v>February</v>
      </c>
      <c r="D321" t="s">
        <v>9</v>
      </c>
      <c r="E321">
        <v>52.3</v>
      </c>
      <c r="F321" s="2">
        <v>0.87</v>
      </c>
      <c r="G321">
        <v>39</v>
      </c>
      <c r="H321">
        <v>0.3</v>
      </c>
      <c r="I321">
        <v>21</v>
      </c>
      <c r="J321" s="3">
        <f t="shared" si="521"/>
        <v>6.3</v>
      </c>
    </row>
    <row r="322" spans="1:10" x14ac:dyDescent="0.25">
      <c r="A322" s="2">
        <f t="shared" ref="A322:A366" ca="1" si="588">RAND()</f>
        <v>0.75232449940553403</v>
      </c>
      <c r="B322" s="1">
        <v>43080</v>
      </c>
      <c r="C322" s="1" t="str">
        <f t="shared" ref="C322:C385" si="589">TEXT(B322, "mmmm")</f>
        <v>December</v>
      </c>
      <c r="D322" t="s">
        <v>8</v>
      </c>
      <c r="E322">
        <v>45.099999999999994</v>
      </c>
      <c r="F322" s="2">
        <v>1.1100000000000001</v>
      </c>
      <c r="G322">
        <v>33</v>
      </c>
      <c r="H322">
        <v>0.3</v>
      </c>
      <c r="I322">
        <v>17</v>
      </c>
      <c r="J322" s="3">
        <f t="shared" ref="J322:J385" si="590">H322*I322</f>
        <v>5.0999999999999996</v>
      </c>
    </row>
    <row r="323" spans="1:10" x14ac:dyDescent="0.25">
      <c r="A323" s="2">
        <f t="shared" ca="1" si="588"/>
        <v>0.24542080803011146</v>
      </c>
      <c r="B323" s="1">
        <v>43035</v>
      </c>
      <c r="C323" s="1" t="str">
        <f t="shared" si="589"/>
        <v>October</v>
      </c>
      <c r="D323" t="s">
        <v>12</v>
      </c>
      <c r="E323">
        <v>62.8</v>
      </c>
      <c r="F323" s="2">
        <v>0.71</v>
      </c>
      <c r="G323">
        <v>52</v>
      </c>
      <c r="H323">
        <v>0.3</v>
      </c>
      <c r="I323">
        <v>26</v>
      </c>
      <c r="J323" s="3">
        <f t="shared" si="590"/>
        <v>7.8</v>
      </c>
    </row>
    <row r="324" spans="1:10" x14ac:dyDescent="0.25">
      <c r="A324" s="2">
        <f t="shared" ca="1" si="588"/>
        <v>1.8063689533158067E-2</v>
      </c>
      <c r="B324" s="1">
        <v>42933</v>
      </c>
      <c r="C324" s="1" t="str">
        <f t="shared" si="589"/>
        <v>July</v>
      </c>
      <c r="D324" t="s">
        <v>8</v>
      </c>
      <c r="E324">
        <v>80.899999999999991</v>
      </c>
      <c r="F324" s="2">
        <v>0.56999999999999995</v>
      </c>
      <c r="G324">
        <v>64</v>
      </c>
      <c r="H324">
        <v>0.5</v>
      </c>
      <c r="I324">
        <v>33</v>
      </c>
      <c r="J324" s="3">
        <f t="shared" si="590"/>
        <v>16.5</v>
      </c>
    </row>
    <row r="325" spans="1:10" x14ac:dyDescent="0.25">
      <c r="A325" s="2">
        <f t="shared" ca="1" si="588"/>
        <v>0.47159632300825627</v>
      </c>
      <c r="B325" s="1">
        <v>43097</v>
      </c>
      <c r="C325" s="1" t="str">
        <f t="shared" si="589"/>
        <v>December</v>
      </c>
      <c r="D325" t="s">
        <v>11</v>
      </c>
      <c r="E325">
        <v>37.799999999999997</v>
      </c>
      <c r="F325" s="2">
        <v>1.25</v>
      </c>
      <c r="G325">
        <v>32</v>
      </c>
      <c r="H325">
        <v>0.3</v>
      </c>
      <c r="I325">
        <v>16</v>
      </c>
      <c r="J325" s="3">
        <f t="shared" si="590"/>
        <v>4.8</v>
      </c>
    </row>
    <row r="326" spans="1:10" x14ac:dyDescent="0.25">
      <c r="A326" s="2">
        <f t="shared" ca="1" si="588"/>
        <v>0.88201083974995265</v>
      </c>
      <c r="B326" s="1">
        <v>43038</v>
      </c>
      <c r="C326" s="1" t="str">
        <f t="shared" si="589"/>
        <v>October</v>
      </c>
      <c r="D326" t="s">
        <v>8</v>
      </c>
      <c r="E326">
        <v>58.199999999999996</v>
      </c>
      <c r="F326" s="2">
        <v>0.77</v>
      </c>
      <c r="G326">
        <v>35</v>
      </c>
      <c r="H326">
        <v>0.3</v>
      </c>
      <c r="I326">
        <v>24</v>
      </c>
      <c r="J326" s="3">
        <f t="shared" si="590"/>
        <v>7.1999999999999993</v>
      </c>
    </row>
    <row r="327" spans="1:10" x14ac:dyDescent="0.25">
      <c r="A327" s="2">
        <f t="shared" ca="1" si="588"/>
        <v>0.16585872766443521</v>
      </c>
      <c r="B327" s="1">
        <v>42768</v>
      </c>
      <c r="C327" s="1" t="str">
        <f t="shared" si="589"/>
        <v>February</v>
      </c>
      <c r="D327" t="s">
        <v>11</v>
      </c>
      <c r="E327">
        <v>52</v>
      </c>
      <c r="F327" s="2">
        <v>1</v>
      </c>
      <c r="G327">
        <v>22</v>
      </c>
      <c r="H327">
        <v>0.3</v>
      </c>
      <c r="I327">
        <v>20</v>
      </c>
      <c r="J327" s="3">
        <f t="shared" si="590"/>
        <v>6</v>
      </c>
    </row>
    <row r="328" spans="1:10" x14ac:dyDescent="0.25">
      <c r="A328" s="2">
        <f t="shared" ca="1" si="588"/>
        <v>0.84155311478529793</v>
      </c>
      <c r="B328" s="1">
        <v>42932</v>
      </c>
      <c r="C328" s="1" t="str">
        <f t="shared" si="589"/>
        <v>July</v>
      </c>
      <c r="D328" t="s">
        <v>7</v>
      </c>
      <c r="E328">
        <v>79.199999999999989</v>
      </c>
      <c r="F328" s="2">
        <v>0.59</v>
      </c>
      <c r="G328">
        <v>50</v>
      </c>
      <c r="H328">
        <v>0.5</v>
      </c>
      <c r="I328">
        <v>34</v>
      </c>
      <c r="J328" s="3">
        <f t="shared" si="590"/>
        <v>17</v>
      </c>
    </row>
    <row r="329" spans="1:10" x14ac:dyDescent="0.25">
      <c r="A329" s="2">
        <f t="shared" ca="1" si="588"/>
        <v>0.77404052754799457</v>
      </c>
      <c r="B329" s="1">
        <v>42847</v>
      </c>
      <c r="C329" s="1" t="str">
        <f t="shared" si="589"/>
        <v>April</v>
      </c>
      <c r="D329" t="s">
        <v>13</v>
      </c>
      <c r="E329">
        <v>57.499999999999993</v>
      </c>
      <c r="F329" s="2">
        <v>0.77</v>
      </c>
      <c r="G329">
        <v>47</v>
      </c>
      <c r="H329">
        <v>0.3</v>
      </c>
      <c r="I329">
        <v>25</v>
      </c>
      <c r="J329" s="3">
        <f t="shared" si="590"/>
        <v>7.5</v>
      </c>
    </row>
    <row r="330" spans="1:10" x14ac:dyDescent="0.25">
      <c r="A330" s="2">
        <f t="shared" ca="1" si="588"/>
        <v>0.42291743618337108</v>
      </c>
      <c r="B330" s="1">
        <v>42961</v>
      </c>
      <c r="C330" s="1" t="str">
        <f t="shared" si="589"/>
        <v>August</v>
      </c>
      <c r="D330" t="s">
        <v>8</v>
      </c>
      <c r="E330">
        <v>72.599999999999994</v>
      </c>
      <c r="F330" s="2">
        <v>0.59</v>
      </c>
      <c r="G330">
        <v>43</v>
      </c>
      <c r="H330">
        <v>0.5</v>
      </c>
      <c r="I330">
        <v>32</v>
      </c>
      <c r="J330" s="3">
        <f t="shared" si="590"/>
        <v>16</v>
      </c>
    </row>
    <row r="331" spans="1:10" x14ac:dyDescent="0.25">
      <c r="A331" s="2">
        <f t="shared" ca="1" si="588"/>
        <v>0.52525378827723934</v>
      </c>
      <c r="B331" s="1">
        <v>43033</v>
      </c>
      <c r="C331" s="1" t="str">
        <f t="shared" si="589"/>
        <v>October</v>
      </c>
      <c r="D331" t="s">
        <v>10</v>
      </c>
      <c r="E331">
        <v>61.199999999999996</v>
      </c>
      <c r="F331" s="2">
        <v>0.8</v>
      </c>
      <c r="G331">
        <v>44</v>
      </c>
      <c r="H331">
        <v>0.3</v>
      </c>
      <c r="I331">
        <v>24</v>
      </c>
      <c r="J331" s="3">
        <f t="shared" si="590"/>
        <v>7.1999999999999993</v>
      </c>
    </row>
    <row r="332" spans="1:10" x14ac:dyDescent="0.25">
      <c r="A332" s="2">
        <f t="shared" ca="1" si="588"/>
        <v>0.13310022232603635</v>
      </c>
      <c r="B332" s="1">
        <v>42991</v>
      </c>
      <c r="C332" s="1" t="str">
        <f t="shared" si="589"/>
        <v>September</v>
      </c>
      <c r="D332" t="s">
        <v>10</v>
      </c>
      <c r="E332">
        <v>64.8</v>
      </c>
      <c r="F332" s="2">
        <v>0.71</v>
      </c>
      <c r="G332">
        <v>42</v>
      </c>
      <c r="H332">
        <v>0.3</v>
      </c>
      <c r="I332">
        <v>26</v>
      </c>
      <c r="J332" s="3">
        <f t="shared" si="590"/>
        <v>7.8</v>
      </c>
    </row>
    <row r="333" spans="1:10" x14ac:dyDescent="0.25">
      <c r="A333" s="2">
        <f t="shared" ca="1" si="588"/>
        <v>0.89593733385235885</v>
      </c>
      <c r="B333" s="1">
        <v>42817</v>
      </c>
      <c r="C333" s="1" t="str">
        <f t="shared" si="589"/>
        <v>March</v>
      </c>
      <c r="D333" t="s">
        <v>11</v>
      </c>
      <c r="E333">
        <v>55.9</v>
      </c>
      <c r="F333" s="2">
        <v>0.87</v>
      </c>
      <c r="G333">
        <v>35</v>
      </c>
      <c r="H333">
        <v>0.3</v>
      </c>
      <c r="I333">
        <v>23</v>
      </c>
      <c r="J333" s="3">
        <f t="shared" si="590"/>
        <v>6.8999999999999995</v>
      </c>
    </row>
    <row r="334" spans="1:10" x14ac:dyDescent="0.25">
      <c r="A334" s="2">
        <f t="shared" ca="1" si="588"/>
        <v>0.72349394239380738</v>
      </c>
      <c r="B334" s="1">
        <v>42901</v>
      </c>
      <c r="C334" s="1" t="str">
        <f t="shared" si="589"/>
        <v>June</v>
      </c>
      <c r="D334" t="s">
        <v>11</v>
      </c>
      <c r="E334">
        <v>84.8</v>
      </c>
      <c r="F334" s="2">
        <v>0.56000000000000005</v>
      </c>
      <c r="G334">
        <v>50</v>
      </c>
      <c r="H334">
        <v>0.3</v>
      </c>
      <c r="I334">
        <v>36</v>
      </c>
      <c r="J334" s="3">
        <f t="shared" si="590"/>
        <v>10.799999999999999</v>
      </c>
    </row>
    <row r="335" spans="1:10" x14ac:dyDescent="0.25">
      <c r="A335" s="2">
        <f t="shared" ca="1" si="588"/>
        <v>0.90017849551416829</v>
      </c>
      <c r="B335" s="1">
        <v>42907</v>
      </c>
      <c r="C335" s="1" t="str">
        <f t="shared" si="589"/>
        <v>June</v>
      </c>
      <c r="D335" t="s">
        <v>10</v>
      </c>
      <c r="E335">
        <v>94.3</v>
      </c>
      <c r="F335" s="2">
        <v>0.47</v>
      </c>
      <c r="G335">
        <v>76</v>
      </c>
      <c r="H335">
        <v>0.3</v>
      </c>
      <c r="I335">
        <v>41</v>
      </c>
      <c r="J335" s="3">
        <f t="shared" si="590"/>
        <v>12.299999999999999</v>
      </c>
    </row>
    <row r="336" spans="1:10" x14ac:dyDescent="0.25">
      <c r="A336" s="2">
        <f t="shared" ca="1" si="588"/>
        <v>8.3721565636070583E-2</v>
      </c>
      <c r="B336" s="1">
        <v>42865</v>
      </c>
      <c r="C336" s="1" t="str">
        <f t="shared" si="589"/>
        <v>May</v>
      </c>
      <c r="D336" t="s">
        <v>10</v>
      </c>
      <c r="E336">
        <v>69.399999999999991</v>
      </c>
      <c r="F336" s="2">
        <v>0.69</v>
      </c>
      <c r="G336">
        <v>40</v>
      </c>
      <c r="H336">
        <v>0.3</v>
      </c>
      <c r="I336">
        <v>28</v>
      </c>
      <c r="J336" s="3">
        <f t="shared" si="590"/>
        <v>8.4</v>
      </c>
    </row>
    <row r="337" spans="1:10" x14ac:dyDescent="0.25">
      <c r="A337" s="2">
        <f t="shared" ca="1" si="588"/>
        <v>0.417746810492587</v>
      </c>
      <c r="B337" s="1">
        <v>42759</v>
      </c>
      <c r="C337" s="1" t="str">
        <f t="shared" si="589"/>
        <v>January</v>
      </c>
      <c r="D337" t="s">
        <v>9</v>
      </c>
      <c r="E337">
        <v>28.599999999999998</v>
      </c>
      <c r="F337" s="2">
        <v>1.54</v>
      </c>
      <c r="G337">
        <v>20</v>
      </c>
      <c r="H337">
        <v>0.3</v>
      </c>
      <c r="I337">
        <v>12</v>
      </c>
      <c r="J337" s="3">
        <f t="shared" si="590"/>
        <v>3.5999999999999996</v>
      </c>
    </row>
    <row r="338" spans="1:10" x14ac:dyDescent="0.25">
      <c r="A338" s="2">
        <f t="shared" ca="1" si="588"/>
        <v>0.46107053330632675</v>
      </c>
      <c r="B338" s="1">
        <v>42974</v>
      </c>
      <c r="C338" s="1" t="str">
        <f t="shared" si="589"/>
        <v>August</v>
      </c>
      <c r="D338" t="s">
        <v>7</v>
      </c>
      <c r="E338">
        <v>65.699999999999989</v>
      </c>
      <c r="F338" s="2">
        <v>0.65</v>
      </c>
      <c r="G338">
        <v>45</v>
      </c>
      <c r="H338">
        <v>0.5</v>
      </c>
      <c r="I338">
        <v>29</v>
      </c>
      <c r="J338" s="3">
        <f t="shared" si="590"/>
        <v>14.5</v>
      </c>
    </row>
    <row r="339" spans="1:10" x14ac:dyDescent="0.25">
      <c r="A339" s="2">
        <f t="shared" ca="1" si="588"/>
        <v>0.90434971062539982</v>
      </c>
      <c r="B339" s="1">
        <v>42911</v>
      </c>
      <c r="C339" s="1" t="str">
        <f t="shared" si="589"/>
        <v>June</v>
      </c>
      <c r="D339" t="s">
        <v>7</v>
      </c>
      <c r="E339">
        <v>85.1</v>
      </c>
      <c r="F339" s="2">
        <v>0.51</v>
      </c>
      <c r="G339">
        <v>58</v>
      </c>
      <c r="H339">
        <v>0.3</v>
      </c>
      <c r="I339">
        <v>37</v>
      </c>
      <c r="J339" s="3">
        <f t="shared" si="590"/>
        <v>11.1</v>
      </c>
    </row>
    <row r="340" spans="1:10" x14ac:dyDescent="0.25">
      <c r="A340" s="2">
        <f t="shared" ca="1" si="588"/>
        <v>0.83054435693980944</v>
      </c>
      <c r="B340" s="1">
        <v>42854</v>
      </c>
      <c r="C340" s="1" t="str">
        <f t="shared" si="589"/>
        <v>April</v>
      </c>
      <c r="D340" t="s">
        <v>13</v>
      </c>
      <c r="E340">
        <v>65.099999999999994</v>
      </c>
      <c r="F340" s="2">
        <v>0.71</v>
      </c>
      <c r="G340">
        <v>32</v>
      </c>
      <c r="H340">
        <v>0.3</v>
      </c>
      <c r="I340">
        <v>27</v>
      </c>
      <c r="J340" s="3">
        <f t="shared" si="590"/>
        <v>8.1</v>
      </c>
    </row>
    <row r="341" spans="1:10" x14ac:dyDescent="0.25">
      <c r="A341" s="2">
        <f t="shared" ca="1" si="588"/>
        <v>0.87653288740873325</v>
      </c>
      <c r="B341" s="1">
        <v>42966</v>
      </c>
      <c r="C341" s="1" t="str">
        <f t="shared" si="589"/>
        <v>August</v>
      </c>
      <c r="D341" t="s">
        <v>13</v>
      </c>
      <c r="E341">
        <v>79.599999999999994</v>
      </c>
      <c r="F341" s="2">
        <v>0.61</v>
      </c>
      <c r="G341">
        <v>58</v>
      </c>
      <c r="H341">
        <v>0.5</v>
      </c>
      <c r="I341">
        <v>32</v>
      </c>
      <c r="J341" s="3">
        <f t="shared" si="590"/>
        <v>16</v>
      </c>
    </row>
    <row r="342" spans="1:10" x14ac:dyDescent="0.25">
      <c r="A342" s="2">
        <f t="shared" ca="1" si="588"/>
        <v>0.2864305180588832</v>
      </c>
      <c r="B342" s="1">
        <v>42840</v>
      </c>
      <c r="C342" s="1" t="str">
        <f t="shared" si="589"/>
        <v>April</v>
      </c>
      <c r="D342" t="s">
        <v>13</v>
      </c>
      <c r="E342">
        <v>65.8</v>
      </c>
      <c r="F342" s="2">
        <v>0.74</v>
      </c>
      <c r="G342">
        <v>41</v>
      </c>
      <c r="H342">
        <v>0.3</v>
      </c>
      <c r="I342">
        <v>26</v>
      </c>
      <c r="J342" s="3">
        <f t="shared" si="590"/>
        <v>7.8</v>
      </c>
    </row>
    <row r="343" spans="1:10" x14ac:dyDescent="0.25">
      <c r="A343" s="2">
        <f t="shared" ca="1" si="588"/>
        <v>0.39799515819020692</v>
      </c>
      <c r="B343" s="1">
        <v>42867</v>
      </c>
      <c r="C343" s="1" t="str">
        <f t="shared" si="589"/>
        <v>May</v>
      </c>
      <c r="D343" t="s">
        <v>12</v>
      </c>
      <c r="E343">
        <v>66.699999999999989</v>
      </c>
      <c r="F343" s="2">
        <v>0.67</v>
      </c>
      <c r="G343">
        <v>40</v>
      </c>
      <c r="H343">
        <v>0.3</v>
      </c>
      <c r="I343">
        <v>29</v>
      </c>
      <c r="J343" s="3">
        <f t="shared" si="590"/>
        <v>8.6999999999999993</v>
      </c>
    </row>
    <row r="344" spans="1:10" x14ac:dyDescent="0.25">
      <c r="A344" s="2">
        <f t="shared" ca="1" si="588"/>
        <v>0.53380494310157067</v>
      </c>
      <c r="B344" s="1">
        <v>42951</v>
      </c>
      <c r="C344" s="1" t="str">
        <f t="shared" si="589"/>
        <v>August</v>
      </c>
      <c r="D344" t="s">
        <v>12</v>
      </c>
      <c r="E344">
        <v>70.699999999999989</v>
      </c>
      <c r="F344" s="2">
        <v>0.69</v>
      </c>
      <c r="G344">
        <v>34</v>
      </c>
      <c r="H344">
        <v>0.5</v>
      </c>
      <c r="I344">
        <v>29</v>
      </c>
      <c r="J344" s="3">
        <f t="shared" si="590"/>
        <v>14.5</v>
      </c>
    </row>
    <row r="345" spans="1:10" x14ac:dyDescent="0.25">
      <c r="A345" s="2">
        <f t="shared" ca="1" si="588"/>
        <v>0.61200683327317662</v>
      </c>
      <c r="B345" s="1">
        <v>42888</v>
      </c>
      <c r="C345" s="1" t="str">
        <f t="shared" si="589"/>
        <v>June</v>
      </c>
      <c r="D345" t="s">
        <v>12</v>
      </c>
      <c r="E345">
        <v>79.899999999999991</v>
      </c>
      <c r="F345" s="2">
        <v>0.59</v>
      </c>
      <c r="G345">
        <v>48</v>
      </c>
      <c r="H345">
        <v>0.3</v>
      </c>
      <c r="I345">
        <v>33</v>
      </c>
      <c r="J345" s="3">
        <f t="shared" si="590"/>
        <v>9.9</v>
      </c>
    </row>
    <row r="346" spans="1:10" x14ac:dyDescent="0.25">
      <c r="A346" s="2">
        <f t="shared" ca="1" si="588"/>
        <v>0.75529299506463188</v>
      </c>
      <c r="B346" s="1">
        <v>42870</v>
      </c>
      <c r="C346" s="1" t="str">
        <f t="shared" si="589"/>
        <v>May</v>
      </c>
      <c r="D346" t="s">
        <v>8</v>
      </c>
      <c r="E346">
        <v>63.399999999999991</v>
      </c>
      <c r="F346" s="2">
        <v>0.69</v>
      </c>
      <c r="G346">
        <v>32</v>
      </c>
      <c r="H346">
        <v>0.3</v>
      </c>
      <c r="I346">
        <v>28</v>
      </c>
      <c r="J346" s="3">
        <f t="shared" si="590"/>
        <v>8.4</v>
      </c>
    </row>
    <row r="347" spans="1:10" x14ac:dyDescent="0.25">
      <c r="A347" s="2">
        <f t="shared" ca="1" si="588"/>
        <v>0.93313035633001629</v>
      </c>
      <c r="B347" s="1">
        <v>43082</v>
      </c>
      <c r="C347" s="1" t="str">
        <f t="shared" si="589"/>
        <v>December</v>
      </c>
      <c r="D347" t="s">
        <v>10</v>
      </c>
      <c r="E347">
        <v>32.199999999999996</v>
      </c>
      <c r="F347" s="2">
        <v>1.43</v>
      </c>
      <c r="G347">
        <v>26</v>
      </c>
      <c r="H347">
        <v>0.3</v>
      </c>
      <c r="I347">
        <v>14</v>
      </c>
      <c r="J347" s="3">
        <f t="shared" si="590"/>
        <v>4.2</v>
      </c>
    </row>
    <row r="348" spans="1:10" x14ac:dyDescent="0.25">
      <c r="A348" s="2">
        <f t="shared" ca="1" si="588"/>
        <v>0.44900153154956168</v>
      </c>
      <c r="B348" s="1">
        <v>43087</v>
      </c>
      <c r="C348" s="1" t="str">
        <f t="shared" si="589"/>
        <v>December</v>
      </c>
      <c r="D348" t="s">
        <v>8</v>
      </c>
      <c r="E348">
        <v>30.9</v>
      </c>
      <c r="F348" s="2">
        <v>1.43</v>
      </c>
      <c r="G348">
        <v>27</v>
      </c>
      <c r="H348">
        <v>0.3</v>
      </c>
      <c r="I348">
        <v>13</v>
      </c>
      <c r="J348" s="3">
        <f t="shared" si="590"/>
        <v>3.9</v>
      </c>
    </row>
    <row r="349" spans="1:10" x14ac:dyDescent="0.25">
      <c r="A349" s="2">
        <f t="shared" ca="1" si="588"/>
        <v>0.42500724203535223</v>
      </c>
      <c r="B349" s="1">
        <v>42752</v>
      </c>
      <c r="C349" s="1" t="str">
        <f t="shared" si="589"/>
        <v>January</v>
      </c>
      <c r="D349" t="s">
        <v>9</v>
      </c>
      <c r="E349">
        <v>32.199999999999996</v>
      </c>
      <c r="F349" s="2">
        <v>1.43</v>
      </c>
      <c r="G349">
        <v>26</v>
      </c>
      <c r="H349">
        <v>0.3</v>
      </c>
      <c r="I349">
        <v>14</v>
      </c>
      <c r="J349" s="3">
        <f t="shared" si="590"/>
        <v>4.2</v>
      </c>
    </row>
    <row r="350" spans="1:10" x14ac:dyDescent="0.25">
      <c r="A350" s="2">
        <f t="shared" ca="1" si="588"/>
        <v>0.91543981352141723</v>
      </c>
      <c r="B350" s="1">
        <v>42959</v>
      </c>
      <c r="C350" s="1" t="str">
        <f t="shared" si="589"/>
        <v>August</v>
      </c>
      <c r="D350" t="s">
        <v>13</v>
      </c>
      <c r="E350">
        <v>67.699999999999989</v>
      </c>
      <c r="F350" s="2">
        <v>0.65</v>
      </c>
      <c r="G350">
        <v>43</v>
      </c>
      <c r="H350">
        <v>0.5</v>
      </c>
      <c r="I350">
        <v>29</v>
      </c>
      <c r="J350" s="3">
        <f t="shared" si="590"/>
        <v>14.5</v>
      </c>
    </row>
    <row r="351" spans="1:10" x14ac:dyDescent="0.25">
      <c r="A351" s="2">
        <f t="shared" ca="1" si="588"/>
        <v>0.12898970850051805</v>
      </c>
      <c r="B351" s="1">
        <v>42826</v>
      </c>
      <c r="C351" s="1" t="str">
        <f t="shared" si="589"/>
        <v>April</v>
      </c>
      <c r="D351" t="s">
        <v>13</v>
      </c>
      <c r="E351">
        <v>57.499999999999993</v>
      </c>
      <c r="F351" s="2">
        <v>0.8</v>
      </c>
      <c r="G351">
        <v>33</v>
      </c>
      <c r="H351">
        <v>0.3</v>
      </c>
      <c r="I351">
        <v>25</v>
      </c>
      <c r="J351" s="3">
        <f t="shared" si="590"/>
        <v>7.5</v>
      </c>
    </row>
    <row r="352" spans="1:10" x14ac:dyDescent="0.25">
      <c r="A352" s="2">
        <f t="shared" ca="1" si="588"/>
        <v>0.1731276222119692</v>
      </c>
      <c r="B352" s="1">
        <v>42964</v>
      </c>
      <c r="C352" s="1" t="str">
        <f t="shared" si="589"/>
        <v>August</v>
      </c>
      <c r="D352" t="s">
        <v>11</v>
      </c>
      <c r="E352">
        <v>68</v>
      </c>
      <c r="F352" s="2">
        <v>0.67</v>
      </c>
      <c r="G352">
        <v>42</v>
      </c>
      <c r="H352">
        <v>0.5</v>
      </c>
      <c r="I352">
        <v>30</v>
      </c>
      <c r="J352" s="3">
        <f t="shared" si="590"/>
        <v>15</v>
      </c>
    </row>
    <row r="353" spans="1:10" x14ac:dyDescent="0.25">
      <c r="A353" s="2">
        <f t="shared" ca="1" si="588"/>
        <v>0.38400754661363834</v>
      </c>
      <c r="B353" s="1">
        <v>42960</v>
      </c>
      <c r="C353" s="1" t="str">
        <f t="shared" si="589"/>
        <v>August</v>
      </c>
      <c r="D353" t="s">
        <v>7</v>
      </c>
      <c r="E353">
        <v>67.699999999999989</v>
      </c>
      <c r="F353" s="2">
        <v>0.65</v>
      </c>
      <c r="G353">
        <v>54</v>
      </c>
      <c r="H353">
        <v>0.5</v>
      </c>
      <c r="I353">
        <v>29</v>
      </c>
      <c r="J353" s="3">
        <f t="shared" si="590"/>
        <v>14.5</v>
      </c>
    </row>
    <row r="354" spans="1:10" x14ac:dyDescent="0.25">
      <c r="A354" s="2">
        <f t="shared" ca="1" si="588"/>
        <v>0.59889675397694353</v>
      </c>
      <c r="B354" s="1">
        <v>43042</v>
      </c>
      <c r="C354" s="1" t="str">
        <f t="shared" si="589"/>
        <v>November</v>
      </c>
      <c r="D354" t="s">
        <v>12</v>
      </c>
      <c r="E354">
        <v>51.3</v>
      </c>
      <c r="F354" s="2">
        <v>0.87</v>
      </c>
      <c r="G354">
        <v>38</v>
      </c>
      <c r="H354">
        <v>0.3</v>
      </c>
      <c r="I354">
        <v>21</v>
      </c>
      <c r="J354" s="3">
        <f t="shared" si="590"/>
        <v>6.3</v>
      </c>
    </row>
    <row r="355" spans="1:10" x14ac:dyDescent="0.25">
      <c r="A355" s="2">
        <f t="shared" ca="1" si="588"/>
        <v>0.3461961523557513</v>
      </c>
      <c r="B355" s="1">
        <v>42761</v>
      </c>
      <c r="C355" s="1" t="str">
        <f t="shared" si="589"/>
        <v>January</v>
      </c>
      <c r="D355" t="s">
        <v>11</v>
      </c>
      <c r="E355">
        <v>35.799999999999997</v>
      </c>
      <c r="F355" s="2">
        <v>1.25</v>
      </c>
      <c r="G355">
        <v>18</v>
      </c>
      <c r="H355">
        <v>0.3</v>
      </c>
      <c r="I355">
        <v>16</v>
      </c>
      <c r="J355" s="3">
        <f t="shared" si="590"/>
        <v>4.8</v>
      </c>
    </row>
    <row r="356" spans="1:10" x14ac:dyDescent="0.25">
      <c r="A356" s="2">
        <f t="shared" ca="1" si="588"/>
        <v>0.47286467698011381</v>
      </c>
      <c r="B356" s="1">
        <v>42833</v>
      </c>
      <c r="C356" s="1" t="str">
        <f t="shared" si="589"/>
        <v>April</v>
      </c>
      <c r="D356" t="s">
        <v>13</v>
      </c>
      <c r="E356">
        <v>63.8</v>
      </c>
      <c r="F356" s="2">
        <v>0.74</v>
      </c>
      <c r="G356">
        <v>37</v>
      </c>
      <c r="H356">
        <v>0.3</v>
      </c>
      <c r="I356">
        <v>26</v>
      </c>
      <c r="J356" s="3">
        <f t="shared" si="590"/>
        <v>7.8</v>
      </c>
    </row>
    <row r="357" spans="1:10" x14ac:dyDescent="0.25">
      <c r="A357" s="2">
        <f t="shared" ca="1" si="588"/>
        <v>0.70556765992177806</v>
      </c>
      <c r="B357" s="1">
        <v>42998</v>
      </c>
      <c r="C357" s="1" t="str">
        <f t="shared" si="589"/>
        <v>September</v>
      </c>
      <c r="D357" t="s">
        <v>10</v>
      </c>
      <c r="E357">
        <v>67.099999999999994</v>
      </c>
      <c r="F357" s="2">
        <v>0.69</v>
      </c>
      <c r="G357">
        <v>52</v>
      </c>
      <c r="H357">
        <v>0.3</v>
      </c>
      <c r="I357">
        <v>27</v>
      </c>
      <c r="J357" s="3">
        <f t="shared" si="590"/>
        <v>8.1</v>
      </c>
    </row>
    <row r="358" spans="1:10" x14ac:dyDescent="0.25">
      <c r="A358" s="2">
        <f t="shared" ca="1" si="588"/>
        <v>0.86592000080700826</v>
      </c>
      <c r="B358" s="1">
        <v>43059</v>
      </c>
      <c r="C358" s="1" t="str">
        <f t="shared" si="589"/>
        <v>November</v>
      </c>
      <c r="D358" t="s">
        <v>8</v>
      </c>
      <c r="E358">
        <v>55.599999999999994</v>
      </c>
      <c r="F358" s="2">
        <v>0.87</v>
      </c>
      <c r="G358">
        <v>41</v>
      </c>
      <c r="H358">
        <v>0.3</v>
      </c>
      <c r="I358">
        <v>22</v>
      </c>
      <c r="J358" s="3">
        <f t="shared" si="590"/>
        <v>6.6</v>
      </c>
    </row>
    <row r="359" spans="1:10" x14ac:dyDescent="0.25">
      <c r="A359" s="2">
        <f t="shared" ca="1" si="588"/>
        <v>0.2786765162567113</v>
      </c>
      <c r="B359" s="1">
        <v>42789</v>
      </c>
      <c r="C359" s="1" t="str">
        <f t="shared" si="589"/>
        <v>February</v>
      </c>
      <c r="D359" t="s">
        <v>11</v>
      </c>
      <c r="E359">
        <v>45</v>
      </c>
      <c r="F359" s="2">
        <v>1</v>
      </c>
      <c r="G359">
        <v>23</v>
      </c>
      <c r="H359">
        <v>0.3</v>
      </c>
      <c r="I359">
        <v>20</v>
      </c>
      <c r="J359" s="3">
        <f t="shared" si="590"/>
        <v>6</v>
      </c>
    </row>
    <row r="360" spans="1:10" x14ac:dyDescent="0.25">
      <c r="A360" s="2">
        <f t="shared" ca="1" si="588"/>
        <v>0.14389937582588497</v>
      </c>
      <c r="B360" s="1">
        <v>42858</v>
      </c>
      <c r="C360" s="1" t="str">
        <f t="shared" si="589"/>
        <v>May</v>
      </c>
      <c r="D360" t="s">
        <v>10</v>
      </c>
      <c r="E360">
        <v>71</v>
      </c>
      <c r="F360" s="2">
        <v>0.63</v>
      </c>
      <c r="G360">
        <v>55</v>
      </c>
      <c r="H360">
        <v>0.3</v>
      </c>
      <c r="I360">
        <v>30</v>
      </c>
      <c r="J360" s="3">
        <f t="shared" si="590"/>
        <v>9</v>
      </c>
    </row>
    <row r="361" spans="1:10" x14ac:dyDescent="0.25">
      <c r="A361" s="2">
        <f t="shared" ca="1" si="588"/>
        <v>0.87319271008586308</v>
      </c>
      <c r="B361" s="1">
        <v>42782</v>
      </c>
      <c r="C361" s="1" t="str">
        <f t="shared" si="589"/>
        <v>February</v>
      </c>
      <c r="D361" t="s">
        <v>11</v>
      </c>
      <c r="E361">
        <v>47.3</v>
      </c>
      <c r="F361" s="2">
        <v>0.87</v>
      </c>
      <c r="G361">
        <v>31</v>
      </c>
      <c r="H361">
        <v>0.3</v>
      </c>
      <c r="I361">
        <v>21</v>
      </c>
      <c r="J361" s="3">
        <f t="shared" si="590"/>
        <v>6.3</v>
      </c>
    </row>
    <row r="362" spans="1:10" x14ac:dyDescent="0.25">
      <c r="A362" s="2">
        <f t="shared" ca="1" si="588"/>
        <v>0.49995401918306115</v>
      </c>
      <c r="B362" s="1">
        <v>42913</v>
      </c>
      <c r="C362" s="1" t="str">
        <f t="shared" si="589"/>
        <v>June</v>
      </c>
      <c r="D362" t="s">
        <v>9</v>
      </c>
      <c r="E362">
        <v>75.3</v>
      </c>
      <c r="F362" s="2">
        <v>0.63</v>
      </c>
      <c r="G362">
        <v>62</v>
      </c>
      <c r="H362">
        <v>0.3</v>
      </c>
      <c r="I362">
        <v>31</v>
      </c>
      <c r="J362" s="3">
        <f t="shared" si="590"/>
        <v>9.2999999999999989</v>
      </c>
    </row>
    <row r="363" spans="1:10" x14ac:dyDescent="0.25">
      <c r="A363" s="2">
        <f t="shared" ca="1" si="588"/>
        <v>0.26688776499428124</v>
      </c>
      <c r="B363" s="1">
        <v>42737</v>
      </c>
      <c r="C363" s="1" t="str">
        <f t="shared" si="589"/>
        <v>January</v>
      </c>
      <c r="D363" t="s">
        <v>8</v>
      </c>
      <c r="E363">
        <v>28.9</v>
      </c>
      <c r="F363" s="2">
        <v>1.33</v>
      </c>
      <c r="G363">
        <v>15</v>
      </c>
      <c r="H363">
        <v>0.3</v>
      </c>
      <c r="I363">
        <v>13</v>
      </c>
      <c r="J363" s="3">
        <f t="shared" si="590"/>
        <v>3.9</v>
      </c>
    </row>
    <row r="364" spans="1:10" x14ac:dyDescent="0.25">
      <c r="A364" s="2">
        <f t="shared" ca="1" si="588"/>
        <v>0.19534593211511186</v>
      </c>
      <c r="B364" s="1">
        <v>42920</v>
      </c>
      <c r="C364" s="1" t="str">
        <f t="shared" si="589"/>
        <v>July</v>
      </c>
      <c r="D364" t="s">
        <v>9</v>
      </c>
      <c r="E364">
        <v>84.199999999999989</v>
      </c>
      <c r="F364" s="2">
        <v>0.59</v>
      </c>
      <c r="G364">
        <v>49</v>
      </c>
      <c r="H364">
        <v>0.5</v>
      </c>
      <c r="I364">
        <v>34</v>
      </c>
      <c r="J364" s="3">
        <f t="shared" si="590"/>
        <v>17</v>
      </c>
    </row>
    <row r="365" spans="1:10" x14ac:dyDescent="0.25">
      <c r="A365" s="2">
        <f t="shared" ca="1" si="588"/>
        <v>0.30505314196196764</v>
      </c>
      <c r="B365" s="1">
        <v>42780</v>
      </c>
      <c r="C365" s="1" t="str">
        <f t="shared" si="589"/>
        <v>February</v>
      </c>
      <c r="D365" t="s">
        <v>9</v>
      </c>
      <c r="E365">
        <v>47.699999999999996</v>
      </c>
      <c r="F365" s="2">
        <v>0.95</v>
      </c>
      <c r="G365">
        <v>35</v>
      </c>
      <c r="H365">
        <v>0.3</v>
      </c>
      <c r="I365">
        <v>19</v>
      </c>
      <c r="J365" s="3">
        <f t="shared" si="590"/>
        <v>5.7</v>
      </c>
    </row>
    <row r="366" spans="1:10" x14ac:dyDescent="0.25">
      <c r="A366" s="2">
        <f t="shared" ca="1" si="588"/>
        <v>0.34286784798130521</v>
      </c>
      <c r="B366" s="1">
        <v>43057</v>
      </c>
      <c r="C366" s="1" t="str">
        <f t="shared" si="589"/>
        <v>November</v>
      </c>
      <c r="D366" t="s">
        <v>13</v>
      </c>
      <c r="E366">
        <v>48.699999999999996</v>
      </c>
      <c r="F366" s="2">
        <v>1.05</v>
      </c>
      <c r="G366">
        <v>37</v>
      </c>
      <c r="H366">
        <v>0.3</v>
      </c>
      <c r="I366">
        <v>19</v>
      </c>
      <c r="J366" s="3">
        <f t="shared" si="590"/>
        <v>5.7</v>
      </c>
    </row>
    <row r="367" spans="1:10" x14ac:dyDescent="0.25">
      <c r="B367" s="1"/>
      <c r="C367" s="4"/>
      <c r="F367" s="2"/>
      <c r="G367" s="12">
        <f>SUBTOTAL(109,Table13[Flyers])</f>
        <v>14704</v>
      </c>
      <c r="J367" s="3">
        <f>SUBTOTAL(109,Table13[Revenue])</f>
        <v>3183.7000000000007</v>
      </c>
    </row>
  </sheetData>
  <conditionalFormatting sqref="E2:E366">
    <cfRule type="colorScale" priority="2">
      <colorScale>
        <cfvo type="min"/>
        <cfvo type="max"/>
        <color rgb="FFFCFCFF"/>
        <color rgb="FFF8696B"/>
      </colorScale>
    </cfRule>
  </conditionalFormatting>
  <conditionalFormatting sqref="F1:F367">
    <cfRule type="dataBar" priority="1">
      <dataBar>
        <cfvo type="min"/>
        <cfvo type="max"/>
        <color rgb="FF008AEF"/>
      </dataBar>
      <extLst>
        <ext xmlns:x14="http://schemas.microsoft.com/office/spreadsheetml/2009/9/main" uri="{B025F937-C7B1-47D3-B67F-A62EFF666E3E}">
          <x14:id>{23080DD9-D46D-4509-8FFA-651D778E368E}</x14:id>
        </ext>
      </extLst>
    </cfRule>
  </conditionalFormatting>
  <conditionalFormatting sqref="I2:I366">
    <cfRule type="top10" dxfId="1" priority="3" percent="1" bottom="1" rank="10"/>
    <cfRule type="top10" dxfId="0" priority="4" percent="1" rank="10"/>
  </conditionalFormatting>
  <pageMargins left="0.7" right="0.7" top="0.75" bottom="0.75" header="0.3" footer="0.3"/>
  <pageSetup orientation="portrait" r:id="rId1"/>
  <drawing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23080DD9-D46D-4509-8FFA-651D778E368E}">
            <x14:dataBar minLength="0" maxLength="100" border="1" negativeBarBorderColorSameAsPositive="0">
              <x14:cfvo type="autoMin"/>
              <x14:cfvo type="autoMax"/>
              <x14:borderColor rgb="FF008AEF"/>
              <x14:negativeFillColor rgb="FFFF0000"/>
              <x14:negativeBorderColor rgb="FFFF0000"/>
              <x14:axisColor rgb="FF000000"/>
            </x14:dataBar>
          </x14:cfRule>
          <xm:sqref>F1:F367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5C60F-E512-4B44-BD13-D192EF282CBC}">
  <dimension ref="A3:C369"/>
  <sheetViews>
    <sheetView topLeftCell="A158" workbookViewId="0">
      <selection activeCell="F9" sqref="F9"/>
    </sheetView>
  </sheetViews>
  <sheetFormatPr defaultRowHeight="15" x14ac:dyDescent="0.25"/>
  <cols>
    <col min="1" max="1" width="13.140625" bestFit="1" customWidth="1"/>
    <col min="2" max="2" width="18" bestFit="1" customWidth="1"/>
    <col min="3" max="3" width="23" bestFit="1" customWidth="1"/>
    <col min="4" max="4" width="19.42578125" bestFit="1" customWidth="1"/>
    <col min="5" max="5" width="15.5703125" bestFit="1" customWidth="1"/>
    <col min="6" max="6" width="12.5703125" bestFit="1" customWidth="1"/>
    <col min="7" max="7" width="19.42578125" bestFit="1" customWidth="1"/>
    <col min="8" max="8" width="15.5703125" bestFit="1" customWidth="1"/>
    <col min="9" max="9" width="12.5703125" bestFit="1" customWidth="1"/>
    <col min="10" max="10" width="19.42578125" bestFit="1" customWidth="1"/>
    <col min="11" max="11" width="15.5703125" bestFit="1" customWidth="1"/>
    <col min="12" max="12" width="12.5703125" bestFit="1" customWidth="1"/>
    <col min="13" max="13" width="19.42578125" bestFit="1" customWidth="1"/>
    <col min="14" max="14" width="15.5703125" bestFit="1" customWidth="1"/>
    <col min="15" max="15" width="12.5703125" bestFit="1" customWidth="1"/>
    <col min="16" max="16" width="19.42578125" bestFit="1" customWidth="1"/>
    <col min="17" max="17" width="15.5703125" bestFit="1" customWidth="1"/>
    <col min="18" max="18" width="12.5703125" bestFit="1" customWidth="1"/>
    <col min="19" max="19" width="19.42578125" bestFit="1" customWidth="1"/>
    <col min="20" max="20" width="15.5703125" bestFit="1" customWidth="1"/>
    <col min="21" max="21" width="12.5703125" bestFit="1" customWidth="1"/>
    <col min="22" max="22" width="19.42578125" bestFit="1" customWidth="1"/>
    <col min="23" max="23" width="20.5703125" bestFit="1" customWidth="1"/>
    <col min="24" max="24" width="17.7109375" bestFit="1" customWidth="1"/>
    <col min="25" max="25" width="24.42578125" bestFit="1" customWidth="1"/>
    <col min="26" max="47" width="5" bestFit="1" customWidth="1"/>
    <col min="48" max="48" width="12.28515625" bestFit="1" customWidth="1"/>
    <col min="49" max="49" width="10.140625" bestFit="1" customWidth="1"/>
    <col min="50" max="56" width="5" bestFit="1" customWidth="1"/>
    <col min="57" max="57" width="3" bestFit="1" customWidth="1"/>
    <col min="58" max="77" width="5" bestFit="1" customWidth="1"/>
    <col min="78" max="78" width="3" bestFit="1" customWidth="1"/>
    <col min="79" max="79" width="5" bestFit="1" customWidth="1"/>
    <col min="80" max="80" width="3" bestFit="1" customWidth="1"/>
    <col min="81" max="82" width="5" bestFit="1" customWidth="1"/>
    <col min="83" max="83" width="3" bestFit="1" customWidth="1"/>
    <col min="84" max="89" width="5" bestFit="1" customWidth="1"/>
    <col min="90" max="91" width="3" bestFit="1" customWidth="1"/>
    <col min="92" max="92" width="6" bestFit="1" customWidth="1"/>
    <col min="93" max="93" width="13.28515625" bestFit="1" customWidth="1"/>
    <col min="94" max="94" width="10.140625" bestFit="1" customWidth="1"/>
    <col min="95" max="103" width="5" bestFit="1" customWidth="1"/>
    <col min="104" max="104" width="3" bestFit="1" customWidth="1"/>
    <col min="105" max="125" width="5" bestFit="1" customWidth="1"/>
    <col min="126" max="126" width="3" bestFit="1" customWidth="1"/>
    <col min="127" max="128" width="5" bestFit="1" customWidth="1"/>
    <col min="129" max="129" width="3" bestFit="1" customWidth="1"/>
    <col min="130" max="137" width="5" bestFit="1" customWidth="1"/>
    <col min="138" max="138" width="13.28515625" bestFit="1" customWidth="1"/>
    <col min="139" max="139" width="13.42578125" bestFit="1" customWidth="1"/>
    <col min="140" max="148" width="5" bestFit="1" customWidth="1"/>
    <col min="149" max="149" width="3" bestFit="1" customWidth="1"/>
    <col min="150" max="150" width="5" bestFit="1" customWidth="1"/>
    <col min="151" max="151" width="3" bestFit="1" customWidth="1"/>
    <col min="152" max="168" width="5" bestFit="1" customWidth="1"/>
    <col min="169" max="169" width="3" bestFit="1" customWidth="1"/>
    <col min="170" max="170" width="5" bestFit="1" customWidth="1"/>
    <col min="171" max="171" width="3" bestFit="1" customWidth="1"/>
    <col min="172" max="181" width="5" bestFit="1" customWidth="1"/>
    <col min="182" max="182" width="16.5703125" bestFit="1" customWidth="1"/>
    <col min="183" max="183" width="10.85546875" bestFit="1" customWidth="1"/>
    <col min="184" max="192" width="5" bestFit="1" customWidth="1"/>
    <col min="193" max="193" width="3" bestFit="1" customWidth="1"/>
    <col min="194" max="195" width="5" bestFit="1" customWidth="1"/>
    <col min="196" max="196" width="3" bestFit="1" customWidth="1"/>
    <col min="197" max="213" width="5" bestFit="1" customWidth="1"/>
    <col min="214" max="214" width="3" bestFit="1" customWidth="1"/>
    <col min="215" max="219" width="5" bestFit="1" customWidth="1"/>
    <col min="220" max="220" width="3" bestFit="1" customWidth="1"/>
    <col min="221" max="223" width="5" bestFit="1" customWidth="1"/>
    <col min="224" max="224" width="3" bestFit="1" customWidth="1"/>
    <col min="225" max="230" width="5" bestFit="1" customWidth="1"/>
    <col min="231" max="231" width="14" bestFit="1" customWidth="1"/>
    <col min="232" max="232" width="8.28515625" bestFit="1" customWidth="1"/>
    <col min="233" max="239" width="5" bestFit="1" customWidth="1"/>
    <col min="240" max="240" width="3" bestFit="1" customWidth="1"/>
    <col min="241" max="242" width="5" bestFit="1" customWidth="1"/>
    <col min="243" max="243" width="3" bestFit="1" customWidth="1"/>
    <col min="244" max="266" width="5" bestFit="1" customWidth="1"/>
    <col min="267" max="267" width="3" bestFit="1" customWidth="1"/>
    <col min="268" max="268" width="5" bestFit="1" customWidth="1"/>
    <col min="269" max="270" width="3" bestFit="1" customWidth="1"/>
    <col min="271" max="277" width="5" bestFit="1" customWidth="1"/>
    <col min="278" max="278" width="3" bestFit="1" customWidth="1"/>
    <col min="279" max="279" width="5" bestFit="1" customWidth="1"/>
    <col min="280" max="280" width="11.28515625" bestFit="1" customWidth="1"/>
    <col min="281" max="281" width="10.5703125" bestFit="1" customWidth="1"/>
    <col min="282" max="291" width="5" bestFit="1" customWidth="1"/>
    <col min="292" max="292" width="3" bestFit="1" customWidth="1"/>
    <col min="293" max="310" width="5" bestFit="1" customWidth="1"/>
    <col min="311" max="311" width="3" bestFit="1" customWidth="1"/>
    <col min="312" max="322" width="5" bestFit="1" customWidth="1"/>
    <col min="323" max="323" width="6" bestFit="1" customWidth="1"/>
    <col min="324" max="324" width="13.7109375" bestFit="1" customWidth="1"/>
    <col min="325" max="325" width="11.28515625" bestFit="1" customWidth="1"/>
  </cols>
  <sheetData>
    <row r="3" spans="1:3" x14ac:dyDescent="0.25">
      <c r="A3" s="5" t="s">
        <v>16</v>
      </c>
      <c r="B3" t="s">
        <v>22</v>
      </c>
      <c r="C3" t="s">
        <v>21</v>
      </c>
    </row>
    <row r="4" spans="1:3" x14ac:dyDescent="0.25">
      <c r="A4" s="8" t="s">
        <v>23</v>
      </c>
      <c r="B4" s="4">
        <v>2</v>
      </c>
      <c r="C4" s="4">
        <v>27</v>
      </c>
    </row>
    <row r="5" spans="1:3" x14ac:dyDescent="0.25">
      <c r="A5" s="8" t="s">
        <v>24</v>
      </c>
      <c r="B5" s="4">
        <v>1.33</v>
      </c>
      <c r="C5" s="4">
        <v>28.9</v>
      </c>
    </row>
    <row r="6" spans="1:3" x14ac:dyDescent="0.25">
      <c r="A6" s="8" t="s">
        <v>25</v>
      </c>
      <c r="B6" s="4">
        <v>1.33</v>
      </c>
      <c r="C6" s="4">
        <v>34.5</v>
      </c>
    </row>
    <row r="7" spans="1:3" x14ac:dyDescent="0.25">
      <c r="A7" s="8" t="s">
        <v>26</v>
      </c>
      <c r="B7" s="4">
        <v>1.05</v>
      </c>
      <c r="C7" s="4">
        <v>44.099999999999994</v>
      </c>
    </row>
    <row r="8" spans="1:3" x14ac:dyDescent="0.25">
      <c r="A8" s="8" t="s">
        <v>27</v>
      </c>
      <c r="B8" s="4">
        <v>1</v>
      </c>
      <c r="C8" s="4">
        <v>42.4</v>
      </c>
    </row>
    <row r="9" spans="1:3" x14ac:dyDescent="0.25">
      <c r="A9" s="8" t="s">
        <v>28</v>
      </c>
      <c r="B9" s="4">
        <v>1.54</v>
      </c>
      <c r="C9" s="4">
        <v>25.299999999999997</v>
      </c>
    </row>
    <row r="10" spans="1:3" x14ac:dyDescent="0.25">
      <c r="A10" s="8" t="s">
        <v>29</v>
      </c>
      <c r="B10" s="4">
        <v>1.54</v>
      </c>
      <c r="C10" s="4">
        <v>32.9</v>
      </c>
    </row>
    <row r="11" spans="1:3" x14ac:dyDescent="0.25">
      <c r="A11" s="8" t="s">
        <v>30</v>
      </c>
      <c r="B11" s="4">
        <v>1.18</v>
      </c>
      <c r="C11" s="4">
        <v>37.5</v>
      </c>
    </row>
    <row r="12" spans="1:3" x14ac:dyDescent="0.25">
      <c r="A12" s="8" t="s">
        <v>31</v>
      </c>
      <c r="B12" s="4">
        <v>1.18</v>
      </c>
      <c r="C12" s="4">
        <v>38.099999999999994</v>
      </c>
    </row>
    <row r="13" spans="1:3" x14ac:dyDescent="0.25">
      <c r="A13" s="8" t="s">
        <v>32</v>
      </c>
      <c r="B13" s="4">
        <v>1.05</v>
      </c>
      <c r="C13" s="4">
        <v>43.4</v>
      </c>
    </row>
    <row r="14" spans="1:3" x14ac:dyDescent="0.25">
      <c r="A14" s="8" t="s">
        <v>33</v>
      </c>
      <c r="B14" s="4">
        <v>1.54</v>
      </c>
      <c r="C14" s="4">
        <v>32.599999999999994</v>
      </c>
    </row>
    <row r="15" spans="1:3" x14ac:dyDescent="0.25">
      <c r="A15" s="8" t="s">
        <v>34</v>
      </c>
      <c r="B15" s="4">
        <v>1.33</v>
      </c>
      <c r="C15" s="4">
        <v>38.199999999999996</v>
      </c>
    </row>
    <row r="16" spans="1:3" x14ac:dyDescent="0.25">
      <c r="A16" s="8" t="s">
        <v>35</v>
      </c>
      <c r="B16" s="4">
        <v>1.33</v>
      </c>
      <c r="C16" s="4">
        <v>37.5</v>
      </c>
    </row>
    <row r="17" spans="1:3" x14ac:dyDescent="0.25">
      <c r="A17" s="8" t="s">
        <v>36</v>
      </c>
      <c r="B17" s="4">
        <v>1.05</v>
      </c>
      <c r="C17" s="4">
        <v>44.099999999999994</v>
      </c>
    </row>
    <row r="18" spans="1:3" x14ac:dyDescent="0.25">
      <c r="A18" s="8" t="s">
        <v>37</v>
      </c>
      <c r="B18" s="4">
        <v>1.1100000000000001</v>
      </c>
      <c r="C18" s="4">
        <v>43.4</v>
      </c>
    </row>
    <row r="19" spans="1:3" x14ac:dyDescent="0.25">
      <c r="A19" s="8" t="s">
        <v>38</v>
      </c>
      <c r="B19" s="4">
        <v>1.67</v>
      </c>
      <c r="C19" s="4">
        <v>30.599999999999998</v>
      </c>
    </row>
    <row r="20" spans="1:3" x14ac:dyDescent="0.25">
      <c r="A20" s="8" t="s">
        <v>39</v>
      </c>
      <c r="B20" s="4">
        <v>1.43</v>
      </c>
      <c r="C20" s="4">
        <v>32.199999999999996</v>
      </c>
    </row>
    <row r="21" spans="1:3" x14ac:dyDescent="0.25">
      <c r="A21" s="8" t="s">
        <v>40</v>
      </c>
      <c r="B21" s="4">
        <v>1.18</v>
      </c>
      <c r="C21" s="4">
        <v>42.8</v>
      </c>
    </row>
    <row r="22" spans="1:3" x14ac:dyDescent="0.25">
      <c r="A22" s="8" t="s">
        <v>41</v>
      </c>
      <c r="B22" s="4">
        <v>1.18</v>
      </c>
      <c r="C22" s="4">
        <v>43.099999999999994</v>
      </c>
    </row>
    <row r="23" spans="1:3" x14ac:dyDescent="0.25">
      <c r="A23" s="8" t="s">
        <v>42</v>
      </c>
      <c r="B23" s="4">
        <v>1.43</v>
      </c>
      <c r="C23" s="4">
        <v>31.599999999999998</v>
      </c>
    </row>
    <row r="24" spans="1:3" x14ac:dyDescent="0.25">
      <c r="A24" s="8" t="s">
        <v>43</v>
      </c>
      <c r="B24" s="4">
        <v>1.25</v>
      </c>
      <c r="C24" s="4">
        <v>36.199999999999996</v>
      </c>
    </row>
    <row r="25" spans="1:3" x14ac:dyDescent="0.25">
      <c r="A25" s="8" t="s">
        <v>44</v>
      </c>
      <c r="B25" s="4">
        <v>1.1100000000000001</v>
      </c>
      <c r="C25" s="4">
        <v>40.799999999999997</v>
      </c>
    </row>
    <row r="26" spans="1:3" x14ac:dyDescent="0.25">
      <c r="A26" s="8" t="s">
        <v>45</v>
      </c>
      <c r="B26" s="4">
        <v>1.05</v>
      </c>
      <c r="C26" s="4">
        <v>38.099999999999994</v>
      </c>
    </row>
    <row r="27" spans="1:3" x14ac:dyDescent="0.25">
      <c r="A27" s="8" t="s">
        <v>46</v>
      </c>
      <c r="B27" s="4">
        <v>1.54</v>
      </c>
      <c r="C27" s="4">
        <v>28.599999999999998</v>
      </c>
    </row>
    <row r="28" spans="1:3" x14ac:dyDescent="0.25">
      <c r="A28" s="8" t="s">
        <v>47</v>
      </c>
      <c r="B28" s="4">
        <v>1.25</v>
      </c>
      <c r="C28" s="4">
        <v>32.199999999999996</v>
      </c>
    </row>
    <row r="29" spans="1:3" x14ac:dyDescent="0.25">
      <c r="A29" s="8" t="s">
        <v>48</v>
      </c>
      <c r="B29" s="4">
        <v>1.25</v>
      </c>
      <c r="C29" s="4">
        <v>35.799999999999997</v>
      </c>
    </row>
    <row r="30" spans="1:3" x14ac:dyDescent="0.25">
      <c r="A30" s="8" t="s">
        <v>49</v>
      </c>
      <c r="B30" s="4">
        <v>1.05</v>
      </c>
      <c r="C30" s="4">
        <v>42.099999999999994</v>
      </c>
    </row>
    <row r="31" spans="1:3" x14ac:dyDescent="0.25">
      <c r="A31" s="8" t="s">
        <v>50</v>
      </c>
      <c r="B31" s="4">
        <v>1.33</v>
      </c>
      <c r="C31" s="4">
        <v>34.9</v>
      </c>
    </row>
    <row r="32" spans="1:3" x14ac:dyDescent="0.25">
      <c r="A32" s="8" t="s">
        <v>51</v>
      </c>
      <c r="B32" s="4">
        <v>1.33</v>
      </c>
      <c r="C32" s="4">
        <v>35.199999999999996</v>
      </c>
    </row>
    <row r="33" spans="1:3" x14ac:dyDescent="0.25">
      <c r="A33" s="8" t="s">
        <v>52</v>
      </c>
      <c r="B33" s="4">
        <v>1.05</v>
      </c>
      <c r="C33" s="4">
        <v>41.099999999999994</v>
      </c>
    </row>
    <row r="34" spans="1:3" x14ac:dyDescent="0.25">
      <c r="A34" s="8" t="s">
        <v>53</v>
      </c>
      <c r="B34" s="4">
        <v>1.05</v>
      </c>
      <c r="C34" s="4">
        <v>40.4</v>
      </c>
    </row>
    <row r="35" spans="1:3" x14ac:dyDescent="0.25">
      <c r="A35" s="8" t="s">
        <v>54</v>
      </c>
      <c r="B35" s="4">
        <v>1</v>
      </c>
      <c r="C35" s="4">
        <v>42.4</v>
      </c>
    </row>
    <row r="36" spans="1:3" x14ac:dyDescent="0.25">
      <c r="A36" s="8" t="s">
        <v>55</v>
      </c>
      <c r="B36" s="4">
        <v>1</v>
      </c>
      <c r="C36" s="4">
        <v>52</v>
      </c>
    </row>
    <row r="37" spans="1:3" x14ac:dyDescent="0.25">
      <c r="A37" s="8" t="s">
        <v>56</v>
      </c>
      <c r="B37" s="4">
        <v>0.87</v>
      </c>
      <c r="C37" s="4">
        <v>50.3</v>
      </c>
    </row>
    <row r="38" spans="1:3" x14ac:dyDescent="0.25">
      <c r="A38" s="8" t="s">
        <v>57</v>
      </c>
      <c r="B38" s="4">
        <v>0.83</v>
      </c>
      <c r="C38" s="4">
        <v>56.599999999999994</v>
      </c>
    </row>
    <row r="39" spans="1:3" x14ac:dyDescent="0.25">
      <c r="A39" s="8" t="s">
        <v>58</v>
      </c>
      <c r="B39" s="4">
        <v>1.1100000000000001</v>
      </c>
      <c r="C39" s="4">
        <v>45.4</v>
      </c>
    </row>
    <row r="40" spans="1:3" x14ac:dyDescent="0.25">
      <c r="A40" s="8" t="s">
        <v>59</v>
      </c>
      <c r="B40" s="4">
        <v>0.95</v>
      </c>
      <c r="C40" s="4">
        <v>45</v>
      </c>
    </row>
    <row r="41" spans="1:3" x14ac:dyDescent="0.25">
      <c r="A41" s="8" t="s">
        <v>60</v>
      </c>
      <c r="B41" s="4">
        <v>0.87</v>
      </c>
      <c r="C41" s="4">
        <v>52.3</v>
      </c>
    </row>
    <row r="42" spans="1:3" x14ac:dyDescent="0.25">
      <c r="A42" s="8" t="s">
        <v>61</v>
      </c>
      <c r="B42" s="4">
        <v>0.87</v>
      </c>
      <c r="C42" s="4">
        <v>52.599999999999994</v>
      </c>
    </row>
    <row r="43" spans="1:3" x14ac:dyDescent="0.25">
      <c r="A43" s="8" t="s">
        <v>62</v>
      </c>
      <c r="B43" s="4">
        <v>1</v>
      </c>
      <c r="C43" s="4">
        <v>42.699999999999996</v>
      </c>
    </row>
    <row r="44" spans="1:3" x14ac:dyDescent="0.25">
      <c r="A44" s="8" t="s">
        <v>63</v>
      </c>
      <c r="B44" s="4">
        <v>0.91</v>
      </c>
      <c r="C44" s="4">
        <v>50</v>
      </c>
    </row>
    <row r="45" spans="1:3" x14ac:dyDescent="0.25">
      <c r="A45" s="8" t="s">
        <v>64</v>
      </c>
      <c r="B45" s="4">
        <v>0.91</v>
      </c>
      <c r="C45" s="4">
        <v>51.3</v>
      </c>
    </row>
    <row r="46" spans="1:3" x14ac:dyDescent="0.25">
      <c r="A46" s="8" t="s">
        <v>65</v>
      </c>
      <c r="B46" s="4">
        <v>0.83</v>
      </c>
      <c r="C46" s="4">
        <v>55.599999999999994</v>
      </c>
    </row>
    <row r="47" spans="1:3" x14ac:dyDescent="0.25">
      <c r="A47" s="8" t="s">
        <v>66</v>
      </c>
      <c r="B47" s="4">
        <v>1.1100000000000001</v>
      </c>
      <c r="C47" s="4">
        <v>46.4</v>
      </c>
    </row>
    <row r="48" spans="1:3" x14ac:dyDescent="0.25">
      <c r="A48" s="8" t="s">
        <v>67</v>
      </c>
      <c r="B48" s="4">
        <v>0.95</v>
      </c>
      <c r="C48" s="4">
        <v>47.699999999999996</v>
      </c>
    </row>
    <row r="49" spans="1:3" x14ac:dyDescent="0.25">
      <c r="A49" s="8" t="s">
        <v>68</v>
      </c>
      <c r="B49" s="4">
        <v>0.91</v>
      </c>
      <c r="C49" s="4">
        <v>52</v>
      </c>
    </row>
    <row r="50" spans="1:3" x14ac:dyDescent="0.25">
      <c r="A50" s="8" t="s">
        <v>69</v>
      </c>
      <c r="B50" s="4">
        <v>0.87</v>
      </c>
      <c r="C50" s="4">
        <v>47.3</v>
      </c>
    </row>
    <row r="51" spans="1:3" x14ac:dyDescent="0.25">
      <c r="A51" s="8" t="s">
        <v>70</v>
      </c>
      <c r="B51" s="4">
        <v>1</v>
      </c>
      <c r="C51" s="4">
        <v>40.4</v>
      </c>
    </row>
    <row r="52" spans="1:3" x14ac:dyDescent="0.25">
      <c r="A52" s="8" t="s">
        <v>71</v>
      </c>
      <c r="B52" s="4">
        <v>0.95</v>
      </c>
      <c r="C52" s="4">
        <v>43.699999999999996</v>
      </c>
    </row>
    <row r="53" spans="1:3" x14ac:dyDescent="0.25">
      <c r="A53" s="8" t="s">
        <v>72</v>
      </c>
      <c r="B53" s="4">
        <v>0.95</v>
      </c>
      <c r="C53" s="4">
        <v>50</v>
      </c>
    </row>
    <row r="54" spans="1:3" x14ac:dyDescent="0.25">
      <c r="A54" s="8" t="s">
        <v>73</v>
      </c>
      <c r="B54" s="4">
        <v>0.95</v>
      </c>
      <c r="C54" s="4">
        <v>50.3</v>
      </c>
    </row>
    <row r="55" spans="1:3" x14ac:dyDescent="0.25">
      <c r="A55" s="8" t="s">
        <v>74</v>
      </c>
      <c r="B55" s="4">
        <v>1</v>
      </c>
      <c r="C55" s="4">
        <v>42.4</v>
      </c>
    </row>
    <row r="56" spans="1:3" x14ac:dyDescent="0.25">
      <c r="A56" s="8" t="s">
        <v>75</v>
      </c>
      <c r="B56" s="4">
        <v>0.95</v>
      </c>
      <c r="C56" s="4">
        <v>47.699999999999996</v>
      </c>
    </row>
    <row r="57" spans="1:3" x14ac:dyDescent="0.25">
      <c r="A57" s="8" t="s">
        <v>76</v>
      </c>
      <c r="B57" s="4">
        <v>1</v>
      </c>
      <c r="C57" s="4">
        <v>45</v>
      </c>
    </row>
    <row r="58" spans="1:3" x14ac:dyDescent="0.25">
      <c r="A58" s="8" t="s">
        <v>77</v>
      </c>
      <c r="B58" s="4">
        <v>0.87</v>
      </c>
      <c r="C58" s="4">
        <v>47.3</v>
      </c>
    </row>
    <row r="59" spans="1:3" x14ac:dyDescent="0.25">
      <c r="A59" s="8" t="s">
        <v>78</v>
      </c>
      <c r="B59" s="4">
        <v>1</v>
      </c>
      <c r="C59" s="4">
        <v>42.4</v>
      </c>
    </row>
    <row r="60" spans="1:3" x14ac:dyDescent="0.25">
      <c r="A60" s="8" t="s">
        <v>79</v>
      </c>
      <c r="B60" s="4">
        <v>1.05</v>
      </c>
      <c r="C60" s="4">
        <v>48.699999999999996</v>
      </c>
    </row>
    <row r="61" spans="1:3" x14ac:dyDescent="0.25">
      <c r="A61" s="8" t="s">
        <v>80</v>
      </c>
      <c r="B61" s="4">
        <v>1</v>
      </c>
      <c r="C61" s="4">
        <v>45</v>
      </c>
    </row>
    <row r="62" spans="1:3" x14ac:dyDescent="0.25">
      <c r="A62" s="8" t="s">
        <v>81</v>
      </c>
      <c r="B62" s="4">
        <v>0.91</v>
      </c>
      <c r="C62" s="4">
        <v>49.599999999999994</v>
      </c>
    </row>
    <row r="63" spans="1:3" x14ac:dyDescent="0.25">
      <c r="A63" s="8" t="s">
        <v>82</v>
      </c>
      <c r="B63" s="4">
        <v>0.87</v>
      </c>
      <c r="C63" s="4">
        <v>57.9</v>
      </c>
    </row>
    <row r="64" spans="1:3" x14ac:dyDescent="0.25">
      <c r="A64" s="8" t="s">
        <v>83</v>
      </c>
      <c r="B64" s="4">
        <v>0.8</v>
      </c>
      <c r="C64" s="4">
        <v>57.199999999999996</v>
      </c>
    </row>
    <row r="65" spans="1:3" x14ac:dyDescent="0.25">
      <c r="A65" s="8" t="s">
        <v>84</v>
      </c>
      <c r="B65" s="4">
        <v>0.77</v>
      </c>
      <c r="C65" s="4">
        <v>60.199999999999996</v>
      </c>
    </row>
    <row r="66" spans="1:3" x14ac:dyDescent="0.25">
      <c r="A66" s="8" t="s">
        <v>85</v>
      </c>
      <c r="B66" s="4">
        <v>0.77</v>
      </c>
      <c r="C66" s="4">
        <v>59.499999999999993</v>
      </c>
    </row>
    <row r="67" spans="1:3" x14ac:dyDescent="0.25">
      <c r="A67" s="8" t="s">
        <v>86</v>
      </c>
      <c r="B67" s="4">
        <v>0.87</v>
      </c>
      <c r="C67" s="4">
        <v>55.9</v>
      </c>
    </row>
    <row r="68" spans="1:3" x14ac:dyDescent="0.25">
      <c r="A68" s="8" t="s">
        <v>87</v>
      </c>
      <c r="B68" s="4">
        <v>0.77</v>
      </c>
      <c r="C68" s="4">
        <v>61.199999999999996</v>
      </c>
    </row>
    <row r="69" spans="1:3" x14ac:dyDescent="0.25">
      <c r="A69" s="8" t="s">
        <v>88</v>
      </c>
      <c r="B69" s="4">
        <v>0.77</v>
      </c>
      <c r="C69" s="4">
        <v>60.199999999999996</v>
      </c>
    </row>
    <row r="70" spans="1:3" x14ac:dyDescent="0.25">
      <c r="A70" s="8" t="s">
        <v>89</v>
      </c>
      <c r="B70" s="4">
        <v>0.77</v>
      </c>
      <c r="C70" s="4">
        <v>58.499999999999993</v>
      </c>
    </row>
    <row r="71" spans="1:3" x14ac:dyDescent="0.25">
      <c r="A71" s="8" t="s">
        <v>90</v>
      </c>
      <c r="B71" s="4">
        <v>0.8</v>
      </c>
      <c r="C71" s="4">
        <v>52.9</v>
      </c>
    </row>
    <row r="72" spans="1:3" x14ac:dyDescent="0.25">
      <c r="A72" s="8" t="s">
        <v>91</v>
      </c>
      <c r="B72" s="4">
        <v>0.83</v>
      </c>
      <c r="C72" s="4">
        <v>59.199999999999996</v>
      </c>
    </row>
    <row r="73" spans="1:3" x14ac:dyDescent="0.25">
      <c r="A73" s="8" t="s">
        <v>92</v>
      </c>
      <c r="B73" s="4">
        <v>0.83</v>
      </c>
      <c r="C73" s="4">
        <v>58.199999999999996</v>
      </c>
    </row>
    <row r="74" spans="1:3" x14ac:dyDescent="0.25">
      <c r="A74" s="8" t="s">
        <v>93</v>
      </c>
      <c r="B74" s="4">
        <v>0.74</v>
      </c>
      <c r="C74" s="4">
        <v>61.499999999999993</v>
      </c>
    </row>
    <row r="75" spans="1:3" x14ac:dyDescent="0.25">
      <c r="A75" s="8" t="s">
        <v>94</v>
      </c>
      <c r="B75" s="4">
        <v>0.87</v>
      </c>
      <c r="C75" s="4">
        <v>55.9</v>
      </c>
    </row>
    <row r="76" spans="1:3" x14ac:dyDescent="0.25">
      <c r="A76" s="8" t="s">
        <v>95</v>
      </c>
      <c r="B76" s="4">
        <v>0.87</v>
      </c>
      <c r="C76" s="4">
        <v>58.9</v>
      </c>
    </row>
    <row r="77" spans="1:3" x14ac:dyDescent="0.25">
      <c r="A77" s="8" t="s">
        <v>96</v>
      </c>
      <c r="B77" s="4">
        <v>0.83</v>
      </c>
      <c r="C77" s="4">
        <v>56.199999999999996</v>
      </c>
    </row>
    <row r="78" spans="1:3" x14ac:dyDescent="0.25">
      <c r="A78" s="8" t="s">
        <v>97</v>
      </c>
      <c r="B78" s="4">
        <v>0.83</v>
      </c>
      <c r="C78" s="4">
        <v>60.199999999999996</v>
      </c>
    </row>
    <row r="79" spans="1:3" x14ac:dyDescent="0.25">
      <c r="A79" s="8" t="s">
        <v>98</v>
      </c>
      <c r="B79" s="4">
        <v>0.77</v>
      </c>
      <c r="C79" s="4">
        <v>56.499999999999993</v>
      </c>
    </row>
    <row r="80" spans="1:3" x14ac:dyDescent="0.25">
      <c r="A80" s="8" t="s">
        <v>99</v>
      </c>
      <c r="B80" s="4">
        <v>0.83</v>
      </c>
      <c r="C80" s="4">
        <v>53.9</v>
      </c>
    </row>
    <row r="81" spans="1:3" x14ac:dyDescent="0.25">
      <c r="A81" s="8" t="s">
        <v>100</v>
      </c>
      <c r="B81" s="4">
        <v>0.83</v>
      </c>
      <c r="C81" s="4">
        <v>56.9</v>
      </c>
    </row>
    <row r="82" spans="1:3" x14ac:dyDescent="0.25">
      <c r="A82" s="8" t="s">
        <v>101</v>
      </c>
      <c r="B82" s="4">
        <v>0.77</v>
      </c>
      <c r="C82" s="4">
        <v>58.199999999999996</v>
      </c>
    </row>
    <row r="83" spans="1:3" x14ac:dyDescent="0.25">
      <c r="A83" s="8" t="s">
        <v>102</v>
      </c>
      <c r="B83" s="4">
        <v>0.83</v>
      </c>
      <c r="C83" s="4">
        <v>57.199999999999996</v>
      </c>
    </row>
    <row r="84" spans="1:3" x14ac:dyDescent="0.25">
      <c r="A84" s="8" t="s">
        <v>103</v>
      </c>
      <c r="B84" s="4">
        <v>0.74</v>
      </c>
      <c r="C84" s="4">
        <v>56.499999999999993</v>
      </c>
    </row>
    <row r="85" spans="1:3" x14ac:dyDescent="0.25">
      <c r="A85" s="8" t="s">
        <v>104</v>
      </c>
      <c r="B85" s="4">
        <v>0.87</v>
      </c>
      <c r="C85" s="4">
        <v>55.9</v>
      </c>
    </row>
    <row r="86" spans="1:3" x14ac:dyDescent="0.25">
      <c r="A86" s="8" t="s">
        <v>105</v>
      </c>
      <c r="B86" s="4">
        <v>0.83</v>
      </c>
      <c r="C86" s="4">
        <v>56.9</v>
      </c>
    </row>
    <row r="87" spans="1:3" x14ac:dyDescent="0.25">
      <c r="A87" s="8" t="s">
        <v>106</v>
      </c>
      <c r="B87" s="4">
        <v>0.8</v>
      </c>
      <c r="C87" s="4">
        <v>58.199999999999996</v>
      </c>
    </row>
    <row r="88" spans="1:3" x14ac:dyDescent="0.25">
      <c r="A88" s="8" t="s">
        <v>107</v>
      </c>
      <c r="B88" s="4">
        <v>0.77</v>
      </c>
      <c r="C88" s="4">
        <v>59.499999999999993</v>
      </c>
    </row>
    <row r="89" spans="1:3" x14ac:dyDescent="0.25">
      <c r="A89" s="8" t="s">
        <v>108</v>
      </c>
      <c r="B89" s="4">
        <v>0.74</v>
      </c>
      <c r="C89" s="4">
        <v>60.499999999999993</v>
      </c>
    </row>
    <row r="90" spans="1:3" x14ac:dyDescent="0.25">
      <c r="A90" s="8" t="s">
        <v>109</v>
      </c>
      <c r="B90" s="4">
        <v>0.83</v>
      </c>
      <c r="C90" s="4">
        <v>55.9</v>
      </c>
    </row>
    <row r="91" spans="1:3" x14ac:dyDescent="0.25">
      <c r="A91" s="8" t="s">
        <v>110</v>
      </c>
      <c r="B91" s="4">
        <v>0.83</v>
      </c>
      <c r="C91" s="4">
        <v>57.199999999999996</v>
      </c>
    </row>
    <row r="92" spans="1:3" x14ac:dyDescent="0.25">
      <c r="A92" s="8" t="s">
        <v>111</v>
      </c>
      <c r="B92" s="4">
        <v>0.8</v>
      </c>
      <c r="C92" s="4">
        <v>55.199999999999996</v>
      </c>
    </row>
    <row r="93" spans="1:3" x14ac:dyDescent="0.25">
      <c r="A93" s="8" t="s">
        <v>112</v>
      </c>
      <c r="B93" s="4">
        <v>0.77</v>
      </c>
      <c r="C93" s="4">
        <v>58.499999999999993</v>
      </c>
    </row>
    <row r="94" spans="1:3" x14ac:dyDescent="0.25">
      <c r="A94" s="8" t="s">
        <v>113</v>
      </c>
      <c r="B94" s="4">
        <v>0.8</v>
      </c>
      <c r="C94" s="4">
        <v>57.499999999999993</v>
      </c>
    </row>
    <row r="95" spans="1:3" x14ac:dyDescent="0.25">
      <c r="A95" s="8" t="s">
        <v>114</v>
      </c>
      <c r="B95" s="4">
        <v>0.74</v>
      </c>
      <c r="C95" s="4">
        <v>65.8</v>
      </c>
    </row>
    <row r="96" spans="1:3" x14ac:dyDescent="0.25">
      <c r="A96" s="8" t="s">
        <v>115</v>
      </c>
      <c r="B96" s="4">
        <v>0.74</v>
      </c>
      <c r="C96" s="4">
        <v>60.8</v>
      </c>
    </row>
    <row r="97" spans="1:3" x14ac:dyDescent="0.25">
      <c r="A97" s="8" t="s">
        <v>116</v>
      </c>
      <c r="B97" s="4">
        <v>0.71</v>
      </c>
      <c r="C97" s="4">
        <v>62.099999999999994</v>
      </c>
    </row>
    <row r="98" spans="1:3" x14ac:dyDescent="0.25">
      <c r="A98" s="8" t="s">
        <v>117</v>
      </c>
      <c r="B98" s="4">
        <v>0.71</v>
      </c>
      <c r="C98" s="4">
        <v>64.399999999999991</v>
      </c>
    </row>
    <row r="99" spans="1:3" x14ac:dyDescent="0.25">
      <c r="A99" s="8" t="s">
        <v>118</v>
      </c>
      <c r="B99" s="4">
        <v>0.8</v>
      </c>
      <c r="C99" s="4">
        <v>57.499999999999993</v>
      </c>
    </row>
    <row r="100" spans="1:3" x14ac:dyDescent="0.25">
      <c r="A100" s="8" t="s">
        <v>119</v>
      </c>
      <c r="B100" s="4">
        <v>0.74</v>
      </c>
      <c r="C100" s="4">
        <v>59.8</v>
      </c>
    </row>
    <row r="101" spans="1:3" x14ac:dyDescent="0.25">
      <c r="A101" s="8" t="s">
        <v>120</v>
      </c>
      <c r="B101" s="4">
        <v>0.74</v>
      </c>
      <c r="C101" s="4">
        <v>63.8</v>
      </c>
    </row>
    <row r="102" spans="1:3" x14ac:dyDescent="0.25">
      <c r="A102" s="8" t="s">
        <v>121</v>
      </c>
      <c r="B102" s="4">
        <v>0.69</v>
      </c>
      <c r="C102" s="4">
        <v>63.099999999999994</v>
      </c>
    </row>
    <row r="103" spans="1:3" x14ac:dyDescent="0.25">
      <c r="A103" s="8" t="s">
        <v>122</v>
      </c>
      <c r="B103" s="4">
        <v>0.74</v>
      </c>
      <c r="C103" s="4">
        <v>58.499999999999993</v>
      </c>
    </row>
    <row r="104" spans="1:3" x14ac:dyDescent="0.25">
      <c r="A104" s="8" t="s">
        <v>123</v>
      </c>
      <c r="B104" s="4">
        <v>0.74</v>
      </c>
      <c r="C104" s="4">
        <v>60.8</v>
      </c>
    </row>
    <row r="105" spans="1:3" x14ac:dyDescent="0.25">
      <c r="A105" s="8" t="s">
        <v>124</v>
      </c>
      <c r="B105" s="4">
        <v>0.74</v>
      </c>
      <c r="C105" s="4">
        <v>66.099999999999994</v>
      </c>
    </row>
    <row r="106" spans="1:3" x14ac:dyDescent="0.25">
      <c r="A106" s="8" t="s">
        <v>125</v>
      </c>
      <c r="B106" s="4">
        <v>0.69</v>
      </c>
      <c r="C106" s="4">
        <v>61.099999999999994</v>
      </c>
    </row>
    <row r="107" spans="1:3" x14ac:dyDescent="0.25">
      <c r="A107" s="8" t="s">
        <v>126</v>
      </c>
      <c r="B107" s="4">
        <v>0.77</v>
      </c>
      <c r="C107" s="4">
        <v>61.499999999999993</v>
      </c>
    </row>
    <row r="108" spans="1:3" x14ac:dyDescent="0.25">
      <c r="A108" s="8" t="s">
        <v>127</v>
      </c>
      <c r="B108" s="4">
        <v>0.74</v>
      </c>
      <c r="C108" s="4">
        <v>65.8</v>
      </c>
    </row>
    <row r="109" spans="1:3" x14ac:dyDescent="0.25">
      <c r="A109" s="8" t="s">
        <v>128</v>
      </c>
      <c r="B109" s="4">
        <v>0.69</v>
      </c>
      <c r="C109" s="4">
        <v>65.099999999999994</v>
      </c>
    </row>
    <row r="110" spans="1:3" x14ac:dyDescent="0.25">
      <c r="A110" s="8" t="s">
        <v>129</v>
      </c>
      <c r="B110" s="4">
        <v>0.71</v>
      </c>
      <c r="C110" s="4">
        <v>64.099999999999994</v>
      </c>
    </row>
    <row r="111" spans="1:3" x14ac:dyDescent="0.25">
      <c r="A111" s="8" t="s">
        <v>130</v>
      </c>
      <c r="B111" s="4">
        <v>0.74</v>
      </c>
      <c r="C111" s="4">
        <v>62.499999999999993</v>
      </c>
    </row>
    <row r="112" spans="1:3" x14ac:dyDescent="0.25">
      <c r="A112" s="8" t="s">
        <v>131</v>
      </c>
      <c r="B112" s="4">
        <v>0.77</v>
      </c>
      <c r="C112" s="4">
        <v>59.8</v>
      </c>
    </row>
    <row r="113" spans="1:3" x14ac:dyDescent="0.25">
      <c r="A113" s="8" t="s">
        <v>132</v>
      </c>
      <c r="B113" s="4">
        <v>0.69</v>
      </c>
      <c r="C113" s="4">
        <v>68.099999999999994</v>
      </c>
    </row>
    <row r="114" spans="1:3" x14ac:dyDescent="0.25">
      <c r="A114" s="8" t="s">
        <v>133</v>
      </c>
      <c r="B114" s="4">
        <v>0.74</v>
      </c>
      <c r="C114" s="4">
        <v>67.099999999999994</v>
      </c>
    </row>
    <row r="115" spans="1:3" x14ac:dyDescent="0.25">
      <c r="A115" s="8" t="s">
        <v>134</v>
      </c>
      <c r="B115" s="4">
        <v>0.77</v>
      </c>
      <c r="C115" s="4">
        <v>57.499999999999993</v>
      </c>
    </row>
    <row r="116" spans="1:3" x14ac:dyDescent="0.25">
      <c r="A116" s="8" t="s">
        <v>135</v>
      </c>
      <c r="B116" s="4">
        <v>0.77</v>
      </c>
      <c r="C116" s="4">
        <v>60.8</v>
      </c>
    </row>
    <row r="117" spans="1:3" x14ac:dyDescent="0.25">
      <c r="A117" s="8" t="s">
        <v>136</v>
      </c>
      <c r="B117" s="4">
        <v>0.69</v>
      </c>
      <c r="C117" s="4">
        <v>65.099999999999994</v>
      </c>
    </row>
    <row r="118" spans="1:3" x14ac:dyDescent="0.25">
      <c r="A118" s="8" t="s">
        <v>137</v>
      </c>
      <c r="B118" s="4">
        <v>0.71</v>
      </c>
      <c r="C118" s="4">
        <v>65.099999999999994</v>
      </c>
    </row>
    <row r="119" spans="1:3" x14ac:dyDescent="0.25">
      <c r="A119" s="8" t="s">
        <v>138</v>
      </c>
      <c r="B119" s="4">
        <v>0.8</v>
      </c>
      <c r="C119" s="4">
        <v>62.499999999999993</v>
      </c>
    </row>
    <row r="120" spans="1:3" x14ac:dyDescent="0.25">
      <c r="A120" s="8" t="s">
        <v>139</v>
      </c>
      <c r="B120" s="4">
        <v>0.77</v>
      </c>
      <c r="C120" s="4">
        <v>63.499999999999993</v>
      </c>
    </row>
    <row r="121" spans="1:3" x14ac:dyDescent="0.25">
      <c r="A121" s="8" t="s">
        <v>140</v>
      </c>
      <c r="B121" s="4">
        <v>0.74</v>
      </c>
      <c r="C121" s="4">
        <v>58.8</v>
      </c>
    </row>
    <row r="122" spans="1:3" x14ac:dyDescent="0.25">
      <c r="A122" s="8" t="s">
        <v>141</v>
      </c>
      <c r="B122" s="4">
        <v>0.71</v>
      </c>
      <c r="C122" s="4">
        <v>65.099999999999994</v>
      </c>
    </row>
    <row r="123" spans="1:3" x14ac:dyDescent="0.25">
      <c r="A123" s="8" t="s">
        <v>142</v>
      </c>
      <c r="B123" s="4">
        <v>0.74</v>
      </c>
      <c r="C123" s="4">
        <v>67.099999999999994</v>
      </c>
    </row>
    <row r="124" spans="1:3" x14ac:dyDescent="0.25">
      <c r="A124" s="8" t="s">
        <v>143</v>
      </c>
      <c r="B124" s="4">
        <v>0.65</v>
      </c>
      <c r="C124" s="4">
        <v>66.699999999999989</v>
      </c>
    </row>
    <row r="125" spans="1:3" x14ac:dyDescent="0.25">
      <c r="A125" s="8" t="s">
        <v>144</v>
      </c>
      <c r="B125" s="4">
        <v>0.69</v>
      </c>
      <c r="C125" s="4">
        <v>65.699999999999989</v>
      </c>
    </row>
    <row r="126" spans="1:3" x14ac:dyDescent="0.25">
      <c r="A126" s="8" t="s">
        <v>145</v>
      </c>
      <c r="B126" s="4">
        <v>0.63</v>
      </c>
      <c r="C126" s="4">
        <v>71</v>
      </c>
    </row>
    <row r="127" spans="1:3" x14ac:dyDescent="0.25">
      <c r="A127" s="8" t="s">
        <v>146</v>
      </c>
      <c r="B127" s="4">
        <v>0.63</v>
      </c>
      <c r="C127" s="4">
        <v>71.3</v>
      </c>
    </row>
    <row r="128" spans="1:3" x14ac:dyDescent="0.25">
      <c r="A128" s="8" t="s">
        <v>147</v>
      </c>
      <c r="B128" s="4">
        <v>0.71</v>
      </c>
      <c r="C128" s="4">
        <v>69.399999999999991</v>
      </c>
    </row>
    <row r="129" spans="1:3" x14ac:dyDescent="0.25">
      <c r="A129" s="8" t="s">
        <v>148</v>
      </c>
      <c r="B129" s="4">
        <v>0.67</v>
      </c>
      <c r="C129" s="4">
        <v>66.699999999999989</v>
      </c>
    </row>
    <row r="130" spans="1:3" x14ac:dyDescent="0.25">
      <c r="A130" s="8" t="s">
        <v>149</v>
      </c>
      <c r="B130" s="4">
        <v>0.65</v>
      </c>
      <c r="C130" s="4">
        <v>69.699999999999989</v>
      </c>
    </row>
    <row r="131" spans="1:3" x14ac:dyDescent="0.25">
      <c r="A131" s="8" t="s">
        <v>150</v>
      </c>
      <c r="B131" s="4">
        <v>0.67</v>
      </c>
      <c r="C131" s="4">
        <v>75</v>
      </c>
    </row>
    <row r="132" spans="1:3" x14ac:dyDescent="0.25">
      <c r="A132" s="8" t="s">
        <v>151</v>
      </c>
      <c r="B132" s="4">
        <v>0.63</v>
      </c>
      <c r="C132" s="4">
        <v>71.3</v>
      </c>
    </row>
    <row r="133" spans="1:3" x14ac:dyDescent="0.25">
      <c r="A133" s="8" t="s">
        <v>152</v>
      </c>
      <c r="B133" s="4">
        <v>0.69</v>
      </c>
      <c r="C133" s="4">
        <v>69.399999999999991</v>
      </c>
    </row>
    <row r="134" spans="1:3" x14ac:dyDescent="0.25">
      <c r="A134" s="8" t="s">
        <v>153</v>
      </c>
      <c r="B134" s="4">
        <v>0.67</v>
      </c>
      <c r="C134" s="4">
        <v>72.699999999999989</v>
      </c>
    </row>
    <row r="135" spans="1:3" x14ac:dyDescent="0.25">
      <c r="A135" s="8" t="s">
        <v>154</v>
      </c>
      <c r="B135" s="4">
        <v>0.67</v>
      </c>
      <c r="C135" s="4">
        <v>66.699999999999989</v>
      </c>
    </row>
    <row r="136" spans="1:3" x14ac:dyDescent="0.25">
      <c r="A136" s="8" t="s">
        <v>155</v>
      </c>
      <c r="B136" s="4">
        <v>0.65</v>
      </c>
      <c r="C136" s="4">
        <v>70</v>
      </c>
    </row>
    <row r="137" spans="1:3" x14ac:dyDescent="0.25">
      <c r="A137" s="8" t="s">
        <v>156</v>
      </c>
      <c r="B137" s="4">
        <v>0.63</v>
      </c>
      <c r="C137" s="4">
        <v>77.3</v>
      </c>
    </row>
    <row r="138" spans="1:3" x14ac:dyDescent="0.25">
      <c r="A138" s="8" t="s">
        <v>157</v>
      </c>
      <c r="B138" s="4">
        <v>0.69</v>
      </c>
      <c r="C138" s="4">
        <v>63.399999999999991</v>
      </c>
    </row>
    <row r="139" spans="1:3" x14ac:dyDescent="0.25">
      <c r="A139" s="8" t="s">
        <v>158</v>
      </c>
      <c r="B139" s="4">
        <v>0.67</v>
      </c>
      <c r="C139" s="4">
        <v>65.699999999999989</v>
      </c>
    </row>
    <row r="140" spans="1:3" x14ac:dyDescent="0.25">
      <c r="A140" s="8" t="s">
        <v>159</v>
      </c>
      <c r="B140" s="4">
        <v>0.67</v>
      </c>
      <c r="C140" s="4">
        <v>70.699999999999989</v>
      </c>
    </row>
    <row r="141" spans="1:3" x14ac:dyDescent="0.25">
      <c r="A141" s="8" t="s">
        <v>160</v>
      </c>
      <c r="B141" s="4">
        <v>0.67</v>
      </c>
      <c r="C141" s="4">
        <v>72</v>
      </c>
    </row>
    <row r="142" spans="1:3" x14ac:dyDescent="0.25">
      <c r="A142" s="8" t="s">
        <v>161</v>
      </c>
      <c r="B142" s="4">
        <v>0.61</v>
      </c>
      <c r="C142" s="4">
        <v>75.3</v>
      </c>
    </row>
    <row r="143" spans="1:3" x14ac:dyDescent="0.25">
      <c r="A143" s="8" t="s">
        <v>162</v>
      </c>
      <c r="B143" s="4">
        <v>0.67</v>
      </c>
      <c r="C143" s="4">
        <v>64.399999999999991</v>
      </c>
    </row>
    <row r="144" spans="1:3" x14ac:dyDescent="0.25">
      <c r="A144" s="8" t="s">
        <v>163</v>
      </c>
      <c r="B144" s="4">
        <v>0.69</v>
      </c>
      <c r="C144" s="4">
        <v>71.699999999999989</v>
      </c>
    </row>
    <row r="145" spans="1:3" x14ac:dyDescent="0.25">
      <c r="A145" s="8" t="s">
        <v>164</v>
      </c>
      <c r="B145" s="4">
        <v>0.67</v>
      </c>
      <c r="C145" s="4">
        <v>71</v>
      </c>
    </row>
    <row r="146" spans="1:3" x14ac:dyDescent="0.25">
      <c r="A146" s="8" t="s">
        <v>165</v>
      </c>
      <c r="B146" s="4">
        <v>0.63</v>
      </c>
      <c r="C146" s="4">
        <v>76.3</v>
      </c>
    </row>
    <row r="147" spans="1:3" x14ac:dyDescent="0.25">
      <c r="A147" s="8" t="s">
        <v>166</v>
      </c>
      <c r="B147" s="4">
        <v>0.69</v>
      </c>
      <c r="C147" s="4">
        <v>69.399999999999991</v>
      </c>
    </row>
    <row r="148" spans="1:3" x14ac:dyDescent="0.25">
      <c r="A148" s="8" t="s">
        <v>167</v>
      </c>
      <c r="B148" s="4">
        <v>0.69</v>
      </c>
      <c r="C148" s="4">
        <v>71.699999999999989</v>
      </c>
    </row>
    <row r="149" spans="1:3" x14ac:dyDescent="0.25">
      <c r="A149" s="8" t="s">
        <v>168</v>
      </c>
      <c r="B149" s="4">
        <v>0.67</v>
      </c>
      <c r="C149" s="4">
        <v>72</v>
      </c>
    </row>
    <row r="150" spans="1:3" x14ac:dyDescent="0.25">
      <c r="A150" s="8" t="s">
        <v>169</v>
      </c>
      <c r="B150" s="4">
        <v>0.63</v>
      </c>
      <c r="C150" s="4">
        <v>77.3</v>
      </c>
    </row>
    <row r="151" spans="1:3" x14ac:dyDescent="0.25">
      <c r="A151" s="8" t="s">
        <v>170</v>
      </c>
      <c r="B151" s="4">
        <v>0.65</v>
      </c>
      <c r="C151" s="4">
        <v>71.699999999999989</v>
      </c>
    </row>
    <row r="152" spans="1:3" x14ac:dyDescent="0.25">
      <c r="A152" s="8" t="s">
        <v>171</v>
      </c>
      <c r="B152" s="4">
        <v>0.65</v>
      </c>
      <c r="C152" s="4">
        <v>66.699999999999989</v>
      </c>
    </row>
    <row r="153" spans="1:3" x14ac:dyDescent="0.25">
      <c r="A153" s="8" t="s">
        <v>172</v>
      </c>
      <c r="B153" s="4">
        <v>0.67</v>
      </c>
      <c r="C153" s="4">
        <v>75</v>
      </c>
    </row>
    <row r="154" spans="1:3" x14ac:dyDescent="0.25">
      <c r="A154" s="8" t="s">
        <v>173</v>
      </c>
      <c r="B154" s="4">
        <v>0.65</v>
      </c>
      <c r="C154" s="4">
        <v>77.3</v>
      </c>
    </row>
    <row r="155" spans="1:3" x14ac:dyDescent="0.25">
      <c r="A155" s="8" t="s">
        <v>174</v>
      </c>
      <c r="B155" s="4">
        <v>0.65</v>
      </c>
      <c r="C155" s="4">
        <v>71.3</v>
      </c>
    </row>
    <row r="156" spans="1:3" x14ac:dyDescent="0.25">
      <c r="A156" s="8" t="s">
        <v>175</v>
      </c>
      <c r="B156" s="4">
        <v>0.59</v>
      </c>
      <c r="C156" s="4">
        <v>79.899999999999991</v>
      </c>
    </row>
    <row r="157" spans="1:3" x14ac:dyDescent="0.25">
      <c r="A157" s="8" t="s">
        <v>176</v>
      </c>
      <c r="B157" s="4">
        <v>0.56000000000000005</v>
      </c>
      <c r="C157" s="4">
        <v>81.5</v>
      </c>
    </row>
    <row r="158" spans="1:3" x14ac:dyDescent="0.25">
      <c r="A158" s="8" t="s">
        <v>177</v>
      </c>
      <c r="B158" s="4">
        <v>0.51</v>
      </c>
      <c r="C158" s="4">
        <v>90.399999999999991</v>
      </c>
    </row>
    <row r="159" spans="1:3" x14ac:dyDescent="0.25">
      <c r="A159" s="8" t="s">
        <v>178</v>
      </c>
      <c r="B159" s="4">
        <v>0.59</v>
      </c>
      <c r="C159" s="4">
        <v>78.599999999999994</v>
      </c>
    </row>
    <row r="160" spans="1:3" x14ac:dyDescent="0.25">
      <c r="A160" s="8" t="s">
        <v>179</v>
      </c>
      <c r="B160" s="4">
        <v>0.56000000000000005</v>
      </c>
      <c r="C160" s="4">
        <v>84.199999999999989</v>
      </c>
    </row>
    <row r="161" spans="1:3" x14ac:dyDescent="0.25">
      <c r="A161" s="8" t="s">
        <v>180</v>
      </c>
      <c r="B161" s="4">
        <v>0.56000000000000005</v>
      </c>
      <c r="C161" s="4">
        <v>86.8</v>
      </c>
    </row>
    <row r="162" spans="1:3" x14ac:dyDescent="0.25">
      <c r="A162" s="8" t="s">
        <v>181</v>
      </c>
      <c r="B162" s="4">
        <v>0.5</v>
      </c>
      <c r="C162" s="4">
        <v>90.699999999999989</v>
      </c>
    </row>
    <row r="163" spans="1:3" x14ac:dyDescent="0.25">
      <c r="A163" s="8" t="s">
        <v>182</v>
      </c>
      <c r="B163" s="4">
        <v>0.61</v>
      </c>
      <c r="C163" s="4">
        <v>77.599999999999994</v>
      </c>
    </row>
    <row r="164" spans="1:3" x14ac:dyDescent="0.25">
      <c r="A164" s="8" t="s">
        <v>183</v>
      </c>
      <c r="B164" s="4">
        <v>0.54</v>
      </c>
      <c r="C164" s="4">
        <v>79.5</v>
      </c>
    </row>
    <row r="165" spans="1:3" x14ac:dyDescent="0.25">
      <c r="A165" s="8" t="s">
        <v>184</v>
      </c>
      <c r="B165" s="4">
        <v>0.53</v>
      </c>
      <c r="C165" s="4">
        <v>84.8</v>
      </c>
    </row>
    <row r="166" spans="1:3" x14ac:dyDescent="0.25">
      <c r="A166" s="8" t="s">
        <v>185</v>
      </c>
      <c r="B166" s="4">
        <v>0.5</v>
      </c>
      <c r="C166" s="4">
        <v>93</v>
      </c>
    </row>
    <row r="167" spans="1:3" x14ac:dyDescent="0.25">
      <c r="A167" s="8" t="s">
        <v>186</v>
      </c>
      <c r="B167" s="4">
        <v>0.59</v>
      </c>
      <c r="C167" s="4">
        <v>75.599999999999994</v>
      </c>
    </row>
    <row r="168" spans="1:3" x14ac:dyDescent="0.25">
      <c r="A168" s="8" t="s">
        <v>187</v>
      </c>
      <c r="B168" s="4">
        <v>0.56999999999999995</v>
      </c>
      <c r="C168" s="4">
        <v>80.5</v>
      </c>
    </row>
    <row r="169" spans="1:3" x14ac:dyDescent="0.25">
      <c r="A169" s="8" t="s">
        <v>188</v>
      </c>
      <c r="B169" s="4">
        <v>0.56000000000000005</v>
      </c>
      <c r="C169" s="4">
        <v>84.8</v>
      </c>
    </row>
    <row r="170" spans="1:3" x14ac:dyDescent="0.25">
      <c r="A170" s="8" t="s">
        <v>189</v>
      </c>
      <c r="B170" s="4">
        <v>0.47</v>
      </c>
      <c r="C170" s="4">
        <v>99.3</v>
      </c>
    </row>
    <row r="171" spans="1:3" x14ac:dyDescent="0.25">
      <c r="A171" s="8" t="s">
        <v>190</v>
      </c>
      <c r="B171" s="4">
        <v>0.65</v>
      </c>
      <c r="C171" s="4">
        <v>76.3</v>
      </c>
    </row>
    <row r="172" spans="1:3" x14ac:dyDescent="0.25">
      <c r="A172" s="8" t="s">
        <v>191</v>
      </c>
      <c r="B172" s="4">
        <v>0.59</v>
      </c>
      <c r="C172" s="4">
        <v>72.599999999999994</v>
      </c>
    </row>
    <row r="173" spans="1:3" x14ac:dyDescent="0.25">
      <c r="A173" s="8" t="s">
        <v>192</v>
      </c>
      <c r="B173" s="4">
        <v>0.56000000000000005</v>
      </c>
      <c r="C173" s="4">
        <v>86.5</v>
      </c>
    </row>
    <row r="174" spans="1:3" x14ac:dyDescent="0.25">
      <c r="A174" s="8" t="s">
        <v>193</v>
      </c>
      <c r="B174" s="4">
        <v>0.54</v>
      </c>
      <c r="C174" s="4">
        <v>85.1</v>
      </c>
    </row>
    <row r="175" spans="1:3" x14ac:dyDescent="0.25">
      <c r="A175" s="8" t="s">
        <v>194</v>
      </c>
      <c r="B175" s="4">
        <v>0.47</v>
      </c>
      <c r="C175" s="4">
        <v>94.3</v>
      </c>
    </row>
    <row r="176" spans="1:3" x14ac:dyDescent="0.25">
      <c r="A176" s="8" t="s">
        <v>195</v>
      </c>
      <c r="B176" s="4">
        <v>0.65</v>
      </c>
      <c r="C176" s="4">
        <v>72.3</v>
      </c>
    </row>
    <row r="177" spans="1:3" x14ac:dyDescent="0.25">
      <c r="A177" s="8" t="s">
        <v>196</v>
      </c>
      <c r="B177" s="4">
        <v>0.61</v>
      </c>
      <c r="C177" s="4">
        <v>79.899999999999991</v>
      </c>
    </row>
    <row r="178" spans="1:3" x14ac:dyDescent="0.25">
      <c r="A178" s="8" t="s">
        <v>197</v>
      </c>
      <c r="B178" s="4">
        <v>0.56999999999999995</v>
      </c>
      <c r="C178" s="4">
        <v>80.5</v>
      </c>
    </row>
    <row r="179" spans="1:3" x14ac:dyDescent="0.25">
      <c r="A179" s="8" t="s">
        <v>198</v>
      </c>
      <c r="B179" s="4">
        <v>0.51</v>
      </c>
      <c r="C179" s="4">
        <v>85.1</v>
      </c>
    </row>
    <row r="180" spans="1:3" x14ac:dyDescent="0.25">
      <c r="A180" s="8" t="s">
        <v>199</v>
      </c>
      <c r="B180" s="4">
        <v>0.47</v>
      </c>
      <c r="C180" s="4">
        <v>102.6</v>
      </c>
    </row>
    <row r="181" spans="1:3" x14ac:dyDescent="0.25">
      <c r="A181" s="8" t="s">
        <v>200</v>
      </c>
      <c r="B181" s="4">
        <v>0.63</v>
      </c>
      <c r="C181" s="4">
        <v>75.3</v>
      </c>
    </row>
    <row r="182" spans="1:3" x14ac:dyDescent="0.25">
      <c r="A182" s="8" t="s">
        <v>201</v>
      </c>
      <c r="B182" s="4">
        <v>0.59</v>
      </c>
      <c r="C182" s="4">
        <v>75.899999999999991</v>
      </c>
    </row>
    <row r="183" spans="1:3" x14ac:dyDescent="0.25">
      <c r="A183" s="8" t="s">
        <v>202</v>
      </c>
      <c r="B183" s="4">
        <v>0.54</v>
      </c>
      <c r="C183" s="4">
        <v>86.5</v>
      </c>
    </row>
    <row r="184" spans="1:3" x14ac:dyDescent="0.25">
      <c r="A184" s="8" t="s">
        <v>203</v>
      </c>
      <c r="B184" s="4">
        <v>0.53</v>
      </c>
      <c r="C184" s="4">
        <v>89.399999999999991</v>
      </c>
    </row>
    <row r="185" spans="1:3" x14ac:dyDescent="0.25">
      <c r="A185" s="8" t="s">
        <v>204</v>
      </c>
      <c r="B185" s="4">
        <v>0.47</v>
      </c>
      <c r="C185" s="4">
        <v>102.89999999999999</v>
      </c>
    </row>
    <row r="186" spans="1:3" x14ac:dyDescent="0.25">
      <c r="A186" s="8" t="s">
        <v>205</v>
      </c>
      <c r="B186" s="4">
        <v>0.51</v>
      </c>
      <c r="C186" s="4">
        <v>93.399999999999991</v>
      </c>
    </row>
    <row r="187" spans="1:3" x14ac:dyDescent="0.25">
      <c r="A187" s="8" t="s">
        <v>206</v>
      </c>
      <c r="B187" s="4">
        <v>0.54</v>
      </c>
      <c r="C187" s="4">
        <v>81.5</v>
      </c>
    </row>
    <row r="188" spans="1:3" x14ac:dyDescent="0.25">
      <c r="A188" s="8" t="s">
        <v>207</v>
      </c>
      <c r="B188" s="4">
        <v>0.59</v>
      </c>
      <c r="C188" s="4">
        <v>84.199999999999989</v>
      </c>
    </row>
    <row r="189" spans="1:3" x14ac:dyDescent="0.25">
      <c r="A189" s="8" t="s">
        <v>208</v>
      </c>
      <c r="B189" s="4">
        <v>0.63</v>
      </c>
      <c r="C189" s="4">
        <v>73.599999999999994</v>
      </c>
    </row>
    <row r="190" spans="1:3" x14ac:dyDescent="0.25">
      <c r="A190" s="8" t="s">
        <v>209</v>
      </c>
      <c r="B190" s="4">
        <v>0.51</v>
      </c>
      <c r="C190" s="4">
        <v>91.699999999999989</v>
      </c>
    </row>
    <row r="191" spans="1:3" x14ac:dyDescent="0.25">
      <c r="A191" s="8" t="s">
        <v>210</v>
      </c>
      <c r="B191" s="4">
        <v>0.56999999999999995</v>
      </c>
      <c r="C191" s="4">
        <v>82.5</v>
      </c>
    </row>
    <row r="192" spans="1:3" x14ac:dyDescent="0.25">
      <c r="A192" s="8" t="s">
        <v>211</v>
      </c>
      <c r="B192" s="4">
        <v>0.56999999999999995</v>
      </c>
      <c r="C192" s="4">
        <v>83.199999999999989</v>
      </c>
    </row>
    <row r="193" spans="1:3" x14ac:dyDescent="0.25">
      <c r="A193" s="8" t="s">
        <v>212</v>
      </c>
      <c r="B193" s="4">
        <v>0.59</v>
      </c>
      <c r="C193" s="4">
        <v>77.899999999999991</v>
      </c>
    </row>
    <row r="194" spans="1:3" x14ac:dyDescent="0.25">
      <c r="A194" s="8" t="s">
        <v>213</v>
      </c>
      <c r="B194" s="4">
        <v>0.49</v>
      </c>
      <c r="C194" s="4">
        <v>98</v>
      </c>
    </row>
    <row r="195" spans="1:3" x14ac:dyDescent="0.25">
      <c r="A195" s="8" t="s">
        <v>214</v>
      </c>
      <c r="B195" s="4">
        <v>0.54</v>
      </c>
      <c r="C195" s="4">
        <v>83.5</v>
      </c>
    </row>
    <row r="196" spans="1:3" x14ac:dyDescent="0.25">
      <c r="A196" s="8" t="s">
        <v>215</v>
      </c>
      <c r="B196" s="4">
        <v>0.56000000000000005</v>
      </c>
      <c r="C196" s="4">
        <v>80.199999999999989</v>
      </c>
    </row>
    <row r="197" spans="1:3" x14ac:dyDescent="0.25">
      <c r="A197" s="8" t="s">
        <v>216</v>
      </c>
      <c r="B197" s="4">
        <v>0.61</v>
      </c>
      <c r="C197" s="4">
        <v>78.899999999999991</v>
      </c>
    </row>
    <row r="198" spans="1:3" x14ac:dyDescent="0.25">
      <c r="A198" s="8" t="s">
        <v>217</v>
      </c>
      <c r="B198" s="4">
        <v>0.5</v>
      </c>
      <c r="C198" s="4">
        <v>92</v>
      </c>
    </row>
    <row r="199" spans="1:3" x14ac:dyDescent="0.25">
      <c r="A199" s="8" t="s">
        <v>218</v>
      </c>
      <c r="B199" s="4">
        <v>0.54</v>
      </c>
      <c r="C199" s="4">
        <v>82.5</v>
      </c>
    </row>
    <row r="200" spans="1:3" x14ac:dyDescent="0.25">
      <c r="A200" s="8" t="s">
        <v>219</v>
      </c>
      <c r="B200" s="4">
        <v>0.59</v>
      </c>
      <c r="C200" s="4">
        <v>79.199999999999989</v>
      </c>
    </row>
    <row r="201" spans="1:3" x14ac:dyDescent="0.25">
      <c r="A201" s="8" t="s">
        <v>220</v>
      </c>
      <c r="B201" s="4">
        <v>0.56999999999999995</v>
      </c>
      <c r="C201" s="4">
        <v>80.899999999999991</v>
      </c>
    </row>
    <row r="202" spans="1:3" x14ac:dyDescent="0.25">
      <c r="A202" s="8" t="s">
        <v>221</v>
      </c>
      <c r="B202" s="4">
        <v>0.47</v>
      </c>
      <c r="C202" s="4">
        <v>99.3</v>
      </c>
    </row>
    <row r="203" spans="1:3" x14ac:dyDescent="0.25">
      <c r="A203" s="8" t="s">
        <v>222</v>
      </c>
      <c r="B203" s="4">
        <v>0.56000000000000005</v>
      </c>
      <c r="C203" s="4">
        <v>83.8</v>
      </c>
    </row>
    <row r="204" spans="1:3" x14ac:dyDescent="0.25">
      <c r="A204" s="8" t="s">
        <v>223</v>
      </c>
      <c r="B204" s="4">
        <v>0.56999999999999995</v>
      </c>
      <c r="C204" s="4">
        <v>86.5</v>
      </c>
    </row>
    <row r="205" spans="1:3" x14ac:dyDescent="0.25">
      <c r="A205" s="8" t="s">
        <v>224</v>
      </c>
      <c r="B205" s="4">
        <v>0.56999999999999995</v>
      </c>
      <c r="C205" s="4">
        <v>76.899999999999991</v>
      </c>
    </row>
    <row r="206" spans="1:3" x14ac:dyDescent="0.25">
      <c r="A206" s="8" t="s">
        <v>225</v>
      </c>
      <c r="B206" s="4">
        <v>0.47</v>
      </c>
      <c r="C206" s="4">
        <v>99.6</v>
      </c>
    </row>
    <row r="207" spans="1:3" x14ac:dyDescent="0.25">
      <c r="A207" s="8" t="s">
        <v>226</v>
      </c>
      <c r="B207" s="4">
        <v>0.51</v>
      </c>
      <c r="C207" s="4">
        <v>89.1</v>
      </c>
    </row>
    <row r="208" spans="1:3" x14ac:dyDescent="0.25">
      <c r="A208" s="8" t="s">
        <v>227</v>
      </c>
      <c r="B208" s="4">
        <v>0.56999999999999995</v>
      </c>
      <c r="C208" s="4">
        <v>83.5</v>
      </c>
    </row>
    <row r="209" spans="1:3" x14ac:dyDescent="0.25">
      <c r="A209" s="8" t="s">
        <v>228</v>
      </c>
      <c r="B209" s="4">
        <v>0.56999999999999995</v>
      </c>
      <c r="C209" s="4">
        <v>79.899999999999991</v>
      </c>
    </row>
    <row r="210" spans="1:3" x14ac:dyDescent="0.25">
      <c r="A210" s="8" t="s">
        <v>229</v>
      </c>
      <c r="B210" s="4">
        <v>0.59</v>
      </c>
      <c r="C210" s="4">
        <v>76.599999999999994</v>
      </c>
    </row>
    <row r="211" spans="1:3" x14ac:dyDescent="0.25">
      <c r="A211" s="8" t="s">
        <v>230</v>
      </c>
      <c r="B211" s="4">
        <v>0.47</v>
      </c>
      <c r="C211" s="4">
        <v>97.899999999999991</v>
      </c>
    </row>
    <row r="212" spans="1:3" x14ac:dyDescent="0.25">
      <c r="A212" s="8" t="s">
        <v>231</v>
      </c>
      <c r="B212" s="4">
        <v>0.51</v>
      </c>
      <c r="C212" s="4">
        <v>87.399999999999991</v>
      </c>
    </row>
    <row r="213" spans="1:3" x14ac:dyDescent="0.25">
      <c r="A213" s="8" t="s">
        <v>232</v>
      </c>
      <c r="B213" s="4">
        <v>0.56999999999999995</v>
      </c>
      <c r="C213" s="4">
        <v>85.5</v>
      </c>
    </row>
    <row r="214" spans="1:3" x14ac:dyDescent="0.25">
      <c r="A214" s="8" t="s">
        <v>233</v>
      </c>
      <c r="B214" s="4">
        <v>0.59</v>
      </c>
      <c r="C214" s="4">
        <v>78.199999999999989</v>
      </c>
    </row>
    <row r="215" spans="1:3" x14ac:dyDescent="0.25">
      <c r="A215" s="8" t="s">
        <v>234</v>
      </c>
      <c r="B215" s="4">
        <v>0.61</v>
      </c>
      <c r="C215" s="4">
        <v>74.599999999999994</v>
      </c>
    </row>
    <row r="216" spans="1:3" x14ac:dyDescent="0.25">
      <c r="A216" s="8" t="s">
        <v>235</v>
      </c>
      <c r="B216" s="4">
        <v>0.63</v>
      </c>
      <c r="C216" s="4">
        <v>75.599999999999994</v>
      </c>
    </row>
    <row r="217" spans="1:3" x14ac:dyDescent="0.25">
      <c r="A217" s="8" t="s">
        <v>236</v>
      </c>
      <c r="B217" s="4">
        <v>0.63</v>
      </c>
      <c r="C217" s="4">
        <v>76.3</v>
      </c>
    </row>
    <row r="218" spans="1:3" x14ac:dyDescent="0.25">
      <c r="A218" s="8" t="s">
        <v>237</v>
      </c>
      <c r="B218" s="4">
        <v>0.63</v>
      </c>
      <c r="C218" s="4">
        <v>75</v>
      </c>
    </row>
    <row r="219" spans="1:3" x14ac:dyDescent="0.25">
      <c r="A219" s="8" t="s">
        <v>238</v>
      </c>
      <c r="B219" s="4">
        <v>0.69</v>
      </c>
      <c r="C219" s="4">
        <v>70.699999999999989</v>
      </c>
    </row>
    <row r="220" spans="1:3" x14ac:dyDescent="0.25">
      <c r="A220" s="8" t="s">
        <v>239</v>
      </c>
      <c r="B220" s="4">
        <v>0.61</v>
      </c>
      <c r="C220" s="4">
        <v>76.599999999999994</v>
      </c>
    </row>
    <row r="221" spans="1:3" x14ac:dyDescent="0.25">
      <c r="A221" s="8" t="s">
        <v>240</v>
      </c>
      <c r="B221" s="4">
        <v>0.61</v>
      </c>
      <c r="C221" s="4">
        <v>77.3</v>
      </c>
    </row>
    <row r="222" spans="1:3" x14ac:dyDescent="0.25">
      <c r="A222" s="8" t="s">
        <v>241</v>
      </c>
      <c r="B222" s="4">
        <v>0.67</v>
      </c>
      <c r="C222" s="4">
        <v>75</v>
      </c>
    </row>
    <row r="223" spans="1:3" x14ac:dyDescent="0.25">
      <c r="A223" s="8" t="s">
        <v>242</v>
      </c>
      <c r="B223" s="4">
        <v>0.65</v>
      </c>
      <c r="C223" s="4">
        <v>68.699999999999989</v>
      </c>
    </row>
    <row r="224" spans="1:3" x14ac:dyDescent="0.25">
      <c r="A224" s="8" t="s">
        <v>243</v>
      </c>
      <c r="B224" s="4">
        <v>0.63</v>
      </c>
      <c r="C224" s="4">
        <v>76.599999999999994</v>
      </c>
    </row>
    <row r="225" spans="1:3" x14ac:dyDescent="0.25">
      <c r="A225" s="8" t="s">
        <v>244</v>
      </c>
      <c r="B225" s="4">
        <v>0.65</v>
      </c>
      <c r="C225" s="4">
        <v>70.3</v>
      </c>
    </row>
    <row r="226" spans="1:3" x14ac:dyDescent="0.25">
      <c r="A226" s="8" t="s">
        <v>245</v>
      </c>
      <c r="B226" s="4">
        <v>0.67</v>
      </c>
      <c r="C226" s="4">
        <v>75</v>
      </c>
    </row>
    <row r="227" spans="1:3" x14ac:dyDescent="0.25">
      <c r="A227" s="8" t="s">
        <v>246</v>
      </c>
      <c r="B227" s="4">
        <v>0.65</v>
      </c>
      <c r="C227" s="4">
        <v>67.699999999999989</v>
      </c>
    </row>
    <row r="228" spans="1:3" x14ac:dyDescent="0.25">
      <c r="A228" s="8" t="s">
        <v>247</v>
      </c>
      <c r="B228" s="4">
        <v>0.65</v>
      </c>
      <c r="C228" s="4">
        <v>67.699999999999989</v>
      </c>
    </row>
    <row r="229" spans="1:3" x14ac:dyDescent="0.25">
      <c r="A229" s="8" t="s">
        <v>248</v>
      </c>
      <c r="B229" s="4">
        <v>0.59</v>
      </c>
      <c r="C229" s="4">
        <v>72.599999999999994</v>
      </c>
    </row>
    <row r="230" spans="1:3" x14ac:dyDescent="0.25">
      <c r="A230" s="8" t="s">
        <v>249</v>
      </c>
      <c r="B230" s="4">
        <v>0.63</v>
      </c>
      <c r="C230" s="4">
        <v>74.3</v>
      </c>
    </row>
    <row r="231" spans="1:3" x14ac:dyDescent="0.25">
      <c r="A231" s="8" t="s">
        <v>250</v>
      </c>
      <c r="B231" s="4">
        <v>0.63</v>
      </c>
      <c r="C231" s="4">
        <v>71</v>
      </c>
    </row>
    <row r="232" spans="1:3" x14ac:dyDescent="0.25">
      <c r="A232" s="8" t="s">
        <v>251</v>
      </c>
      <c r="B232" s="4">
        <v>0.67</v>
      </c>
      <c r="C232" s="4">
        <v>68</v>
      </c>
    </row>
    <row r="233" spans="1:3" x14ac:dyDescent="0.25">
      <c r="A233" s="8" t="s">
        <v>252</v>
      </c>
      <c r="B233" s="4">
        <v>0.69</v>
      </c>
      <c r="C233" s="4">
        <v>65.699999999999989</v>
      </c>
    </row>
    <row r="234" spans="1:3" x14ac:dyDescent="0.25">
      <c r="A234" s="8" t="s">
        <v>253</v>
      </c>
      <c r="B234" s="4">
        <v>0.61</v>
      </c>
      <c r="C234" s="4">
        <v>79.599999999999994</v>
      </c>
    </row>
    <row r="235" spans="1:3" x14ac:dyDescent="0.25">
      <c r="A235" s="8" t="s">
        <v>254</v>
      </c>
      <c r="B235" s="4">
        <v>0.65</v>
      </c>
      <c r="C235" s="4">
        <v>74.3</v>
      </c>
    </row>
    <row r="236" spans="1:3" x14ac:dyDescent="0.25">
      <c r="A236" s="8" t="s">
        <v>255</v>
      </c>
      <c r="B236" s="4">
        <v>0.65</v>
      </c>
      <c r="C236" s="4">
        <v>68</v>
      </c>
    </row>
    <row r="237" spans="1:3" x14ac:dyDescent="0.25">
      <c r="A237" s="8" t="s">
        <v>256</v>
      </c>
      <c r="B237" s="4">
        <v>0.63</v>
      </c>
      <c r="C237" s="4">
        <v>69</v>
      </c>
    </row>
    <row r="238" spans="1:3" x14ac:dyDescent="0.25">
      <c r="A238" s="8" t="s">
        <v>257</v>
      </c>
      <c r="B238" s="4">
        <v>0.67</v>
      </c>
      <c r="C238" s="4">
        <v>70.699999999999989</v>
      </c>
    </row>
    <row r="239" spans="1:3" x14ac:dyDescent="0.25">
      <c r="A239" s="8" t="s">
        <v>258</v>
      </c>
      <c r="B239" s="4">
        <v>0.59</v>
      </c>
      <c r="C239" s="4">
        <v>74.599999999999994</v>
      </c>
    </row>
    <row r="240" spans="1:3" x14ac:dyDescent="0.25">
      <c r="A240" s="8" t="s">
        <v>259</v>
      </c>
      <c r="B240" s="4">
        <v>0.63</v>
      </c>
      <c r="C240" s="4">
        <v>71</v>
      </c>
    </row>
    <row r="241" spans="1:3" x14ac:dyDescent="0.25">
      <c r="A241" s="8" t="s">
        <v>260</v>
      </c>
      <c r="B241" s="4">
        <v>0.63</v>
      </c>
      <c r="C241" s="4">
        <v>70</v>
      </c>
    </row>
    <row r="242" spans="1:3" x14ac:dyDescent="0.25">
      <c r="A242" s="8" t="s">
        <v>261</v>
      </c>
      <c r="B242" s="4">
        <v>0.65</v>
      </c>
      <c r="C242" s="4">
        <v>65.699999999999989</v>
      </c>
    </row>
    <row r="243" spans="1:3" x14ac:dyDescent="0.25">
      <c r="A243" s="8" t="s">
        <v>262</v>
      </c>
      <c r="B243" s="4">
        <v>0.63</v>
      </c>
      <c r="C243" s="4">
        <v>77.599999999999994</v>
      </c>
    </row>
    <row r="244" spans="1:3" x14ac:dyDescent="0.25">
      <c r="A244" s="8" t="s">
        <v>263</v>
      </c>
      <c r="B244" s="4">
        <v>0.65</v>
      </c>
      <c r="C244" s="4">
        <v>75</v>
      </c>
    </row>
    <row r="245" spans="1:3" x14ac:dyDescent="0.25">
      <c r="A245" s="8" t="s">
        <v>264</v>
      </c>
      <c r="B245" s="4">
        <v>0.63</v>
      </c>
      <c r="C245" s="4">
        <v>72</v>
      </c>
    </row>
    <row r="246" spans="1:3" x14ac:dyDescent="0.25">
      <c r="A246" s="8" t="s">
        <v>265</v>
      </c>
      <c r="B246" s="4">
        <v>0.69</v>
      </c>
      <c r="C246" s="4">
        <v>67.699999999999989</v>
      </c>
    </row>
    <row r="247" spans="1:3" x14ac:dyDescent="0.25">
      <c r="A247" s="8" t="s">
        <v>266</v>
      </c>
      <c r="B247" s="4">
        <v>0.69</v>
      </c>
      <c r="C247" s="4">
        <v>71.699999999999989</v>
      </c>
    </row>
    <row r="248" spans="1:3" x14ac:dyDescent="0.25">
      <c r="A248" s="8" t="s">
        <v>267</v>
      </c>
      <c r="B248" s="4">
        <v>0.69</v>
      </c>
      <c r="C248" s="4">
        <v>67.399999999999991</v>
      </c>
    </row>
    <row r="249" spans="1:3" x14ac:dyDescent="0.25">
      <c r="A249" s="8" t="s">
        <v>268</v>
      </c>
      <c r="B249" s="4">
        <v>0.69</v>
      </c>
      <c r="C249" s="4">
        <v>61.099999999999994</v>
      </c>
    </row>
    <row r="250" spans="1:3" x14ac:dyDescent="0.25">
      <c r="A250" s="8" t="s">
        <v>269</v>
      </c>
      <c r="B250" s="4">
        <v>0.74</v>
      </c>
      <c r="C250" s="4">
        <v>59.8</v>
      </c>
    </row>
    <row r="251" spans="1:3" x14ac:dyDescent="0.25">
      <c r="A251" s="8" t="s">
        <v>270</v>
      </c>
      <c r="B251" s="4">
        <v>0.71</v>
      </c>
      <c r="C251" s="4">
        <v>61.8</v>
      </c>
    </row>
    <row r="252" spans="1:3" x14ac:dyDescent="0.25">
      <c r="A252" s="8" t="s">
        <v>271</v>
      </c>
      <c r="B252" s="4">
        <v>0.69</v>
      </c>
      <c r="C252" s="4">
        <v>71.699999999999989</v>
      </c>
    </row>
    <row r="253" spans="1:3" x14ac:dyDescent="0.25">
      <c r="A253" s="8" t="s">
        <v>272</v>
      </c>
      <c r="B253" s="4">
        <v>0.67</v>
      </c>
      <c r="C253" s="4">
        <v>68.399999999999991</v>
      </c>
    </row>
    <row r="254" spans="1:3" x14ac:dyDescent="0.25">
      <c r="A254" s="8" t="s">
        <v>273</v>
      </c>
      <c r="B254" s="4">
        <v>0.71</v>
      </c>
      <c r="C254" s="4">
        <v>65.099999999999994</v>
      </c>
    </row>
    <row r="255" spans="1:3" x14ac:dyDescent="0.25">
      <c r="A255" s="8" t="s">
        <v>274</v>
      </c>
      <c r="B255" s="4">
        <v>0.77</v>
      </c>
      <c r="C255" s="4">
        <v>64.8</v>
      </c>
    </row>
    <row r="256" spans="1:3" x14ac:dyDescent="0.25">
      <c r="A256" s="8" t="s">
        <v>275</v>
      </c>
      <c r="B256" s="4">
        <v>0.74</v>
      </c>
      <c r="C256" s="4">
        <v>61.8</v>
      </c>
    </row>
    <row r="257" spans="1:3" x14ac:dyDescent="0.25">
      <c r="A257" s="8" t="s">
        <v>276</v>
      </c>
      <c r="B257" s="4">
        <v>0.69</v>
      </c>
      <c r="C257" s="4">
        <v>68.399999999999991</v>
      </c>
    </row>
    <row r="258" spans="1:3" x14ac:dyDescent="0.25">
      <c r="A258" s="8" t="s">
        <v>277</v>
      </c>
      <c r="B258" s="4">
        <v>0.71</v>
      </c>
      <c r="C258" s="4">
        <v>61.099999999999994</v>
      </c>
    </row>
    <row r="259" spans="1:3" x14ac:dyDescent="0.25">
      <c r="A259" s="8" t="s">
        <v>278</v>
      </c>
      <c r="B259" s="4">
        <v>0.71</v>
      </c>
      <c r="C259" s="4">
        <v>64.8</v>
      </c>
    </row>
    <row r="260" spans="1:3" x14ac:dyDescent="0.25">
      <c r="A260" s="8" t="s">
        <v>279</v>
      </c>
      <c r="B260" s="4">
        <v>0.71</v>
      </c>
      <c r="C260" s="4">
        <v>63.8</v>
      </c>
    </row>
    <row r="261" spans="1:3" x14ac:dyDescent="0.25">
      <c r="A261" s="8" t="s">
        <v>280</v>
      </c>
      <c r="B261" s="4">
        <v>0.67</v>
      </c>
      <c r="C261" s="4">
        <v>63.399999999999991</v>
      </c>
    </row>
    <row r="262" spans="1:3" x14ac:dyDescent="0.25">
      <c r="A262" s="8" t="s">
        <v>281</v>
      </c>
      <c r="B262" s="4">
        <v>0.69</v>
      </c>
      <c r="C262" s="4">
        <v>68.099999999999994</v>
      </c>
    </row>
    <row r="263" spans="1:3" x14ac:dyDescent="0.25">
      <c r="A263" s="8" t="s">
        <v>282</v>
      </c>
      <c r="B263" s="4">
        <v>0.71</v>
      </c>
      <c r="C263" s="4">
        <v>59.8</v>
      </c>
    </row>
    <row r="264" spans="1:3" x14ac:dyDescent="0.25">
      <c r="A264" s="8" t="s">
        <v>283</v>
      </c>
      <c r="B264" s="4">
        <v>0.71</v>
      </c>
      <c r="C264" s="4">
        <v>64.8</v>
      </c>
    </row>
    <row r="265" spans="1:3" x14ac:dyDescent="0.25">
      <c r="A265" s="8" t="s">
        <v>284</v>
      </c>
      <c r="B265" s="4">
        <v>0.67</v>
      </c>
      <c r="C265" s="4">
        <v>67.399999999999991</v>
      </c>
    </row>
    <row r="266" spans="1:3" x14ac:dyDescent="0.25">
      <c r="A266" s="8" t="s">
        <v>285</v>
      </c>
      <c r="B266" s="4">
        <v>0.69</v>
      </c>
      <c r="C266" s="4">
        <v>67.099999999999994</v>
      </c>
    </row>
    <row r="267" spans="1:3" x14ac:dyDescent="0.25">
      <c r="A267" s="8" t="s">
        <v>286</v>
      </c>
      <c r="B267" s="4">
        <v>0.71</v>
      </c>
      <c r="C267" s="4">
        <v>59.8</v>
      </c>
    </row>
    <row r="268" spans="1:3" x14ac:dyDescent="0.25">
      <c r="A268" s="8" t="s">
        <v>287</v>
      </c>
      <c r="B268" s="4">
        <v>0.74</v>
      </c>
      <c r="C268" s="4">
        <v>64.8</v>
      </c>
    </row>
    <row r="269" spans="1:3" x14ac:dyDescent="0.25">
      <c r="A269" s="8" t="s">
        <v>288</v>
      </c>
      <c r="B269" s="4">
        <v>0.71</v>
      </c>
      <c r="C269" s="4">
        <v>63.399999999999991</v>
      </c>
    </row>
    <row r="270" spans="1:3" x14ac:dyDescent="0.25">
      <c r="A270" s="8" t="s">
        <v>289</v>
      </c>
      <c r="B270" s="4">
        <v>0.71</v>
      </c>
      <c r="C270" s="4">
        <v>63.399999999999991</v>
      </c>
    </row>
    <row r="271" spans="1:3" x14ac:dyDescent="0.25">
      <c r="A271" s="8" t="s">
        <v>290</v>
      </c>
      <c r="B271" s="4">
        <v>0.71</v>
      </c>
      <c r="C271" s="4">
        <v>61.099999999999994</v>
      </c>
    </row>
    <row r="272" spans="1:3" x14ac:dyDescent="0.25">
      <c r="A272" s="8" t="s">
        <v>291</v>
      </c>
      <c r="B272" s="4">
        <v>0.77</v>
      </c>
      <c r="C272" s="4">
        <v>61.8</v>
      </c>
    </row>
    <row r="273" spans="1:3" x14ac:dyDescent="0.25">
      <c r="A273" s="8" t="s">
        <v>292</v>
      </c>
      <c r="B273" s="4">
        <v>0.67</v>
      </c>
      <c r="C273" s="4">
        <v>70.699999999999989</v>
      </c>
    </row>
    <row r="274" spans="1:3" x14ac:dyDescent="0.25">
      <c r="A274" s="8" t="s">
        <v>293</v>
      </c>
      <c r="B274" s="4">
        <v>0.69</v>
      </c>
      <c r="C274" s="4">
        <v>67.399999999999991</v>
      </c>
    </row>
    <row r="275" spans="1:3" x14ac:dyDescent="0.25">
      <c r="A275" s="8" t="s">
        <v>294</v>
      </c>
      <c r="B275" s="4">
        <v>0.71</v>
      </c>
      <c r="C275" s="4">
        <v>66.099999999999994</v>
      </c>
    </row>
    <row r="276" spans="1:3" x14ac:dyDescent="0.25">
      <c r="A276" s="8" t="s">
        <v>295</v>
      </c>
      <c r="B276" s="4">
        <v>0.74</v>
      </c>
      <c r="C276" s="4">
        <v>64.8</v>
      </c>
    </row>
    <row r="277" spans="1:3" x14ac:dyDescent="0.25">
      <c r="A277" s="8" t="s">
        <v>296</v>
      </c>
      <c r="B277" s="4">
        <v>0.8</v>
      </c>
      <c r="C277" s="4">
        <v>56.499999999999993</v>
      </c>
    </row>
    <row r="278" spans="1:3" x14ac:dyDescent="0.25">
      <c r="A278" s="8" t="s">
        <v>297</v>
      </c>
      <c r="B278" s="4">
        <v>0.74</v>
      </c>
      <c r="C278" s="4">
        <v>58.499999999999993</v>
      </c>
    </row>
    <row r="279" spans="1:3" x14ac:dyDescent="0.25">
      <c r="A279" s="8" t="s">
        <v>298</v>
      </c>
      <c r="B279" s="4">
        <v>0.8</v>
      </c>
      <c r="C279" s="4">
        <v>59.199999999999996</v>
      </c>
    </row>
    <row r="280" spans="1:3" x14ac:dyDescent="0.25">
      <c r="A280" s="8" t="s">
        <v>299</v>
      </c>
      <c r="B280" s="4">
        <v>0.77</v>
      </c>
      <c r="C280" s="4">
        <v>61.199999999999996</v>
      </c>
    </row>
    <row r="281" spans="1:3" x14ac:dyDescent="0.25">
      <c r="A281" s="8" t="s">
        <v>300</v>
      </c>
      <c r="B281" s="4">
        <v>0.8</v>
      </c>
      <c r="C281" s="4">
        <v>60.499999999999993</v>
      </c>
    </row>
    <row r="282" spans="1:3" x14ac:dyDescent="0.25">
      <c r="A282" s="8" t="s">
        <v>301</v>
      </c>
      <c r="B282" s="4">
        <v>0.74</v>
      </c>
      <c r="C282" s="4">
        <v>62.499999999999993</v>
      </c>
    </row>
    <row r="283" spans="1:3" x14ac:dyDescent="0.25">
      <c r="A283" s="8" t="s">
        <v>302</v>
      </c>
      <c r="B283" s="4">
        <v>0.8</v>
      </c>
      <c r="C283" s="4">
        <v>63.499999999999993</v>
      </c>
    </row>
    <row r="284" spans="1:3" x14ac:dyDescent="0.25">
      <c r="A284" s="8" t="s">
        <v>303</v>
      </c>
      <c r="B284" s="4">
        <v>0.8</v>
      </c>
      <c r="C284" s="4">
        <v>60.199999999999996</v>
      </c>
    </row>
    <row r="285" spans="1:3" x14ac:dyDescent="0.25">
      <c r="A285" s="8" t="s">
        <v>304</v>
      </c>
      <c r="B285" s="4">
        <v>0.74</v>
      </c>
      <c r="C285" s="4">
        <v>63.499999999999993</v>
      </c>
    </row>
    <row r="286" spans="1:3" x14ac:dyDescent="0.25">
      <c r="A286" s="8" t="s">
        <v>305</v>
      </c>
      <c r="B286" s="4">
        <v>0.74</v>
      </c>
      <c r="C286" s="4">
        <v>58.499999999999993</v>
      </c>
    </row>
    <row r="287" spans="1:3" x14ac:dyDescent="0.25">
      <c r="A287" s="8" t="s">
        <v>306</v>
      </c>
      <c r="B287" s="4">
        <v>0.77</v>
      </c>
      <c r="C287" s="4">
        <v>61.499999999999993</v>
      </c>
    </row>
    <row r="288" spans="1:3" x14ac:dyDescent="0.25">
      <c r="A288" s="8" t="s">
        <v>307</v>
      </c>
      <c r="B288" s="4">
        <v>0.77</v>
      </c>
      <c r="C288" s="4">
        <v>58.199999999999996</v>
      </c>
    </row>
    <row r="289" spans="1:3" x14ac:dyDescent="0.25">
      <c r="A289" s="8" t="s">
        <v>308</v>
      </c>
      <c r="B289" s="4">
        <v>0.8</v>
      </c>
      <c r="C289" s="4">
        <v>61.499999999999993</v>
      </c>
    </row>
    <row r="290" spans="1:3" x14ac:dyDescent="0.25">
      <c r="A290" s="8" t="s">
        <v>309</v>
      </c>
      <c r="B290" s="4">
        <v>0.74</v>
      </c>
      <c r="C290" s="4">
        <v>59.499999999999993</v>
      </c>
    </row>
    <row r="291" spans="1:3" x14ac:dyDescent="0.25">
      <c r="A291" s="8" t="s">
        <v>310</v>
      </c>
      <c r="B291" s="4">
        <v>0.74</v>
      </c>
      <c r="C291" s="4">
        <v>61.499999999999993</v>
      </c>
    </row>
    <row r="292" spans="1:3" x14ac:dyDescent="0.25">
      <c r="A292" s="8" t="s">
        <v>311</v>
      </c>
      <c r="B292" s="4">
        <v>0.8</v>
      </c>
      <c r="C292" s="4">
        <v>58.199999999999996</v>
      </c>
    </row>
    <row r="293" spans="1:3" x14ac:dyDescent="0.25">
      <c r="A293" s="8" t="s">
        <v>312</v>
      </c>
      <c r="B293" s="4">
        <v>0.77</v>
      </c>
      <c r="C293" s="4">
        <v>58.499999999999993</v>
      </c>
    </row>
    <row r="294" spans="1:3" x14ac:dyDescent="0.25">
      <c r="A294" s="8" t="s">
        <v>313</v>
      </c>
      <c r="B294" s="4">
        <v>0.77</v>
      </c>
      <c r="C294" s="4">
        <v>62.499999999999993</v>
      </c>
    </row>
    <row r="295" spans="1:3" x14ac:dyDescent="0.25">
      <c r="A295" s="8" t="s">
        <v>314</v>
      </c>
      <c r="B295" s="4">
        <v>0.8</v>
      </c>
      <c r="C295" s="4">
        <v>60.499999999999993</v>
      </c>
    </row>
    <row r="296" spans="1:3" x14ac:dyDescent="0.25">
      <c r="A296" s="8" t="s">
        <v>315</v>
      </c>
      <c r="B296" s="4">
        <v>0.8</v>
      </c>
      <c r="C296" s="4">
        <v>60.199999999999996</v>
      </c>
    </row>
    <row r="297" spans="1:3" x14ac:dyDescent="0.25">
      <c r="A297" s="8" t="s">
        <v>316</v>
      </c>
      <c r="B297" s="4">
        <v>0.83</v>
      </c>
      <c r="C297" s="4">
        <v>56.199999999999996</v>
      </c>
    </row>
    <row r="298" spans="1:3" x14ac:dyDescent="0.25">
      <c r="A298" s="8" t="s">
        <v>317</v>
      </c>
      <c r="B298" s="4">
        <v>0.77</v>
      </c>
      <c r="C298" s="4">
        <v>57.499999999999993</v>
      </c>
    </row>
    <row r="299" spans="1:3" x14ac:dyDescent="0.25">
      <c r="A299" s="8" t="s">
        <v>318</v>
      </c>
      <c r="B299" s="4">
        <v>0.8</v>
      </c>
      <c r="C299" s="4">
        <v>58.499999999999993</v>
      </c>
    </row>
    <row r="300" spans="1:3" x14ac:dyDescent="0.25">
      <c r="A300" s="8" t="s">
        <v>319</v>
      </c>
      <c r="B300" s="4">
        <v>0.74</v>
      </c>
      <c r="C300" s="4">
        <v>61.499999999999993</v>
      </c>
    </row>
    <row r="301" spans="1:3" x14ac:dyDescent="0.25">
      <c r="A301" s="8" t="s">
        <v>320</v>
      </c>
      <c r="B301" s="4">
        <v>0.8</v>
      </c>
      <c r="C301" s="4">
        <v>61.199999999999996</v>
      </c>
    </row>
    <row r="302" spans="1:3" x14ac:dyDescent="0.25">
      <c r="A302" s="8" t="s">
        <v>321</v>
      </c>
      <c r="B302" s="4">
        <v>0.77</v>
      </c>
      <c r="C302" s="4">
        <v>54.199999999999996</v>
      </c>
    </row>
    <row r="303" spans="1:3" x14ac:dyDescent="0.25">
      <c r="A303" s="8" t="s">
        <v>322</v>
      </c>
      <c r="B303" s="4">
        <v>0.71</v>
      </c>
      <c r="C303" s="4">
        <v>62.8</v>
      </c>
    </row>
    <row r="304" spans="1:3" x14ac:dyDescent="0.25">
      <c r="A304" s="8" t="s">
        <v>323</v>
      </c>
      <c r="B304" s="4">
        <v>0.77</v>
      </c>
      <c r="C304" s="4">
        <v>57.499999999999993</v>
      </c>
    </row>
    <row r="305" spans="1:3" x14ac:dyDescent="0.25">
      <c r="A305" s="8" t="s">
        <v>324</v>
      </c>
      <c r="B305" s="4">
        <v>0.8</v>
      </c>
      <c r="C305" s="4">
        <v>61.499999999999993</v>
      </c>
    </row>
    <row r="306" spans="1:3" x14ac:dyDescent="0.25">
      <c r="A306" s="8" t="s">
        <v>325</v>
      </c>
      <c r="B306" s="4">
        <v>0.77</v>
      </c>
      <c r="C306" s="4">
        <v>58.199999999999996</v>
      </c>
    </row>
    <row r="307" spans="1:3" x14ac:dyDescent="0.25">
      <c r="A307" s="8" t="s">
        <v>326</v>
      </c>
      <c r="B307" s="4">
        <v>0.77</v>
      </c>
      <c r="C307" s="4">
        <v>54.199999999999996</v>
      </c>
    </row>
    <row r="308" spans="1:3" x14ac:dyDescent="0.25">
      <c r="A308" s="8" t="s">
        <v>327</v>
      </c>
      <c r="B308" s="4">
        <v>0.83</v>
      </c>
      <c r="C308" s="4">
        <v>51.9</v>
      </c>
    </row>
    <row r="309" spans="1:3" x14ac:dyDescent="0.25">
      <c r="A309" s="8" t="s">
        <v>328</v>
      </c>
      <c r="B309" s="4">
        <v>0.91</v>
      </c>
      <c r="C309" s="4">
        <v>53.599999999999994</v>
      </c>
    </row>
    <row r="310" spans="1:3" x14ac:dyDescent="0.25">
      <c r="A310" s="8" t="s">
        <v>329</v>
      </c>
      <c r="B310" s="4">
        <v>0.87</v>
      </c>
      <c r="C310" s="4">
        <v>51.3</v>
      </c>
    </row>
    <row r="311" spans="1:3" x14ac:dyDescent="0.25">
      <c r="A311" s="8" t="s">
        <v>330</v>
      </c>
      <c r="B311" s="4">
        <v>0.95</v>
      </c>
      <c r="C311" s="4">
        <v>48.699999999999996</v>
      </c>
    </row>
    <row r="312" spans="1:3" x14ac:dyDescent="0.25">
      <c r="A312" s="8" t="s">
        <v>331</v>
      </c>
      <c r="B312" s="4">
        <v>0.87</v>
      </c>
      <c r="C312" s="4">
        <v>55.9</v>
      </c>
    </row>
    <row r="313" spans="1:3" x14ac:dyDescent="0.25">
      <c r="A313" s="8" t="s">
        <v>332</v>
      </c>
      <c r="B313" s="4">
        <v>0.91</v>
      </c>
      <c r="C313" s="4">
        <v>51.599999999999994</v>
      </c>
    </row>
    <row r="314" spans="1:3" x14ac:dyDescent="0.25">
      <c r="A314" s="8" t="s">
        <v>333</v>
      </c>
      <c r="B314" s="4">
        <v>0.91</v>
      </c>
      <c r="C314" s="4">
        <v>52.3</v>
      </c>
    </row>
    <row r="315" spans="1:3" x14ac:dyDescent="0.25">
      <c r="A315" s="8" t="s">
        <v>334</v>
      </c>
      <c r="B315" s="4">
        <v>0.95</v>
      </c>
      <c r="C315" s="4">
        <v>44.699999999999996</v>
      </c>
    </row>
    <row r="316" spans="1:3" x14ac:dyDescent="0.25">
      <c r="A316" s="8" t="s">
        <v>335</v>
      </c>
      <c r="B316" s="4">
        <v>0.83</v>
      </c>
      <c r="C316" s="4">
        <v>53.9</v>
      </c>
    </row>
    <row r="317" spans="1:3" x14ac:dyDescent="0.25">
      <c r="A317" s="8" t="s">
        <v>336</v>
      </c>
      <c r="B317" s="4">
        <v>0.87</v>
      </c>
      <c r="C317" s="4">
        <v>54.599999999999994</v>
      </c>
    </row>
    <row r="318" spans="1:3" x14ac:dyDescent="0.25">
      <c r="A318" s="8" t="s">
        <v>337</v>
      </c>
      <c r="B318" s="4">
        <v>0.91</v>
      </c>
      <c r="C318" s="4">
        <v>47.3</v>
      </c>
    </row>
    <row r="319" spans="1:3" x14ac:dyDescent="0.25">
      <c r="A319" s="8" t="s">
        <v>338</v>
      </c>
      <c r="B319" s="4">
        <v>1.05</v>
      </c>
      <c r="C319" s="4">
        <v>49.699999999999996</v>
      </c>
    </row>
    <row r="320" spans="1:3" x14ac:dyDescent="0.25">
      <c r="A320" s="8" t="s">
        <v>339</v>
      </c>
      <c r="B320" s="4">
        <v>1.05</v>
      </c>
      <c r="C320" s="4">
        <v>44.699999999999996</v>
      </c>
    </row>
    <row r="321" spans="1:3" x14ac:dyDescent="0.25">
      <c r="A321" s="8" t="s">
        <v>340</v>
      </c>
      <c r="B321" s="4">
        <v>0.8</v>
      </c>
      <c r="C321" s="4">
        <v>55.9</v>
      </c>
    </row>
    <row r="322" spans="1:3" x14ac:dyDescent="0.25">
      <c r="A322" s="8" t="s">
        <v>341</v>
      </c>
      <c r="B322" s="4">
        <v>0.83</v>
      </c>
      <c r="C322" s="4">
        <v>55.9</v>
      </c>
    </row>
    <row r="323" spans="1:3" x14ac:dyDescent="0.25">
      <c r="A323" s="8" t="s">
        <v>342</v>
      </c>
      <c r="B323" s="4">
        <v>0.87</v>
      </c>
      <c r="C323" s="4">
        <v>47.3</v>
      </c>
    </row>
    <row r="324" spans="1:3" x14ac:dyDescent="0.25">
      <c r="A324" s="8" t="s">
        <v>343</v>
      </c>
      <c r="B324" s="4">
        <v>1</v>
      </c>
      <c r="C324" s="4">
        <v>46</v>
      </c>
    </row>
    <row r="325" spans="1:3" x14ac:dyDescent="0.25">
      <c r="A325" s="8" t="s">
        <v>344</v>
      </c>
      <c r="B325" s="4">
        <v>1.05</v>
      </c>
      <c r="C325" s="4">
        <v>48.699999999999996</v>
      </c>
    </row>
    <row r="326" spans="1:3" x14ac:dyDescent="0.25">
      <c r="A326" s="8" t="s">
        <v>345</v>
      </c>
      <c r="B326" s="4">
        <v>0.87</v>
      </c>
      <c r="C326" s="4">
        <v>55.9</v>
      </c>
    </row>
    <row r="327" spans="1:3" x14ac:dyDescent="0.25">
      <c r="A327" s="8" t="s">
        <v>346</v>
      </c>
      <c r="B327" s="4">
        <v>0.87</v>
      </c>
      <c r="C327" s="4">
        <v>55.599999999999994</v>
      </c>
    </row>
    <row r="328" spans="1:3" x14ac:dyDescent="0.25">
      <c r="A328" s="8" t="s">
        <v>347</v>
      </c>
      <c r="B328" s="4">
        <v>0.95</v>
      </c>
      <c r="C328" s="4">
        <v>47</v>
      </c>
    </row>
    <row r="329" spans="1:3" x14ac:dyDescent="0.25">
      <c r="A329" s="8" t="s">
        <v>348</v>
      </c>
      <c r="B329" s="4">
        <v>1</v>
      </c>
      <c r="C329" s="4">
        <v>48.699999999999996</v>
      </c>
    </row>
    <row r="330" spans="1:3" x14ac:dyDescent="0.25">
      <c r="A330" s="8" t="s">
        <v>349</v>
      </c>
      <c r="B330" s="4">
        <v>0.87</v>
      </c>
      <c r="C330" s="4">
        <v>51.9</v>
      </c>
    </row>
    <row r="331" spans="1:3" x14ac:dyDescent="0.25">
      <c r="A331" s="8" t="s">
        <v>350</v>
      </c>
      <c r="B331" s="4">
        <v>0.83</v>
      </c>
      <c r="C331" s="4">
        <v>53.599999999999994</v>
      </c>
    </row>
    <row r="332" spans="1:3" x14ac:dyDescent="0.25">
      <c r="A332" s="8" t="s">
        <v>351</v>
      </c>
      <c r="B332" s="4">
        <v>0.91</v>
      </c>
      <c r="C332" s="4">
        <v>49</v>
      </c>
    </row>
    <row r="333" spans="1:3" x14ac:dyDescent="0.25">
      <c r="A333" s="8" t="s">
        <v>352</v>
      </c>
      <c r="B333" s="4">
        <v>1.05</v>
      </c>
      <c r="C333" s="4">
        <v>49.699999999999996</v>
      </c>
    </row>
    <row r="334" spans="1:3" x14ac:dyDescent="0.25">
      <c r="A334" s="8" t="s">
        <v>353</v>
      </c>
      <c r="B334" s="4">
        <v>0.87</v>
      </c>
      <c r="C334" s="4">
        <v>53.9</v>
      </c>
    </row>
    <row r="335" spans="1:3" x14ac:dyDescent="0.25">
      <c r="A335" s="8" t="s">
        <v>354</v>
      </c>
      <c r="B335" s="4">
        <v>0.91</v>
      </c>
      <c r="C335" s="4">
        <v>54.599999999999994</v>
      </c>
    </row>
    <row r="336" spans="1:3" x14ac:dyDescent="0.25">
      <c r="A336" s="8" t="s">
        <v>355</v>
      </c>
      <c r="B336" s="4">
        <v>0.95</v>
      </c>
      <c r="C336" s="4">
        <v>50</v>
      </c>
    </row>
    <row r="337" spans="1:3" x14ac:dyDescent="0.25">
      <c r="A337" s="8" t="s">
        <v>356</v>
      </c>
      <c r="B337" s="4">
        <v>1.05</v>
      </c>
      <c r="C337" s="4">
        <v>44.699999999999996</v>
      </c>
    </row>
    <row r="338" spans="1:3" x14ac:dyDescent="0.25">
      <c r="A338" s="8" t="s">
        <v>357</v>
      </c>
      <c r="B338" s="4">
        <v>1</v>
      </c>
      <c r="C338" s="4">
        <v>48.699999999999996</v>
      </c>
    </row>
    <row r="339" spans="1:3" x14ac:dyDescent="0.25">
      <c r="A339" s="8" t="s">
        <v>358</v>
      </c>
      <c r="B339" s="4">
        <v>1.1100000000000001</v>
      </c>
      <c r="C339" s="4">
        <v>44.099999999999994</v>
      </c>
    </row>
    <row r="340" spans="1:3" x14ac:dyDescent="0.25">
      <c r="A340" s="8" t="s">
        <v>359</v>
      </c>
      <c r="B340" s="4">
        <v>1.18</v>
      </c>
      <c r="C340" s="4">
        <v>33.5</v>
      </c>
    </row>
    <row r="341" spans="1:3" x14ac:dyDescent="0.25">
      <c r="A341" s="8" t="s">
        <v>360</v>
      </c>
      <c r="B341" s="4">
        <v>1.54</v>
      </c>
      <c r="C341" s="4">
        <v>34.9</v>
      </c>
    </row>
    <row r="342" spans="1:3" x14ac:dyDescent="0.25">
      <c r="A342" s="8" t="s">
        <v>361</v>
      </c>
      <c r="B342" s="4">
        <v>1.82</v>
      </c>
      <c r="C342" s="4">
        <v>22</v>
      </c>
    </row>
    <row r="343" spans="1:3" x14ac:dyDescent="0.25">
      <c r="A343" s="8" t="s">
        <v>362</v>
      </c>
      <c r="B343" s="4">
        <v>0.95</v>
      </c>
      <c r="C343" s="4">
        <v>44.699999999999996</v>
      </c>
    </row>
    <row r="344" spans="1:3" x14ac:dyDescent="0.25">
      <c r="A344" s="8" t="s">
        <v>363</v>
      </c>
      <c r="B344" s="4">
        <v>1.05</v>
      </c>
      <c r="C344" s="4">
        <v>42.099999999999994</v>
      </c>
    </row>
    <row r="345" spans="1:3" x14ac:dyDescent="0.25">
      <c r="A345" s="8" t="s">
        <v>364</v>
      </c>
      <c r="B345" s="4">
        <v>1.25</v>
      </c>
      <c r="C345" s="4">
        <v>40.5</v>
      </c>
    </row>
    <row r="346" spans="1:3" x14ac:dyDescent="0.25">
      <c r="A346" s="8" t="s">
        <v>365</v>
      </c>
      <c r="B346" s="4">
        <v>1.43</v>
      </c>
      <c r="C346" s="4">
        <v>31.199999999999996</v>
      </c>
    </row>
    <row r="347" spans="1:3" x14ac:dyDescent="0.25">
      <c r="A347" s="8" t="s">
        <v>366</v>
      </c>
      <c r="B347" s="4">
        <v>1.82</v>
      </c>
      <c r="C347" s="4">
        <v>31.299999999999997</v>
      </c>
    </row>
    <row r="348" spans="1:3" x14ac:dyDescent="0.25">
      <c r="A348" s="8" t="s">
        <v>367</v>
      </c>
      <c r="B348" s="4">
        <v>1.1100000000000001</v>
      </c>
      <c r="C348" s="4">
        <v>45.099999999999994</v>
      </c>
    </row>
    <row r="349" spans="1:3" x14ac:dyDescent="0.25">
      <c r="A349" s="8" t="s">
        <v>368</v>
      </c>
      <c r="B349" s="4">
        <v>1.33</v>
      </c>
      <c r="C349" s="4">
        <v>33.5</v>
      </c>
    </row>
    <row r="350" spans="1:3" x14ac:dyDescent="0.25">
      <c r="A350" s="8" t="s">
        <v>369</v>
      </c>
      <c r="B350" s="4">
        <v>1.43</v>
      </c>
      <c r="C350" s="4">
        <v>32.199999999999996</v>
      </c>
    </row>
    <row r="351" spans="1:3" x14ac:dyDescent="0.25">
      <c r="A351" s="8" t="s">
        <v>370</v>
      </c>
      <c r="B351" s="4">
        <v>1.54</v>
      </c>
      <c r="C351" s="4">
        <v>31.9</v>
      </c>
    </row>
    <row r="352" spans="1:3" x14ac:dyDescent="0.25">
      <c r="A352" s="8" t="s">
        <v>371</v>
      </c>
      <c r="B352" s="4">
        <v>1.05</v>
      </c>
      <c r="C352" s="4">
        <v>42.099999999999994</v>
      </c>
    </row>
    <row r="353" spans="1:3" x14ac:dyDescent="0.25">
      <c r="A353" s="8" t="s">
        <v>372</v>
      </c>
      <c r="B353" s="4">
        <v>1.25</v>
      </c>
      <c r="C353" s="4">
        <v>35.5</v>
      </c>
    </row>
    <row r="354" spans="1:3" x14ac:dyDescent="0.25">
      <c r="A354" s="8" t="s">
        <v>373</v>
      </c>
      <c r="B354" s="4">
        <v>1.33</v>
      </c>
      <c r="C354" s="4">
        <v>32.199999999999996</v>
      </c>
    </row>
    <row r="355" spans="1:3" x14ac:dyDescent="0.25">
      <c r="A355" s="8" t="s">
        <v>374</v>
      </c>
      <c r="B355" s="4">
        <v>1.43</v>
      </c>
      <c r="C355" s="4">
        <v>30.9</v>
      </c>
    </row>
    <row r="356" spans="1:3" x14ac:dyDescent="0.25">
      <c r="A356" s="8" t="s">
        <v>375</v>
      </c>
      <c r="B356" s="4">
        <v>1</v>
      </c>
      <c r="C356" s="4">
        <v>41.4</v>
      </c>
    </row>
    <row r="357" spans="1:3" x14ac:dyDescent="0.25">
      <c r="A357" s="8" t="s">
        <v>376</v>
      </c>
      <c r="B357" s="4">
        <v>1.25</v>
      </c>
      <c r="C357" s="4">
        <v>36.799999999999997</v>
      </c>
    </row>
    <row r="358" spans="1:3" x14ac:dyDescent="0.25">
      <c r="A358" s="8" t="s">
        <v>377</v>
      </c>
      <c r="B358" s="4">
        <v>1.33</v>
      </c>
      <c r="C358" s="4">
        <v>40.5</v>
      </c>
    </row>
    <row r="359" spans="1:3" x14ac:dyDescent="0.25">
      <c r="A359" s="8" t="s">
        <v>378</v>
      </c>
      <c r="B359" s="4">
        <v>1.54</v>
      </c>
      <c r="C359" s="4">
        <v>30.9</v>
      </c>
    </row>
    <row r="360" spans="1:3" x14ac:dyDescent="0.25">
      <c r="A360" s="8" t="s">
        <v>379</v>
      </c>
      <c r="B360" s="4">
        <v>1.1100000000000001</v>
      </c>
      <c r="C360" s="4">
        <v>42.4</v>
      </c>
    </row>
    <row r="361" spans="1:3" x14ac:dyDescent="0.25">
      <c r="A361" s="8" t="s">
        <v>380</v>
      </c>
      <c r="B361" s="4">
        <v>1.25</v>
      </c>
      <c r="C361" s="4">
        <v>35.799999999999997</v>
      </c>
    </row>
    <row r="362" spans="1:3" x14ac:dyDescent="0.25">
      <c r="A362" s="8" t="s">
        <v>381</v>
      </c>
      <c r="B362" s="4">
        <v>1.25</v>
      </c>
      <c r="C362" s="4">
        <v>35.5</v>
      </c>
    </row>
    <row r="363" spans="1:3" x14ac:dyDescent="0.25">
      <c r="A363" s="8" t="s">
        <v>382</v>
      </c>
      <c r="B363" s="4">
        <v>1.43</v>
      </c>
      <c r="C363" s="4">
        <v>28.9</v>
      </c>
    </row>
    <row r="364" spans="1:3" x14ac:dyDescent="0.25">
      <c r="A364" s="8" t="s">
        <v>383</v>
      </c>
      <c r="B364" s="4">
        <v>1</v>
      </c>
      <c r="C364" s="4">
        <v>42.699999999999996</v>
      </c>
    </row>
    <row r="365" spans="1:3" x14ac:dyDescent="0.25">
      <c r="A365" s="8" t="s">
        <v>384</v>
      </c>
      <c r="B365" s="4">
        <v>1.25</v>
      </c>
      <c r="C365" s="4">
        <v>37.799999999999997</v>
      </c>
    </row>
    <row r="366" spans="1:3" x14ac:dyDescent="0.25">
      <c r="A366" s="8" t="s">
        <v>385</v>
      </c>
      <c r="B366" s="4">
        <v>1.25</v>
      </c>
      <c r="C366" s="4">
        <v>39.5</v>
      </c>
    </row>
    <row r="367" spans="1:3" x14ac:dyDescent="0.25">
      <c r="A367" s="8" t="s">
        <v>386</v>
      </c>
      <c r="B367" s="4">
        <v>1.43</v>
      </c>
      <c r="C367" s="4">
        <v>30.9</v>
      </c>
    </row>
    <row r="368" spans="1:3" x14ac:dyDescent="0.25">
      <c r="A368" s="8" t="s">
        <v>387</v>
      </c>
      <c r="B368" s="4">
        <v>2.5</v>
      </c>
      <c r="C368" s="4">
        <v>15.099999999999998</v>
      </c>
    </row>
    <row r="369" spans="1:3" x14ac:dyDescent="0.25">
      <c r="A369" s="8" t="s">
        <v>17</v>
      </c>
      <c r="B369" s="4">
        <v>0.82660273972602816</v>
      </c>
      <c r="C369" s="4">
        <v>60.731232876712376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BAA20-FD06-46D7-8489-FDD884EA7F23}">
  <dimension ref="A1:E366"/>
  <sheetViews>
    <sheetView topLeftCell="B1" workbookViewId="0">
      <selection activeCell="D1" sqref="D1:E366"/>
    </sheetView>
  </sheetViews>
  <sheetFormatPr defaultRowHeight="15" x14ac:dyDescent="0.25"/>
  <cols>
    <col min="3" max="3" width="22.140625" customWidth="1"/>
    <col min="4" max="4" width="16.140625" customWidth="1"/>
    <col min="5" max="5" width="21.85546875" customWidth="1"/>
  </cols>
  <sheetData>
    <row r="1" spans="1:5" x14ac:dyDescent="0.25">
      <c r="A1" t="s">
        <v>0</v>
      </c>
      <c r="B1" t="s">
        <v>3</v>
      </c>
      <c r="C1" t="s">
        <v>2</v>
      </c>
      <c r="D1" t="s">
        <v>389</v>
      </c>
      <c r="E1" t="s">
        <v>391</v>
      </c>
    </row>
    <row r="2" spans="1:5" x14ac:dyDescent="0.25">
      <c r="A2" s="8" t="s">
        <v>23</v>
      </c>
      <c r="B2" s="4">
        <v>2</v>
      </c>
      <c r="C2" s="4">
        <v>27</v>
      </c>
      <c r="D2">
        <f>LOG(B2)</f>
        <v>0.3010299956639812</v>
      </c>
      <c r="E2">
        <f>LOG(C2)</f>
        <v>1.4313637641589874</v>
      </c>
    </row>
    <row r="3" spans="1:5" x14ac:dyDescent="0.25">
      <c r="A3" s="8" t="s">
        <v>24</v>
      </c>
      <c r="B3" s="4">
        <v>1.33</v>
      </c>
      <c r="C3" s="4">
        <v>28.9</v>
      </c>
      <c r="D3">
        <f t="shared" ref="D3:D66" si="0">LOG(B3)</f>
        <v>0.12385164096708581</v>
      </c>
      <c r="E3">
        <f t="shared" ref="E3:E66" si="1">LOG(C3)</f>
        <v>1.4608978427565478</v>
      </c>
    </row>
    <row r="4" spans="1:5" x14ac:dyDescent="0.25">
      <c r="A4" s="8" t="s">
        <v>25</v>
      </c>
      <c r="B4" s="4">
        <v>1.33</v>
      </c>
      <c r="C4" s="4">
        <v>34.5</v>
      </c>
      <c r="D4">
        <f t="shared" si="0"/>
        <v>0.12385164096708581</v>
      </c>
      <c r="E4">
        <f t="shared" si="1"/>
        <v>1.5378190950732742</v>
      </c>
    </row>
    <row r="5" spans="1:5" x14ac:dyDescent="0.25">
      <c r="A5" s="8" t="s">
        <v>26</v>
      </c>
      <c r="B5" s="4">
        <v>1.05</v>
      </c>
      <c r="C5" s="4">
        <v>44.099999999999994</v>
      </c>
      <c r="D5">
        <f t="shared" si="0"/>
        <v>2.1189299069938092E-2</v>
      </c>
      <c r="E5">
        <f t="shared" si="1"/>
        <v>1.6444385894678384</v>
      </c>
    </row>
    <row r="6" spans="1:5" x14ac:dyDescent="0.25">
      <c r="A6" s="8" t="s">
        <v>27</v>
      </c>
      <c r="B6" s="4">
        <v>1</v>
      </c>
      <c r="C6" s="4">
        <v>42.4</v>
      </c>
      <c r="D6">
        <f t="shared" si="0"/>
        <v>0</v>
      </c>
      <c r="E6">
        <f t="shared" si="1"/>
        <v>1.6273658565927327</v>
      </c>
    </row>
    <row r="7" spans="1:5" x14ac:dyDescent="0.25">
      <c r="A7" s="8" t="s">
        <v>28</v>
      </c>
      <c r="B7" s="4">
        <v>1.54</v>
      </c>
      <c r="C7" s="4">
        <v>25.299999999999997</v>
      </c>
      <c r="D7">
        <f t="shared" si="0"/>
        <v>0.18752072083646307</v>
      </c>
      <c r="E7">
        <f t="shared" si="1"/>
        <v>1.403120521175818</v>
      </c>
    </row>
    <row r="8" spans="1:5" x14ac:dyDescent="0.25">
      <c r="A8" s="8" t="s">
        <v>29</v>
      </c>
      <c r="B8" s="4">
        <v>1.54</v>
      </c>
      <c r="C8" s="4">
        <v>32.9</v>
      </c>
      <c r="D8">
        <f t="shared" si="0"/>
        <v>0.18752072083646307</v>
      </c>
      <c r="E8">
        <f t="shared" si="1"/>
        <v>1.5171958979499742</v>
      </c>
    </row>
    <row r="9" spans="1:5" x14ac:dyDescent="0.25">
      <c r="A9" s="8" t="s">
        <v>30</v>
      </c>
      <c r="B9" s="4">
        <v>1.18</v>
      </c>
      <c r="C9" s="4">
        <v>37.5</v>
      </c>
      <c r="D9">
        <f t="shared" si="0"/>
        <v>7.1882007306125359E-2</v>
      </c>
      <c r="E9">
        <f t="shared" si="1"/>
        <v>1.5740312677277188</v>
      </c>
    </row>
    <row r="10" spans="1:5" x14ac:dyDescent="0.25">
      <c r="A10" s="8" t="s">
        <v>31</v>
      </c>
      <c r="B10" s="4">
        <v>1.18</v>
      </c>
      <c r="C10" s="4">
        <v>38.099999999999994</v>
      </c>
      <c r="D10">
        <f t="shared" si="0"/>
        <v>7.1882007306125359E-2</v>
      </c>
      <c r="E10">
        <f t="shared" si="1"/>
        <v>1.5809249756756192</v>
      </c>
    </row>
    <row r="11" spans="1:5" x14ac:dyDescent="0.25">
      <c r="A11" s="8" t="s">
        <v>32</v>
      </c>
      <c r="B11" s="4">
        <v>1.05</v>
      </c>
      <c r="C11" s="4">
        <v>43.4</v>
      </c>
      <c r="D11">
        <f t="shared" si="0"/>
        <v>2.1189299069938092E-2</v>
      </c>
      <c r="E11">
        <f t="shared" si="1"/>
        <v>1.6374897295125106</v>
      </c>
    </row>
    <row r="12" spans="1:5" x14ac:dyDescent="0.25">
      <c r="A12" s="8" t="s">
        <v>33</v>
      </c>
      <c r="B12" s="4">
        <v>1.54</v>
      </c>
      <c r="C12" s="4">
        <v>32.599999999999994</v>
      </c>
      <c r="D12">
        <f t="shared" si="0"/>
        <v>0.18752072083646307</v>
      </c>
      <c r="E12">
        <f t="shared" si="1"/>
        <v>1.5132176000679389</v>
      </c>
    </row>
    <row r="13" spans="1:5" x14ac:dyDescent="0.25">
      <c r="A13" s="8" t="s">
        <v>34</v>
      </c>
      <c r="B13" s="4">
        <v>1.33</v>
      </c>
      <c r="C13" s="4">
        <v>38.199999999999996</v>
      </c>
      <c r="D13">
        <f t="shared" si="0"/>
        <v>0.12385164096708581</v>
      </c>
      <c r="E13">
        <f t="shared" si="1"/>
        <v>1.5820633629117087</v>
      </c>
    </row>
    <row r="14" spans="1:5" x14ac:dyDescent="0.25">
      <c r="A14" s="8" t="s">
        <v>35</v>
      </c>
      <c r="B14" s="4">
        <v>1.33</v>
      </c>
      <c r="C14" s="4">
        <v>37.5</v>
      </c>
      <c r="D14">
        <f t="shared" si="0"/>
        <v>0.12385164096708581</v>
      </c>
      <c r="E14">
        <f t="shared" si="1"/>
        <v>1.5740312677277188</v>
      </c>
    </row>
    <row r="15" spans="1:5" x14ac:dyDescent="0.25">
      <c r="A15" s="8" t="s">
        <v>36</v>
      </c>
      <c r="B15" s="4">
        <v>1.05</v>
      </c>
      <c r="C15" s="4">
        <v>44.099999999999994</v>
      </c>
      <c r="D15">
        <f t="shared" si="0"/>
        <v>2.1189299069938092E-2</v>
      </c>
      <c r="E15">
        <f t="shared" si="1"/>
        <v>1.6444385894678384</v>
      </c>
    </row>
    <row r="16" spans="1:5" x14ac:dyDescent="0.25">
      <c r="A16" s="8" t="s">
        <v>37</v>
      </c>
      <c r="B16" s="4">
        <v>1.1100000000000001</v>
      </c>
      <c r="C16" s="4">
        <v>43.4</v>
      </c>
      <c r="D16">
        <f t="shared" si="0"/>
        <v>4.5322978786657475E-2</v>
      </c>
      <c r="E16">
        <f t="shared" si="1"/>
        <v>1.6374897295125106</v>
      </c>
    </row>
    <row r="17" spans="1:5" x14ac:dyDescent="0.25">
      <c r="A17" s="8" t="s">
        <v>38</v>
      </c>
      <c r="B17" s="4">
        <v>1.67</v>
      </c>
      <c r="C17" s="4">
        <v>30.599999999999998</v>
      </c>
      <c r="D17">
        <f t="shared" si="0"/>
        <v>0.22271647114758325</v>
      </c>
      <c r="E17">
        <f t="shared" si="1"/>
        <v>1.4857214264815799</v>
      </c>
    </row>
    <row r="18" spans="1:5" x14ac:dyDescent="0.25">
      <c r="A18" s="8" t="s">
        <v>39</v>
      </c>
      <c r="B18" s="4">
        <v>1.43</v>
      </c>
      <c r="C18" s="4">
        <v>32.199999999999996</v>
      </c>
      <c r="D18">
        <f t="shared" si="0"/>
        <v>0.1553360374650618</v>
      </c>
      <c r="E18">
        <f t="shared" si="1"/>
        <v>1.5078558716958308</v>
      </c>
    </row>
    <row r="19" spans="1:5" x14ac:dyDescent="0.25">
      <c r="A19" s="8" t="s">
        <v>40</v>
      </c>
      <c r="B19" s="4">
        <v>1.18</v>
      </c>
      <c r="C19" s="4">
        <v>42.8</v>
      </c>
      <c r="D19">
        <f t="shared" si="0"/>
        <v>7.1882007306125359E-2</v>
      </c>
      <c r="E19">
        <f t="shared" si="1"/>
        <v>1.631443769013172</v>
      </c>
    </row>
    <row r="20" spans="1:5" x14ac:dyDescent="0.25">
      <c r="A20" s="8" t="s">
        <v>41</v>
      </c>
      <c r="B20" s="4">
        <v>1.18</v>
      </c>
      <c r="C20" s="4">
        <v>43.099999999999994</v>
      </c>
      <c r="D20">
        <f t="shared" si="0"/>
        <v>7.1882007306125359E-2</v>
      </c>
      <c r="E20">
        <f t="shared" si="1"/>
        <v>1.6344772701607315</v>
      </c>
    </row>
    <row r="21" spans="1:5" x14ac:dyDescent="0.25">
      <c r="A21" s="8" t="s">
        <v>42</v>
      </c>
      <c r="B21" s="4">
        <v>1.43</v>
      </c>
      <c r="C21" s="4">
        <v>31.599999999999998</v>
      </c>
      <c r="D21">
        <f t="shared" si="0"/>
        <v>0.1553360374650618</v>
      </c>
      <c r="E21">
        <f t="shared" si="1"/>
        <v>1.4996870826184039</v>
      </c>
    </row>
    <row r="22" spans="1:5" x14ac:dyDescent="0.25">
      <c r="A22" s="8" t="s">
        <v>43</v>
      </c>
      <c r="B22" s="4">
        <v>1.25</v>
      </c>
      <c r="C22" s="4">
        <v>36.199999999999996</v>
      </c>
      <c r="D22">
        <f t="shared" si="0"/>
        <v>9.691001300805642E-2</v>
      </c>
      <c r="E22">
        <f t="shared" si="1"/>
        <v>1.5587085705331656</v>
      </c>
    </row>
    <row r="23" spans="1:5" x14ac:dyDescent="0.25">
      <c r="A23" s="8" t="s">
        <v>44</v>
      </c>
      <c r="B23" s="4">
        <v>1.1100000000000001</v>
      </c>
      <c r="C23" s="4">
        <v>40.799999999999997</v>
      </c>
      <c r="D23">
        <f t="shared" si="0"/>
        <v>4.5322978786657475E-2</v>
      </c>
      <c r="E23">
        <f t="shared" si="1"/>
        <v>1.61066016308988</v>
      </c>
    </row>
    <row r="24" spans="1:5" x14ac:dyDescent="0.25">
      <c r="A24" s="8" t="s">
        <v>45</v>
      </c>
      <c r="B24" s="4">
        <v>1.05</v>
      </c>
      <c r="C24" s="4">
        <v>38.099999999999994</v>
      </c>
      <c r="D24">
        <f t="shared" si="0"/>
        <v>2.1189299069938092E-2</v>
      </c>
      <c r="E24">
        <f t="shared" si="1"/>
        <v>1.5809249756756192</v>
      </c>
    </row>
    <row r="25" spans="1:5" x14ac:dyDescent="0.25">
      <c r="A25" s="8" t="s">
        <v>46</v>
      </c>
      <c r="B25" s="4">
        <v>1.54</v>
      </c>
      <c r="C25" s="4">
        <v>28.599999999999998</v>
      </c>
      <c r="D25">
        <f t="shared" si="0"/>
        <v>0.18752072083646307</v>
      </c>
      <c r="E25">
        <f t="shared" si="1"/>
        <v>1.4563660331290429</v>
      </c>
    </row>
    <row r="26" spans="1:5" x14ac:dyDescent="0.25">
      <c r="A26" s="8" t="s">
        <v>47</v>
      </c>
      <c r="B26" s="4">
        <v>1.25</v>
      </c>
      <c r="C26" s="4">
        <v>32.199999999999996</v>
      </c>
      <c r="D26">
        <f t="shared" si="0"/>
        <v>9.691001300805642E-2</v>
      </c>
      <c r="E26">
        <f t="shared" si="1"/>
        <v>1.5078558716958308</v>
      </c>
    </row>
    <row r="27" spans="1:5" x14ac:dyDescent="0.25">
      <c r="A27" s="8" t="s">
        <v>48</v>
      </c>
      <c r="B27" s="4">
        <v>1.25</v>
      </c>
      <c r="C27" s="4">
        <v>35.799999999999997</v>
      </c>
      <c r="D27">
        <f t="shared" si="0"/>
        <v>9.691001300805642E-2</v>
      </c>
      <c r="E27">
        <f t="shared" si="1"/>
        <v>1.5538830266438743</v>
      </c>
    </row>
    <row r="28" spans="1:5" x14ac:dyDescent="0.25">
      <c r="A28" s="8" t="s">
        <v>49</v>
      </c>
      <c r="B28" s="4">
        <v>1.05</v>
      </c>
      <c r="C28" s="4">
        <v>42.099999999999994</v>
      </c>
      <c r="D28">
        <f t="shared" si="0"/>
        <v>2.1189299069938092E-2</v>
      </c>
      <c r="E28">
        <f t="shared" si="1"/>
        <v>1.6242820958356683</v>
      </c>
    </row>
    <row r="29" spans="1:5" x14ac:dyDescent="0.25">
      <c r="A29" s="8" t="s">
        <v>50</v>
      </c>
      <c r="B29" s="4">
        <v>1.33</v>
      </c>
      <c r="C29" s="4">
        <v>34.9</v>
      </c>
      <c r="D29">
        <f t="shared" si="0"/>
        <v>0.12385164096708581</v>
      </c>
      <c r="E29">
        <f t="shared" si="1"/>
        <v>1.5428254269591799</v>
      </c>
    </row>
    <row r="30" spans="1:5" x14ac:dyDescent="0.25">
      <c r="A30" s="8" t="s">
        <v>51</v>
      </c>
      <c r="B30" s="4">
        <v>1.33</v>
      </c>
      <c r="C30" s="4">
        <v>35.199999999999996</v>
      </c>
      <c r="D30">
        <f t="shared" si="0"/>
        <v>0.12385164096708581</v>
      </c>
      <c r="E30">
        <f t="shared" si="1"/>
        <v>1.546542663478131</v>
      </c>
    </row>
    <row r="31" spans="1:5" x14ac:dyDescent="0.25">
      <c r="A31" s="8" t="s">
        <v>52</v>
      </c>
      <c r="B31" s="4">
        <v>1.05</v>
      </c>
      <c r="C31" s="4">
        <v>41.099999999999994</v>
      </c>
      <c r="D31">
        <f t="shared" si="0"/>
        <v>2.1189299069938092E-2</v>
      </c>
      <c r="E31">
        <f t="shared" si="1"/>
        <v>1.6138418218760691</v>
      </c>
    </row>
    <row r="32" spans="1:5" x14ac:dyDescent="0.25">
      <c r="A32" s="8" t="s">
        <v>53</v>
      </c>
      <c r="B32" s="4">
        <v>1.05</v>
      </c>
      <c r="C32" s="4">
        <v>40.4</v>
      </c>
      <c r="D32">
        <f t="shared" si="0"/>
        <v>2.1189299069938092E-2</v>
      </c>
      <c r="E32">
        <f t="shared" si="1"/>
        <v>1.6063813651106049</v>
      </c>
    </row>
    <row r="33" spans="1:5" x14ac:dyDescent="0.25">
      <c r="A33" s="8" t="s">
        <v>54</v>
      </c>
      <c r="B33" s="4">
        <v>1</v>
      </c>
      <c r="C33" s="4">
        <v>42.4</v>
      </c>
      <c r="D33">
        <f t="shared" si="0"/>
        <v>0</v>
      </c>
      <c r="E33">
        <f t="shared" si="1"/>
        <v>1.6273658565927327</v>
      </c>
    </row>
    <row r="34" spans="1:5" x14ac:dyDescent="0.25">
      <c r="A34" s="8" t="s">
        <v>55</v>
      </c>
      <c r="B34" s="4">
        <v>1</v>
      </c>
      <c r="C34" s="4">
        <v>52</v>
      </c>
      <c r="D34">
        <f t="shared" si="0"/>
        <v>0</v>
      </c>
      <c r="E34">
        <f t="shared" si="1"/>
        <v>1.7160033436347992</v>
      </c>
    </row>
    <row r="35" spans="1:5" x14ac:dyDescent="0.25">
      <c r="A35" s="8" t="s">
        <v>56</v>
      </c>
      <c r="B35" s="4">
        <v>0.87</v>
      </c>
      <c r="C35" s="4">
        <v>50.3</v>
      </c>
      <c r="D35">
        <f t="shared" si="0"/>
        <v>-6.0480747381381476E-2</v>
      </c>
      <c r="E35">
        <f t="shared" si="1"/>
        <v>1.7015679850559273</v>
      </c>
    </row>
    <row r="36" spans="1:5" x14ac:dyDescent="0.25">
      <c r="A36" s="8" t="s">
        <v>57</v>
      </c>
      <c r="B36" s="4">
        <v>0.83</v>
      </c>
      <c r="C36" s="4">
        <v>56.599999999999994</v>
      </c>
      <c r="D36">
        <f t="shared" si="0"/>
        <v>-8.092190762392612E-2</v>
      </c>
      <c r="E36">
        <f t="shared" si="1"/>
        <v>1.7528164311882715</v>
      </c>
    </row>
    <row r="37" spans="1:5" x14ac:dyDescent="0.25">
      <c r="A37" s="8" t="s">
        <v>58</v>
      </c>
      <c r="B37" s="4">
        <v>1.1100000000000001</v>
      </c>
      <c r="C37" s="4">
        <v>45.4</v>
      </c>
      <c r="D37">
        <f t="shared" si="0"/>
        <v>4.5322978786657475E-2</v>
      </c>
      <c r="E37">
        <f t="shared" si="1"/>
        <v>1.657055852857104</v>
      </c>
    </row>
    <row r="38" spans="1:5" x14ac:dyDescent="0.25">
      <c r="A38" s="8" t="s">
        <v>59</v>
      </c>
      <c r="B38" s="4">
        <v>0.95</v>
      </c>
      <c r="C38" s="4">
        <v>45</v>
      </c>
      <c r="D38">
        <f t="shared" si="0"/>
        <v>-2.2276394711152253E-2</v>
      </c>
      <c r="E38">
        <f t="shared" si="1"/>
        <v>1.6532125137753437</v>
      </c>
    </row>
    <row r="39" spans="1:5" x14ac:dyDescent="0.25">
      <c r="A39" s="8" t="s">
        <v>60</v>
      </c>
      <c r="B39" s="4">
        <v>0.87</v>
      </c>
      <c r="C39" s="4">
        <v>52.3</v>
      </c>
      <c r="D39">
        <f t="shared" si="0"/>
        <v>-6.0480747381381476E-2</v>
      </c>
      <c r="E39">
        <f t="shared" si="1"/>
        <v>1.7185016888672742</v>
      </c>
    </row>
    <row r="40" spans="1:5" x14ac:dyDescent="0.25">
      <c r="A40" s="8" t="s">
        <v>61</v>
      </c>
      <c r="B40" s="4">
        <v>0.87</v>
      </c>
      <c r="C40" s="4">
        <v>52.599999999999994</v>
      </c>
      <c r="D40">
        <f t="shared" si="0"/>
        <v>-6.0480747381381476E-2</v>
      </c>
      <c r="E40">
        <f t="shared" si="1"/>
        <v>1.7209857441537391</v>
      </c>
    </row>
    <row r="41" spans="1:5" x14ac:dyDescent="0.25">
      <c r="A41" s="8" t="s">
        <v>62</v>
      </c>
      <c r="B41" s="4">
        <v>1</v>
      </c>
      <c r="C41" s="4">
        <v>42.699999999999996</v>
      </c>
      <c r="D41">
        <f t="shared" si="0"/>
        <v>0</v>
      </c>
      <c r="E41">
        <f t="shared" si="1"/>
        <v>1.6304278750250238</v>
      </c>
    </row>
    <row r="42" spans="1:5" x14ac:dyDescent="0.25">
      <c r="A42" s="8" t="s">
        <v>63</v>
      </c>
      <c r="B42" s="4">
        <v>0.91</v>
      </c>
      <c r="C42" s="4">
        <v>50</v>
      </c>
      <c r="D42">
        <f t="shared" si="0"/>
        <v>-4.0958607678906384E-2</v>
      </c>
      <c r="E42">
        <f t="shared" si="1"/>
        <v>1.6989700043360187</v>
      </c>
    </row>
    <row r="43" spans="1:5" x14ac:dyDescent="0.25">
      <c r="A43" s="8" t="s">
        <v>64</v>
      </c>
      <c r="B43" s="4">
        <v>0.91</v>
      </c>
      <c r="C43" s="4">
        <v>51.3</v>
      </c>
      <c r="D43">
        <f t="shared" si="0"/>
        <v>-4.0958607678906384E-2</v>
      </c>
      <c r="E43">
        <f t="shared" si="1"/>
        <v>1.7101173651118162</v>
      </c>
    </row>
    <row r="44" spans="1:5" x14ac:dyDescent="0.25">
      <c r="A44" s="8" t="s">
        <v>65</v>
      </c>
      <c r="B44" s="4">
        <v>0.83</v>
      </c>
      <c r="C44" s="4">
        <v>55.599999999999994</v>
      </c>
      <c r="D44">
        <f t="shared" si="0"/>
        <v>-8.092190762392612E-2</v>
      </c>
      <c r="E44">
        <f t="shared" si="1"/>
        <v>1.7450747915820575</v>
      </c>
    </row>
    <row r="45" spans="1:5" x14ac:dyDescent="0.25">
      <c r="A45" s="8" t="s">
        <v>66</v>
      </c>
      <c r="B45" s="4">
        <v>1.1100000000000001</v>
      </c>
      <c r="C45" s="4">
        <v>46.4</v>
      </c>
      <c r="D45">
        <f t="shared" si="0"/>
        <v>4.5322978786657475E-2</v>
      </c>
      <c r="E45">
        <f t="shared" si="1"/>
        <v>1.6665179805548809</v>
      </c>
    </row>
    <row r="46" spans="1:5" x14ac:dyDescent="0.25">
      <c r="A46" s="8" t="s">
        <v>67</v>
      </c>
      <c r="B46" s="4">
        <v>0.95</v>
      </c>
      <c r="C46" s="4">
        <v>47.699999999999996</v>
      </c>
      <c r="D46">
        <f t="shared" si="0"/>
        <v>-2.2276394711152253E-2</v>
      </c>
      <c r="E46">
        <f t="shared" si="1"/>
        <v>1.6785183790401139</v>
      </c>
    </row>
    <row r="47" spans="1:5" x14ac:dyDescent="0.25">
      <c r="A47" s="8" t="s">
        <v>68</v>
      </c>
      <c r="B47" s="4">
        <v>0.91</v>
      </c>
      <c r="C47" s="4">
        <v>52</v>
      </c>
      <c r="D47">
        <f t="shared" si="0"/>
        <v>-4.0958607678906384E-2</v>
      </c>
      <c r="E47">
        <f t="shared" si="1"/>
        <v>1.7160033436347992</v>
      </c>
    </row>
    <row r="48" spans="1:5" x14ac:dyDescent="0.25">
      <c r="A48" s="8" t="s">
        <v>69</v>
      </c>
      <c r="B48" s="4">
        <v>0.87</v>
      </c>
      <c r="C48" s="4">
        <v>47.3</v>
      </c>
      <c r="D48">
        <f t="shared" si="0"/>
        <v>-6.0480747381381476E-2</v>
      </c>
      <c r="E48">
        <f t="shared" si="1"/>
        <v>1.6748611407378116</v>
      </c>
    </row>
    <row r="49" spans="1:5" x14ac:dyDescent="0.25">
      <c r="A49" s="8" t="s">
        <v>70</v>
      </c>
      <c r="B49" s="4">
        <v>1</v>
      </c>
      <c r="C49" s="4">
        <v>40.4</v>
      </c>
      <c r="D49">
        <f t="shared" si="0"/>
        <v>0</v>
      </c>
      <c r="E49">
        <f t="shared" si="1"/>
        <v>1.6063813651106049</v>
      </c>
    </row>
    <row r="50" spans="1:5" x14ac:dyDescent="0.25">
      <c r="A50" s="8" t="s">
        <v>71</v>
      </c>
      <c r="B50" s="4">
        <v>0.95</v>
      </c>
      <c r="C50" s="4">
        <v>43.699999999999996</v>
      </c>
      <c r="D50">
        <f t="shared" si="0"/>
        <v>-2.2276394711152253E-2</v>
      </c>
      <c r="E50">
        <f t="shared" si="1"/>
        <v>1.6404814369704217</v>
      </c>
    </row>
    <row r="51" spans="1:5" x14ac:dyDescent="0.25">
      <c r="A51" s="8" t="s">
        <v>72</v>
      </c>
      <c r="B51" s="4">
        <v>0.95</v>
      </c>
      <c r="C51" s="4">
        <v>50</v>
      </c>
      <c r="D51">
        <f t="shared" si="0"/>
        <v>-2.2276394711152253E-2</v>
      </c>
      <c r="E51">
        <f t="shared" si="1"/>
        <v>1.6989700043360187</v>
      </c>
    </row>
    <row r="52" spans="1:5" x14ac:dyDescent="0.25">
      <c r="A52" s="8" t="s">
        <v>73</v>
      </c>
      <c r="B52" s="4">
        <v>0.95</v>
      </c>
      <c r="C52" s="4">
        <v>50.3</v>
      </c>
      <c r="D52">
        <f t="shared" si="0"/>
        <v>-2.2276394711152253E-2</v>
      </c>
      <c r="E52">
        <f t="shared" si="1"/>
        <v>1.7015679850559273</v>
      </c>
    </row>
    <row r="53" spans="1:5" x14ac:dyDescent="0.25">
      <c r="A53" s="8" t="s">
        <v>74</v>
      </c>
      <c r="B53" s="4">
        <v>1</v>
      </c>
      <c r="C53" s="4">
        <v>42.4</v>
      </c>
      <c r="D53">
        <f t="shared" si="0"/>
        <v>0</v>
      </c>
      <c r="E53">
        <f t="shared" si="1"/>
        <v>1.6273658565927327</v>
      </c>
    </row>
    <row r="54" spans="1:5" x14ac:dyDescent="0.25">
      <c r="A54" s="8" t="s">
        <v>75</v>
      </c>
      <c r="B54" s="4">
        <v>0.95</v>
      </c>
      <c r="C54" s="4">
        <v>47.699999999999996</v>
      </c>
      <c r="D54">
        <f t="shared" si="0"/>
        <v>-2.2276394711152253E-2</v>
      </c>
      <c r="E54">
        <f t="shared" si="1"/>
        <v>1.6785183790401139</v>
      </c>
    </row>
    <row r="55" spans="1:5" x14ac:dyDescent="0.25">
      <c r="A55" s="8" t="s">
        <v>76</v>
      </c>
      <c r="B55" s="4">
        <v>1</v>
      </c>
      <c r="C55" s="4">
        <v>45</v>
      </c>
      <c r="D55">
        <f t="shared" si="0"/>
        <v>0</v>
      </c>
      <c r="E55">
        <f t="shared" si="1"/>
        <v>1.6532125137753437</v>
      </c>
    </row>
    <row r="56" spans="1:5" x14ac:dyDescent="0.25">
      <c r="A56" s="8" t="s">
        <v>77</v>
      </c>
      <c r="B56" s="4">
        <v>0.87</v>
      </c>
      <c r="C56" s="4">
        <v>47.3</v>
      </c>
      <c r="D56">
        <f t="shared" si="0"/>
        <v>-6.0480747381381476E-2</v>
      </c>
      <c r="E56">
        <f t="shared" si="1"/>
        <v>1.6748611407378116</v>
      </c>
    </row>
    <row r="57" spans="1:5" x14ac:dyDescent="0.25">
      <c r="A57" s="8" t="s">
        <v>78</v>
      </c>
      <c r="B57" s="4">
        <v>1</v>
      </c>
      <c r="C57" s="4">
        <v>42.4</v>
      </c>
      <c r="D57">
        <f t="shared" si="0"/>
        <v>0</v>
      </c>
      <c r="E57">
        <f t="shared" si="1"/>
        <v>1.6273658565927327</v>
      </c>
    </row>
    <row r="58" spans="1:5" x14ac:dyDescent="0.25">
      <c r="A58" s="8" t="s">
        <v>79</v>
      </c>
      <c r="B58" s="4">
        <v>1.05</v>
      </c>
      <c r="C58" s="4">
        <v>48.699999999999996</v>
      </c>
      <c r="D58">
        <f t="shared" si="0"/>
        <v>2.1189299069938092E-2</v>
      </c>
      <c r="E58">
        <f t="shared" si="1"/>
        <v>1.6875289612146342</v>
      </c>
    </row>
    <row r="59" spans="1:5" x14ac:dyDescent="0.25">
      <c r="A59" s="8" t="s">
        <v>80</v>
      </c>
      <c r="B59" s="4">
        <v>1</v>
      </c>
      <c r="C59" s="4">
        <v>45</v>
      </c>
      <c r="D59">
        <f t="shared" si="0"/>
        <v>0</v>
      </c>
      <c r="E59">
        <f t="shared" si="1"/>
        <v>1.6532125137753437</v>
      </c>
    </row>
    <row r="60" spans="1:5" x14ac:dyDescent="0.25">
      <c r="A60" s="8" t="s">
        <v>81</v>
      </c>
      <c r="B60" s="4">
        <v>0.91</v>
      </c>
      <c r="C60" s="4">
        <v>49.599999999999994</v>
      </c>
      <c r="D60">
        <f t="shared" si="0"/>
        <v>-4.0958607678906384E-2</v>
      </c>
      <c r="E60">
        <f t="shared" si="1"/>
        <v>1.6954816764901974</v>
      </c>
    </row>
    <row r="61" spans="1:5" x14ac:dyDescent="0.25">
      <c r="A61" s="8" t="s">
        <v>82</v>
      </c>
      <c r="B61" s="4">
        <v>0.87</v>
      </c>
      <c r="C61" s="4">
        <v>57.9</v>
      </c>
      <c r="D61">
        <f t="shared" si="0"/>
        <v>-6.0480747381381476E-2</v>
      </c>
      <c r="E61">
        <f t="shared" si="1"/>
        <v>1.7626785637274363</v>
      </c>
    </row>
    <row r="62" spans="1:5" x14ac:dyDescent="0.25">
      <c r="A62" s="8" t="s">
        <v>83</v>
      </c>
      <c r="B62" s="4">
        <v>0.8</v>
      </c>
      <c r="C62" s="4">
        <v>57.199999999999996</v>
      </c>
      <c r="D62">
        <f t="shared" si="0"/>
        <v>-9.6910013008056392E-2</v>
      </c>
      <c r="E62">
        <f t="shared" si="1"/>
        <v>1.7573960287930241</v>
      </c>
    </row>
    <row r="63" spans="1:5" x14ac:dyDescent="0.25">
      <c r="A63" s="8" t="s">
        <v>84</v>
      </c>
      <c r="B63" s="4">
        <v>0.77</v>
      </c>
      <c r="C63" s="4">
        <v>60.199999999999996</v>
      </c>
      <c r="D63">
        <f t="shared" si="0"/>
        <v>-0.11350927482751812</v>
      </c>
      <c r="E63">
        <f t="shared" si="1"/>
        <v>1.7795964912578246</v>
      </c>
    </row>
    <row r="64" spans="1:5" x14ac:dyDescent="0.25">
      <c r="A64" s="8" t="s">
        <v>85</v>
      </c>
      <c r="B64" s="4">
        <v>0.77</v>
      </c>
      <c r="C64" s="4">
        <v>59.499999999999993</v>
      </c>
      <c r="D64">
        <f t="shared" si="0"/>
        <v>-0.11350927482751812</v>
      </c>
      <c r="E64">
        <f t="shared" si="1"/>
        <v>1.7745169657285496</v>
      </c>
    </row>
    <row r="65" spans="1:5" x14ac:dyDescent="0.25">
      <c r="A65" s="8" t="s">
        <v>86</v>
      </c>
      <c r="B65" s="4">
        <v>0.87</v>
      </c>
      <c r="C65" s="4">
        <v>55.9</v>
      </c>
      <c r="D65">
        <f t="shared" si="0"/>
        <v>-6.0480747381381476E-2</v>
      </c>
      <c r="E65">
        <f t="shared" si="1"/>
        <v>1.7474118078864234</v>
      </c>
    </row>
    <row r="66" spans="1:5" x14ac:dyDescent="0.25">
      <c r="A66" s="8" t="s">
        <v>87</v>
      </c>
      <c r="B66" s="4">
        <v>0.77</v>
      </c>
      <c r="C66" s="4">
        <v>61.199999999999996</v>
      </c>
      <c r="D66">
        <f t="shared" si="0"/>
        <v>-0.11350927482751812</v>
      </c>
      <c r="E66">
        <f t="shared" si="1"/>
        <v>1.7867514221455612</v>
      </c>
    </row>
    <row r="67" spans="1:5" x14ac:dyDescent="0.25">
      <c r="A67" s="8" t="s">
        <v>88</v>
      </c>
      <c r="B67" s="4">
        <v>0.77</v>
      </c>
      <c r="C67" s="4">
        <v>60.199999999999996</v>
      </c>
      <c r="D67">
        <f t="shared" ref="D67:D130" si="2">LOG(B67)</f>
        <v>-0.11350927482751812</v>
      </c>
      <c r="E67">
        <f t="shared" ref="E67:E130" si="3">LOG(C67)</f>
        <v>1.7795964912578246</v>
      </c>
    </row>
    <row r="68" spans="1:5" x14ac:dyDescent="0.25">
      <c r="A68" s="8" t="s">
        <v>89</v>
      </c>
      <c r="B68" s="4">
        <v>0.77</v>
      </c>
      <c r="C68" s="4">
        <v>58.499999999999993</v>
      </c>
      <c r="D68">
        <f t="shared" si="2"/>
        <v>-0.11350927482751812</v>
      </c>
      <c r="E68">
        <f t="shared" si="3"/>
        <v>1.7671558660821804</v>
      </c>
    </row>
    <row r="69" spans="1:5" x14ac:dyDescent="0.25">
      <c r="A69" s="8" t="s">
        <v>90</v>
      </c>
      <c r="B69" s="4">
        <v>0.8</v>
      </c>
      <c r="C69" s="4">
        <v>52.9</v>
      </c>
      <c r="D69">
        <f t="shared" si="2"/>
        <v>-9.6910013008056392E-2</v>
      </c>
      <c r="E69">
        <f t="shared" si="3"/>
        <v>1.7234556720351857</v>
      </c>
    </row>
    <row r="70" spans="1:5" x14ac:dyDescent="0.25">
      <c r="A70" s="8" t="s">
        <v>91</v>
      </c>
      <c r="B70" s="4">
        <v>0.83</v>
      </c>
      <c r="C70" s="4">
        <v>59.199999999999996</v>
      </c>
      <c r="D70">
        <f t="shared" si="2"/>
        <v>-8.092190762392612E-2</v>
      </c>
      <c r="E70">
        <f t="shared" si="3"/>
        <v>1.7723217067229198</v>
      </c>
    </row>
    <row r="71" spans="1:5" x14ac:dyDescent="0.25">
      <c r="A71" s="8" t="s">
        <v>92</v>
      </c>
      <c r="B71" s="4">
        <v>0.83</v>
      </c>
      <c r="C71" s="4">
        <v>58.199999999999996</v>
      </c>
      <c r="D71">
        <f t="shared" si="2"/>
        <v>-8.092190762392612E-2</v>
      </c>
      <c r="E71">
        <f t="shared" si="3"/>
        <v>1.7649229846498884</v>
      </c>
    </row>
    <row r="72" spans="1:5" x14ac:dyDescent="0.25">
      <c r="A72" s="8" t="s">
        <v>93</v>
      </c>
      <c r="B72" s="4">
        <v>0.74</v>
      </c>
      <c r="C72" s="4">
        <v>61.499999999999993</v>
      </c>
      <c r="D72">
        <f t="shared" si="2"/>
        <v>-0.13076828026902382</v>
      </c>
      <c r="E72">
        <f t="shared" si="3"/>
        <v>1.7888751157754166</v>
      </c>
    </row>
    <row r="73" spans="1:5" x14ac:dyDescent="0.25">
      <c r="A73" s="8" t="s">
        <v>94</v>
      </c>
      <c r="B73" s="4">
        <v>0.87</v>
      </c>
      <c r="C73" s="4">
        <v>55.9</v>
      </c>
      <c r="D73">
        <f t="shared" si="2"/>
        <v>-6.0480747381381476E-2</v>
      </c>
      <c r="E73">
        <f t="shared" si="3"/>
        <v>1.7474118078864234</v>
      </c>
    </row>
    <row r="74" spans="1:5" x14ac:dyDescent="0.25">
      <c r="A74" s="8" t="s">
        <v>95</v>
      </c>
      <c r="B74" s="4">
        <v>0.87</v>
      </c>
      <c r="C74" s="4">
        <v>58.9</v>
      </c>
      <c r="D74">
        <f t="shared" si="2"/>
        <v>-6.0480747381381476E-2</v>
      </c>
      <c r="E74">
        <f t="shared" si="3"/>
        <v>1.7701152947871017</v>
      </c>
    </row>
    <row r="75" spans="1:5" x14ac:dyDescent="0.25">
      <c r="A75" s="8" t="s">
        <v>96</v>
      </c>
      <c r="B75" s="4">
        <v>0.83</v>
      </c>
      <c r="C75" s="4">
        <v>56.199999999999996</v>
      </c>
      <c r="D75">
        <f t="shared" si="2"/>
        <v>-8.092190762392612E-2</v>
      </c>
      <c r="E75">
        <f t="shared" si="3"/>
        <v>1.7497363155690611</v>
      </c>
    </row>
    <row r="76" spans="1:5" x14ac:dyDescent="0.25">
      <c r="A76" s="8" t="s">
        <v>97</v>
      </c>
      <c r="B76" s="4">
        <v>0.83</v>
      </c>
      <c r="C76" s="4">
        <v>60.199999999999996</v>
      </c>
      <c r="D76">
        <f t="shared" si="2"/>
        <v>-8.092190762392612E-2</v>
      </c>
      <c r="E76">
        <f t="shared" si="3"/>
        <v>1.7795964912578246</v>
      </c>
    </row>
    <row r="77" spans="1:5" x14ac:dyDescent="0.25">
      <c r="A77" s="8" t="s">
        <v>98</v>
      </c>
      <c r="B77" s="4">
        <v>0.77</v>
      </c>
      <c r="C77" s="4">
        <v>56.499999999999993</v>
      </c>
      <c r="D77">
        <f t="shared" si="2"/>
        <v>-0.11350927482751812</v>
      </c>
      <c r="E77">
        <f t="shared" si="3"/>
        <v>1.7520484478194385</v>
      </c>
    </row>
    <row r="78" spans="1:5" x14ac:dyDescent="0.25">
      <c r="A78" s="8" t="s">
        <v>99</v>
      </c>
      <c r="B78" s="4">
        <v>0.83</v>
      </c>
      <c r="C78" s="4">
        <v>53.9</v>
      </c>
      <c r="D78">
        <f t="shared" si="2"/>
        <v>-8.092190762392612E-2</v>
      </c>
      <c r="E78">
        <f t="shared" si="3"/>
        <v>1.7315887651867388</v>
      </c>
    </row>
    <row r="79" spans="1:5" x14ac:dyDescent="0.25">
      <c r="A79" s="8" t="s">
        <v>100</v>
      </c>
      <c r="B79" s="4">
        <v>0.83</v>
      </c>
      <c r="C79" s="4">
        <v>56.9</v>
      </c>
      <c r="D79">
        <f t="shared" si="2"/>
        <v>-8.092190762392612E-2</v>
      </c>
      <c r="E79">
        <f t="shared" si="3"/>
        <v>1.7551122663950711</v>
      </c>
    </row>
    <row r="80" spans="1:5" x14ac:dyDescent="0.25">
      <c r="A80" s="8" t="s">
        <v>101</v>
      </c>
      <c r="B80" s="4">
        <v>0.77</v>
      </c>
      <c r="C80" s="4">
        <v>58.199999999999996</v>
      </c>
      <c r="D80">
        <f t="shared" si="2"/>
        <v>-0.11350927482751812</v>
      </c>
      <c r="E80">
        <f t="shared" si="3"/>
        <v>1.7649229846498884</v>
      </c>
    </row>
    <row r="81" spans="1:5" x14ac:dyDescent="0.25">
      <c r="A81" s="8" t="s">
        <v>102</v>
      </c>
      <c r="B81" s="4">
        <v>0.83</v>
      </c>
      <c r="C81" s="4">
        <v>57.199999999999996</v>
      </c>
      <c r="D81">
        <f t="shared" si="2"/>
        <v>-8.092190762392612E-2</v>
      </c>
      <c r="E81">
        <f t="shared" si="3"/>
        <v>1.7573960287930241</v>
      </c>
    </row>
    <row r="82" spans="1:5" x14ac:dyDescent="0.25">
      <c r="A82" s="8" t="s">
        <v>103</v>
      </c>
      <c r="B82" s="4">
        <v>0.74</v>
      </c>
      <c r="C82" s="4">
        <v>56.499999999999993</v>
      </c>
      <c r="D82">
        <f t="shared" si="2"/>
        <v>-0.13076828026902382</v>
      </c>
      <c r="E82">
        <f t="shared" si="3"/>
        <v>1.7520484478194385</v>
      </c>
    </row>
    <row r="83" spans="1:5" x14ac:dyDescent="0.25">
      <c r="A83" s="8" t="s">
        <v>104</v>
      </c>
      <c r="B83" s="4">
        <v>0.87</v>
      </c>
      <c r="C83" s="4">
        <v>55.9</v>
      </c>
      <c r="D83">
        <f t="shared" si="2"/>
        <v>-6.0480747381381476E-2</v>
      </c>
      <c r="E83">
        <f t="shared" si="3"/>
        <v>1.7474118078864234</v>
      </c>
    </row>
    <row r="84" spans="1:5" x14ac:dyDescent="0.25">
      <c r="A84" s="8" t="s">
        <v>105</v>
      </c>
      <c r="B84" s="4">
        <v>0.83</v>
      </c>
      <c r="C84" s="4">
        <v>56.9</v>
      </c>
      <c r="D84">
        <f t="shared" si="2"/>
        <v>-8.092190762392612E-2</v>
      </c>
      <c r="E84">
        <f t="shared" si="3"/>
        <v>1.7551122663950711</v>
      </c>
    </row>
    <row r="85" spans="1:5" x14ac:dyDescent="0.25">
      <c r="A85" s="8" t="s">
        <v>106</v>
      </c>
      <c r="B85" s="4">
        <v>0.8</v>
      </c>
      <c r="C85" s="4">
        <v>58.199999999999996</v>
      </c>
      <c r="D85">
        <f t="shared" si="2"/>
        <v>-9.6910013008056392E-2</v>
      </c>
      <c r="E85">
        <f t="shared" si="3"/>
        <v>1.7649229846498884</v>
      </c>
    </row>
    <row r="86" spans="1:5" x14ac:dyDescent="0.25">
      <c r="A86" s="8" t="s">
        <v>107</v>
      </c>
      <c r="B86" s="4">
        <v>0.77</v>
      </c>
      <c r="C86" s="4">
        <v>59.499999999999993</v>
      </c>
      <c r="D86">
        <f t="shared" si="2"/>
        <v>-0.11350927482751812</v>
      </c>
      <c r="E86">
        <f t="shared" si="3"/>
        <v>1.7745169657285496</v>
      </c>
    </row>
    <row r="87" spans="1:5" x14ac:dyDescent="0.25">
      <c r="A87" s="8" t="s">
        <v>108</v>
      </c>
      <c r="B87" s="4">
        <v>0.74</v>
      </c>
      <c r="C87" s="4">
        <v>60.499999999999993</v>
      </c>
      <c r="D87">
        <f t="shared" si="2"/>
        <v>-0.13076828026902382</v>
      </c>
      <c r="E87">
        <f t="shared" si="3"/>
        <v>1.7817553746524688</v>
      </c>
    </row>
    <row r="88" spans="1:5" x14ac:dyDescent="0.25">
      <c r="A88" s="8" t="s">
        <v>109</v>
      </c>
      <c r="B88" s="4">
        <v>0.83</v>
      </c>
      <c r="C88" s="4">
        <v>55.9</v>
      </c>
      <c r="D88">
        <f t="shared" si="2"/>
        <v>-8.092190762392612E-2</v>
      </c>
      <c r="E88">
        <f t="shared" si="3"/>
        <v>1.7474118078864234</v>
      </c>
    </row>
    <row r="89" spans="1:5" x14ac:dyDescent="0.25">
      <c r="A89" s="8" t="s">
        <v>110</v>
      </c>
      <c r="B89" s="4">
        <v>0.83</v>
      </c>
      <c r="C89" s="4">
        <v>57.199999999999996</v>
      </c>
      <c r="D89">
        <f t="shared" si="2"/>
        <v>-8.092190762392612E-2</v>
      </c>
      <c r="E89">
        <f t="shared" si="3"/>
        <v>1.7573960287930241</v>
      </c>
    </row>
    <row r="90" spans="1:5" x14ac:dyDescent="0.25">
      <c r="A90" s="8" t="s">
        <v>111</v>
      </c>
      <c r="B90" s="4">
        <v>0.8</v>
      </c>
      <c r="C90" s="4">
        <v>55.199999999999996</v>
      </c>
      <c r="D90">
        <f t="shared" si="2"/>
        <v>-9.6910013008056392E-2</v>
      </c>
      <c r="E90">
        <f t="shared" si="3"/>
        <v>1.7419390777291988</v>
      </c>
    </row>
    <row r="91" spans="1:5" x14ac:dyDescent="0.25">
      <c r="A91" s="8" t="s">
        <v>112</v>
      </c>
      <c r="B91" s="4">
        <v>0.77</v>
      </c>
      <c r="C91" s="4">
        <v>58.499999999999993</v>
      </c>
      <c r="D91">
        <f t="shared" si="2"/>
        <v>-0.11350927482751812</v>
      </c>
      <c r="E91">
        <f t="shared" si="3"/>
        <v>1.7671558660821804</v>
      </c>
    </row>
    <row r="92" spans="1:5" x14ac:dyDescent="0.25">
      <c r="A92" s="8" t="s">
        <v>113</v>
      </c>
      <c r="B92" s="4">
        <v>0.8</v>
      </c>
      <c r="C92" s="4">
        <v>57.499999999999993</v>
      </c>
      <c r="D92">
        <f t="shared" si="2"/>
        <v>-9.6910013008056392E-2</v>
      </c>
      <c r="E92">
        <f t="shared" si="3"/>
        <v>1.7596678446896303</v>
      </c>
    </row>
    <row r="93" spans="1:5" x14ac:dyDescent="0.25">
      <c r="A93" s="8" t="s">
        <v>114</v>
      </c>
      <c r="B93" s="4">
        <v>0.74</v>
      </c>
      <c r="C93" s="4">
        <v>65.8</v>
      </c>
      <c r="D93">
        <f t="shared" si="2"/>
        <v>-0.13076828026902382</v>
      </c>
      <c r="E93">
        <f t="shared" si="3"/>
        <v>1.8182258936139555</v>
      </c>
    </row>
    <row r="94" spans="1:5" x14ac:dyDescent="0.25">
      <c r="A94" s="8" t="s">
        <v>115</v>
      </c>
      <c r="B94" s="4">
        <v>0.74</v>
      </c>
      <c r="C94" s="4">
        <v>60.8</v>
      </c>
      <c r="D94">
        <f t="shared" si="2"/>
        <v>-0.13076828026902382</v>
      </c>
      <c r="E94">
        <f t="shared" si="3"/>
        <v>1.7839035792727349</v>
      </c>
    </row>
    <row r="95" spans="1:5" x14ac:dyDescent="0.25">
      <c r="A95" s="8" t="s">
        <v>116</v>
      </c>
      <c r="B95" s="4">
        <v>0.71</v>
      </c>
      <c r="C95" s="4">
        <v>62.099999999999994</v>
      </c>
      <c r="D95">
        <f t="shared" si="2"/>
        <v>-0.14874165128092473</v>
      </c>
      <c r="E95">
        <f t="shared" si="3"/>
        <v>1.7930916001765802</v>
      </c>
    </row>
    <row r="96" spans="1:5" x14ac:dyDescent="0.25">
      <c r="A96" s="8" t="s">
        <v>117</v>
      </c>
      <c r="B96" s="4">
        <v>0.71</v>
      </c>
      <c r="C96" s="4">
        <v>64.399999999999991</v>
      </c>
      <c r="D96">
        <f t="shared" si="2"/>
        <v>-0.14874165128092473</v>
      </c>
      <c r="E96">
        <f t="shared" si="3"/>
        <v>1.808885867359812</v>
      </c>
    </row>
    <row r="97" spans="1:5" x14ac:dyDescent="0.25">
      <c r="A97" s="8" t="s">
        <v>118</v>
      </c>
      <c r="B97" s="4">
        <v>0.8</v>
      </c>
      <c r="C97" s="4">
        <v>57.499999999999993</v>
      </c>
      <c r="D97">
        <f t="shared" si="2"/>
        <v>-9.6910013008056392E-2</v>
      </c>
      <c r="E97">
        <f t="shared" si="3"/>
        <v>1.7596678446896303</v>
      </c>
    </row>
    <row r="98" spans="1:5" x14ac:dyDescent="0.25">
      <c r="A98" s="8" t="s">
        <v>119</v>
      </c>
      <c r="B98" s="4">
        <v>0.74</v>
      </c>
      <c r="C98" s="4">
        <v>59.8</v>
      </c>
      <c r="D98">
        <f t="shared" si="2"/>
        <v>-0.13076828026902382</v>
      </c>
      <c r="E98">
        <f t="shared" si="3"/>
        <v>1.7767011839884108</v>
      </c>
    </row>
    <row r="99" spans="1:5" x14ac:dyDescent="0.25">
      <c r="A99" s="8" t="s">
        <v>120</v>
      </c>
      <c r="B99" s="4">
        <v>0.74</v>
      </c>
      <c r="C99" s="4">
        <v>63.8</v>
      </c>
      <c r="D99">
        <f t="shared" si="2"/>
        <v>-0.13076828026902382</v>
      </c>
      <c r="E99">
        <f t="shared" si="3"/>
        <v>1.8048206787211623</v>
      </c>
    </row>
    <row r="100" spans="1:5" x14ac:dyDescent="0.25">
      <c r="A100" s="8" t="s">
        <v>121</v>
      </c>
      <c r="B100" s="4">
        <v>0.69</v>
      </c>
      <c r="C100" s="4">
        <v>63.099999999999994</v>
      </c>
      <c r="D100">
        <f t="shared" si="2"/>
        <v>-0.16115090926274472</v>
      </c>
      <c r="E100">
        <f t="shared" si="3"/>
        <v>1.8000293592441343</v>
      </c>
    </row>
    <row r="101" spans="1:5" x14ac:dyDescent="0.25">
      <c r="A101" s="8" t="s">
        <v>122</v>
      </c>
      <c r="B101" s="4">
        <v>0.74</v>
      </c>
      <c r="C101" s="4">
        <v>58.499999999999993</v>
      </c>
      <c r="D101">
        <f t="shared" si="2"/>
        <v>-0.13076828026902382</v>
      </c>
      <c r="E101">
        <f t="shared" si="3"/>
        <v>1.7671558660821804</v>
      </c>
    </row>
    <row r="102" spans="1:5" x14ac:dyDescent="0.25">
      <c r="A102" s="8" t="s">
        <v>123</v>
      </c>
      <c r="B102" s="4">
        <v>0.74</v>
      </c>
      <c r="C102" s="4">
        <v>60.8</v>
      </c>
      <c r="D102">
        <f t="shared" si="2"/>
        <v>-0.13076828026902382</v>
      </c>
      <c r="E102">
        <f t="shared" si="3"/>
        <v>1.7839035792727349</v>
      </c>
    </row>
    <row r="103" spans="1:5" x14ac:dyDescent="0.25">
      <c r="A103" s="8" t="s">
        <v>124</v>
      </c>
      <c r="B103" s="4">
        <v>0.74</v>
      </c>
      <c r="C103" s="4">
        <v>66.099999999999994</v>
      </c>
      <c r="D103">
        <f t="shared" si="2"/>
        <v>-0.13076828026902382</v>
      </c>
      <c r="E103">
        <f t="shared" si="3"/>
        <v>1.8202014594856402</v>
      </c>
    </row>
    <row r="104" spans="1:5" x14ac:dyDescent="0.25">
      <c r="A104" s="8" t="s">
        <v>125</v>
      </c>
      <c r="B104" s="4">
        <v>0.69</v>
      </c>
      <c r="C104" s="4">
        <v>61.099999999999994</v>
      </c>
      <c r="D104">
        <f t="shared" si="2"/>
        <v>-0.16115090926274472</v>
      </c>
      <c r="E104">
        <f t="shared" si="3"/>
        <v>1.7860412102425542</v>
      </c>
    </row>
    <row r="105" spans="1:5" x14ac:dyDescent="0.25">
      <c r="A105" s="8" t="s">
        <v>126</v>
      </c>
      <c r="B105" s="4">
        <v>0.77</v>
      </c>
      <c r="C105" s="4">
        <v>61.499999999999993</v>
      </c>
      <c r="D105">
        <f t="shared" si="2"/>
        <v>-0.11350927482751812</v>
      </c>
      <c r="E105">
        <f t="shared" si="3"/>
        <v>1.7888751157754166</v>
      </c>
    </row>
    <row r="106" spans="1:5" x14ac:dyDescent="0.25">
      <c r="A106" s="8" t="s">
        <v>127</v>
      </c>
      <c r="B106" s="4">
        <v>0.74</v>
      </c>
      <c r="C106" s="4">
        <v>65.8</v>
      </c>
      <c r="D106">
        <f t="shared" si="2"/>
        <v>-0.13076828026902382</v>
      </c>
      <c r="E106">
        <f t="shared" si="3"/>
        <v>1.8182258936139555</v>
      </c>
    </row>
    <row r="107" spans="1:5" x14ac:dyDescent="0.25">
      <c r="A107" s="8" t="s">
        <v>128</v>
      </c>
      <c r="B107" s="4">
        <v>0.69</v>
      </c>
      <c r="C107" s="4">
        <v>65.099999999999994</v>
      </c>
      <c r="D107">
        <f t="shared" si="2"/>
        <v>-0.16115090926274472</v>
      </c>
      <c r="E107">
        <f t="shared" si="3"/>
        <v>1.8135809885681919</v>
      </c>
    </row>
    <row r="108" spans="1:5" x14ac:dyDescent="0.25">
      <c r="A108" s="8" t="s">
        <v>129</v>
      </c>
      <c r="B108" s="4">
        <v>0.71</v>
      </c>
      <c r="C108" s="4">
        <v>64.099999999999994</v>
      </c>
      <c r="D108">
        <f t="shared" si="2"/>
        <v>-0.14874165128092473</v>
      </c>
      <c r="E108">
        <f t="shared" si="3"/>
        <v>1.8068580295188175</v>
      </c>
    </row>
    <row r="109" spans="1:5" x14ac:dyDescent="0.25">
      <c r="A109" s="8" t="s">
        <v>130</v>
      </c>
      <c r="B109" s="4">
        <v>0.74</v>
      </c>
      <c r="C109" s="4">
        <v>62.499999999999993</v>
      </c>
      <c r="D109">
        <f t="shared" si="2"/>
        <v>-0.13076828026902382</v>
      </c>
      <c r="E109">
        <f t="shared" si="3"/>
        <v>1.7958800173440752</v>
      </c>
    </row>
    <row r="110" spans="1:5" x14ac:dyDescent="0.25">
      <c r="A110" s="8" t="s">
        <v>131</v>
      </c>
      <c r="B110" s="4">
        <v>0.77</v>
      </c>
      <c r="C110" s="4">
        <v>59.8</v>
      </c>
      <c r="D110">
        <f t="shared" si="2"/>
        <v>-0.11350927482751812</v>
      </c>
      <c r="E110">
        <f t="shared" si="3"/>
        <v>1.7767011839884108</v>
      </c>
    </row>
    <row r="111" spans="1:5" x14ac:dyDescent="0.25">
      <c r="A111" s="8" t="s">
        <v>132</v>
      </c>
      <c r="B111" s="4">
        <v>0.69</v>
      </c>
      <c r="C111" s="4">
        <v>68.099999999999994</v>
      </c>
      <c r="D111">
        <f t="shared" si="2"/>
        <v>-0.16115090926274472</v>
      </c>
      <c r="E111">
        <f t="shared" si="3"/>
        <v>1.8331471119127851</v>
      </c>
    </row>
    <row r="112" spans="1:5" x14ac:dyDescent="0.25">
      <c r="A112" s="8" t="s">
        <v>133</v>
      </c>
      <c r="B112" s="4">
        <v>0.74</v>
      </c>
      <c r="C112" s="4">
        <v>67.099999999999994</v>
      </c>
      <c r="D112">
        <f t="shared" si="2"/>
        <v>-0.13076828026902382</v>
      </c>
      <c r="E112">
        <f t="shared" si="3"/>
        <v>1.8267225201689921</v>
      </c>
    </row>
    <row r="113" spans="1:5" x14ac:dyDescent="0.25">
      <c r="A113" s="8" t="s">
        <v>134</v>
      </c>
      <c r="B113" s="4">
        <v>0.77</v>
      </c>
      <c r="C113" s="4">
        <v>57.499999999999993</v>
      </c>
      <c r="D113">
        <f t="shared" si="2"/>
        <v>-0.11350927482751812</v>
      </c>
      <c r="E113">
        <f t="shared" si="3"/>
        <v>1.7596678446896303</v>
      </c>
    </row>
    <row r="114" spans="1:5" x14ac:dyDescent="0.25">
      <c r="A114" s="8" t="s">
        <v>135</v>
      </c>
      <c r="B114" s="4">
        <v>0.77</v>
      </c>
      <c r="C114" s="4">
        <v>60.8</v>
      </c>
      <c r="D114">
        <f t="shared" si="2"/>
        <v>-0.11350927482751812</v>
      </c>
      <c r="E114">
        <f t="shared" si="3"/>
        <v>1.7839035792727349</v>
      </c>
    </row>
    <row r="115" spans="1:5" x14ac:dyDescent="0.25">
      <c r="A115" s="8" t="s">
        <v>136</v>
      </c>
      <c r="B115" s="4">
        <v>0.69</v>
      </c>
      <c r="C115" s="4">
        <v>65.099999999999994</v>
      </c>
      <c r="D115">
        <f t="shared" si="2"/>
        <v>-0.16115090926274472</v>
      </c>
      <c r="E115">
        <f t="shared" si="3"/>
        <v>1.8135809885681919</v>
      </c>
    </row>
    <row r="116" spans="1:5" x14ac:dyDescent="0.25">
      <c r="A116" s="8" t="s">
        <v>137</v>
      </c>
      <c r="B116" s="4">
        <v>0.71</v>
      </c>
      <c r="C116" s="4">
        <v>65.099999999999994</v>
      </c>
      <c r="D116">
        <f t="shared" si="2"/>
        <v>-0.14874165128092473</v>
      </c>
      <c r="E116">
        <f t="shared" si="3"/>
        <v>1.8135809885681919</v>
      </c>
    </row>
    <row r="117" spans="1:5" x14ac:dyDescent="0.25">
      <c r="A117" s="8" t="s">
        <v>138</v>
      </c>
      <c r="B117" s="4">
        <v>0.8</v>
      </c>
      <c r="C117" s="4">
        <v>62.499999999999993</v>
      </c>
      <c r="D117">
        <f t="shared" si="2"/>
        <v>-9.6910013008056392E-2</v>
      </c>
      <c r="E117">
        <f t="shared" si="3"/>
        <v>1.7958800173440752</v>
      </c>
    </row>
    <row r="118" spans="1:5" x14ac:dyDescent="0.25">
      <c r="A118" s="8" t="s">
        <v>139</v>
      </c>
      <c r="B118" s="4">
        <v>0.77</v>
      </c>
      <c r="C118" s="4">
        <v>63.499999999999993</v>
      </c>
      <c r="D118">
        <f t="shared" si="2"/>
        <v>-0.11350927482751812</v>
      </c>
      <c r="E118">
        <f t="shared" si="3"/>
        <v>1.8027737252919755</v>
      </c>
    </row>
    <row r="119" spans="1:5" x14ac:dyDescent="0.25">
      <c r="A119" s="8" t="s">
        <v>140</v>
      </c>
      <c r="B119" s="4">
        <v>0.74</v>
      </c>
      <c r="C119" s="4">
        <v>58.8</v>
      </c>
      <c r="D119">
        <f t="shared" si="2"/>
        <v>-0.13076828026902382</v>
      </c>
      <c r="E119">
        <f t="shared" si="3"/>
        <v>1.7693773260761385</v>
      </c>
    </row>
    <row r="120" spans="1:5" x14ac:dyDescent="0.25">
      <c r="A120" s="8" t="s">
        <v>141</v>
      </c>
      <c r="B120" s="4">
        <v>0.71</v>
      </c>
      <c r="C120" s="4">
        <v>65.099999999999994</v>
      </c>
      <c r="D120">
        <f t="shared" si="2"/>
        <v>-0.14874165128092473</v>
      </c>
      <c r="E120">
        <f t="shared" si="3"/>
        <v>1.8135809885681919</v>
      </c>
    </row>
    <row r="121" spans="1:5" x14ac:dyDescent="0.25">
      <c r="A121" s="8" t="s">
        <v>142</v>
      </c>
      <c r="B121" s="4">
        <v>0.74</v>
      </c>
      <c r="C121" s="4">
        <v>67.099999999999994</v>
      </c>
      <c r="D121">
        <f t="shared" si="2"/>
        <v>-0.13076828026902382</v>
      </c>
      <c r="E121">
        <f t="shared" si="3"/>
        <v>1.8267225201689921</v>
      </c>
    </row>
    <row r="122" spans="1:5" x14ac:dyDescent="0.25">
      <c r="A122" s="8" t="s">
        <v>143</v>
      </c>
      <c r="B122" s="4">
        <v>0.65</v>
      </c>
      <c r="C122" s="4">
        <v>66.699999999999989</v>
      </c>
      <c r="D122">
        <f t="shared" si="2"/>
        <v>-0.18708664335714442</v>
      </c>
      <c r="E122">
        <f t="shared" si="3"/>
        <v>1.8241258339165489</v>
      </c>
    </row>
    <row r="123" spans="1:5" x14ac:dyDescent="0.25">
      <c r="A123" s="8" t="s">
        <v>144</v>
      </c>
      <c r="B123" s="4">
        <v>0.69</v>
      </c>
      <c r="C123" s="4">
        <v>65.699999999999989</v>
      </c>
      <c r="D123">
        <f t="shared" si="2"/>
        <v>-0.16115090926274472</v>
      </c>
      <c r="E123">
        <f t="shared" si="3"/>
        <v>1.8175653695597807</v>
      </c>
    </row>
    <row r="124" spans="1:5" x14ac:dyDescent="0.25">
      <c r="A124" s="8" t="s">
        <v>145</v>
      </c>
      <c r="B124" s="4">
        <v>0.63</v>
      </c>
      <c r="C124" s="4">
        <v>71</v>
      </c>
      <c r="D124">
        <f t="shared" si="2"/>
        <v>-0.20065945054641829</v>
      </c>
      <c r="E124">
        <f t="shared" si="3"/>
        <v>1.8512583487190752</v>
      </c>
    </row>
    <row r="125" spans="1:5" x14ac:dyDescent="0.25">
      <c r="A125" s="8" t="s">
        <v>146</v>
      </c>
      <c r="B125" s="4">
        <v>0.63</v>
      </c>
      <c r="C125" s="4">
        <v>71.3</v>
      </c>
      <c r="D125">
        <f t="shared" si="2"/>
        <v>-0.20065945054641829</v>
      </c>
      <c r="E125">
        <f t="shared" si="3"/>
        <v>1.8530895298518655</v>
      </c>
    </row>
    <row r="126" spans="1:5" x14ac:dyDescent="0.25">
      <c r="A126" s="8" t="s">
        <v>147</v>
      </c>
      <c r="B126" s="4">
        <v>0.71</v>
      </c>
      <c r="C126" s="4">
        <v>69.399999999999991</v>
      </c>
      <c r="D126">
        <f t="shared" si="2"/>
        <v>-0.14874165128092473</v>
      </c>
      <c r="E126">
        <f t="shared" si="3"/>
        <v>1.8413594704548548</v>
      </c>
    </row>
    <row r="127" spans="1:5" x14ac:dyDescent="0.25">
      <c r="A127" s="8" t="s">
        <v>148</v>
      </c>
      <c r="B127" s="4">
        <v>0.67</v>
      </c>
      <c r="C127" s="4">
        <v>66.699999999999989</v>
      </c>
      <c r="D127">
        <f t="shared" si="2"/>
        <v>-0.17392519729917355</v>
      </c>
      <c r="E127">
        <f t="shared" si="3"/>
        <v>1.8241258339165489</v>
      </c>
    </row>
    <row r="128" spans="1:5" x14ac:dyDescent="0.25">
      <c r="A128" s="8" t="s">
        <v>149</v>
      </c>
      <c r="B128" s="4">
        <v>0.65</v>
      </c>
      <c r="C128" s="4">
        <v>69.699999999999989</v>
      </c>
      <c r="D128">
        <f t="shared" si="2"/>
        <v>-0.18708664335714442</v>
      </c>
      <c r="E128">
        <f t="shared" si="3"/>
        <v>1.8432327780980093</v>
      </c>
    </row>
    <row r="129" spans="1:5" x14ac:dyDescent="0.25">
      <c r="A129" s="8" t="s">
        <v>150</v>
      </c>
      <c r="B129" s="4">
        <v>0.67</v>
      </c>
      <c r="C129" s="4">
        <v>75</v>
      </c>
      <c r="D129">
        <f t="shared" si="2"/>
        <v>-0.17392519729917355</v>
      </c>
      <c r="E129">
        <f t="shared" si="3"/>
        <v>1.8750612633917001</v>
      </c>
    </row>
    <row r="130" spans="1:5" x14ac:dyDescent="0.25">
      <c r="A130" s="8" t="s">
        <v>151</v>
      </c>
      <c r="B130" s="4">
        <v>0.63</v>
      </c>
      <c r="C130" s="4">
        <v>71.3</v>
      </c>
      <c r="D130">
        <f t="shared" si="2"/>
        <v>-0.20065945054641829</v>
      </c>
      <c r="E130">
        <f t="shared" si="3"/>
        <v>1.8530895298518655</v>
      </c>
    </row>
    <row r="131" spans="1:5" x14ac:dyDescent="0.25">
      <c r="A131" s="8" t="s">
        <v>152</v>
      </c>
      <c r="B131" s="4">
        <v>0.69</v>
      </c>
      <c r="C131" s="4">
        <v>69.399999999999991</v>
      </c>
      <c r="D131">
        <f t="shared" ref="D131:D194" si="4">LOG(B131)</f>
        <v>-0.16115090926274472</v>
      </c>
      <c r="E131">
        <f t="shared" ref="E131:E194" si="5">LOG(C131)</f>
        <v>1.8413594704548548</v>
      </c>
    </row>
    <row r="132" spans="1:5" x14ac:dyDescent="0.25">
      <c r="A132" s="8" t="s">
        <v>153</v>
      </c>
      <c r="B132" s="4">
        <v>0.67</v>
      </c>
      <c r="C132" s="4">
        <v>72.699999999999989</v>
      </c>
      <c r="D132">
        <f t="shared" si="4"/>
        <v>-0.17392519729917355</v>
      </c>
      <c r="E132">
        <f t="shared" si="5"/>
        <v>1.8615344108590377</v>
      </c>
    </row>
    <row r="133" spans="1:5" x14ac:dyDescent="0.25">
      <c r="A133" s="8" t="s">
        <v>154</v>
      </c>
      <c r="B133" s="4">
        <v>0.67</v>
      </c>
      <c r="C133" s="4">
        <v>66.699999999999989</v>
      </c>
      <c r="D133">
        <f t="shared" si="4"/>
        <v>-0.17392519729917355</v>
      </c>
      <c r="E133">
        <f t="shared" si="5"/>
        <v>1.8241258339165489</v>
      </c>
    </row>
    <row r="134" spans="1:5" x14ac:dyDescent="0.25">
      <c r="A134" s="8" t="s">
        <v>155</v>
      </c>
      <c r="B134" s="4">
        <v>0.65</v>
      </c>
      <c r="C134" s="4">
        <v>70</v>
      </c>
      <c r="D134">
        <f t="shared" si="4"/>
        <v>-0.18708664335714442</v>
      </c>
      <c r="E134">
        <f t="shared" si="5"/>
        <v>1.8450980400142569</v>
      </c>
    </row>
    <row r="135" spans="1:5" x14ac:dyDescent="0.25">
      <c r="A135" s="8" t="s">
        <v>156</v>
      </c>
      <c r="B135" s="4">
        <v>0.63</v>
      </c>
      <c r="C135" s="4">
        <v>77.3</v>
      </c>
      <c r="D135">
        <f t="shared" si="4"/>
        <v>-0.20065945054641829</v>
      </c>
      <c r="E135">
        <f t="shared" si="5"/>
        <v>1.888179493918325</v>
      </c>
    </row>
    <row r="136" spans="1:5" x14ac:dyDescent="0.25">
      <c r="A136" s="8" t="s">
        <v>157</v>
      </c>
      <c r="B136" s="4">
        <v>0.69</v>
      </c>
      <c r="C136" s="4">
        <v>63.399999999999991</v>
      </c>
      <c r="D136">
        <f t="shared" si="4"/>
        <v>-0.16115090926274472</v>
      </c>
      <c r="E136">
        <f t="shared" si="5"/>
        <v>1.8020892578817327</v>
      </c>
    </row>
    <row r="137" spans="1:5" x14ac:dyDescent="0.25">
      <c r="A137" s="8" t="s">
        <v>158</v>
      </c>
      <c r="B137" s="4">
        <v>0.67</v>
      </c>
      <c r="C137" s="4">
        <v>65.699999999999989</v>
      </c>
      <c r="D137">
        <f t="shared" si="4"/>
        <v>-0.17392519729917355</v>
      </c>
      <c r="E137">
        <f t="shared" si="5"/>
        <v>1.8175653695597807</v>
      </c>
    </row>
    <row r="138" spans="1:5" x14ac:dyDescent="0.25">
      <c r="A138" s="8" t="s">
        <v>159</v>
      </c>
      <c r="B138" s="4">
        <v>0.67</v>
      </c>
      <c r="C138" s="4">
        <v>70.699999999999989</v>
      </c>
      <c r="D138">
        <f t="shared" si="4"/>
        <v>-0.17392519729917355</v>
      </c>
      <c r="E138">
        <f t="shared" si="5"/>
        <v>1.8494194137968993</v>
      </c>
    </row>
    <row r="139" spans="1:5" x14ac:dyDescent="0.25">
      <c r="A139" s="8" t="s">
        <v>160</v>
      </c>
      <c r="B139" s="4">
        <v>0.67</v>
      </c>
      <c r="C139" s="4">
        <v>72</v>
      </c>
      <c r="D139">
        <f t="shared" si="4"/>
        <v>-0.17392519729917355</v>
      </c>
      <c r="E139">
        <f t="shared" si="5"/>
        <v>1.8573324964312685</v>
      </c>
    </row>
    <row r="140" spans="1:5" x14ac:dyDescent="0.25">
      <c r="A140" s="8" t="s">
        <v>161</v>
      </c>
      <c r="B140" s="4">
        <v>0.61</v>
      </c>
      <c r="C140" s="4">
        <v>75.3</v>
      </c>
      <c r="D140">
        <f t="shared" si="4"/>
        <v>-0.21467016498923297</v>
      </c>
      <c r="E140">
        <f t="shared" si="5"/>
        <v>1.8767949762007006</v>
      </c>
    </row>
    <row r="141" spans="1:5" x14ac:dyDescent="0.25">
      <c r="A141" s="8" t="s">
        <v>162</v>
      </c>
      <c r="B141" s="4">
        <v>0.67</v>
      </c>
      <c r="C141" s="4">
        <v>64.399999999999991</v>
      </c>
      <c r="D141">
        <f t="shared" si="4"/>
        <v>-0.17392519729917355</v>
      </c>
      <c r="E141">
        <f t="shared" si="5"/>
        <v>1.808885867359812</v>
      </c>
    </row>
    <row r="142" spans="1:5" x14ac:dyDescent="0.25">
      <c r="A142" s="8" t="s">
        <v>163</v>
      </c>
      <c r="B142" s="4">
        <v>0.69</v>
      </c>
      <c r="C142" s="4">
        <v>71.699999999999989</v>
      </c>
      <c r="D142">
        <f t="shared" si="4"/>
        <v>-0.16115090926274472</v>
      </c>
      <c r="E142">
        <f t="shared" si="5"/>
        <v>1.8555191556678001</v>
      </c>
    </row>
    <row r="143" spans="1:5" x14ac:dyDescent="0.25">
      <c r="A143" s="8" t="s">
        <v>164</v>
      </c>
      <c r="B143" s="4">
        <v>0.67</v>
      </c>
      <c r="C143" s="4">
        <v>71</v>
      </c>
      <c r="D143">
        <f t="shared" si="4"/>
        <v>-0.17392519729917355</v>
      </c>
      <c r="E143">
        <f t="shared" si="5"/>
        <v>1.8512583487190752</v>
      </c>
    </row>
    <row r="144" spans="1:5" x14ac:dyDescent="0.25">
      <c r="A144" s="8" t="s">
        <v>165</v>
      </c>
      <c r="B144" s="4">
        <v>0.63</v>
      </c>
      <c r="C144" s="4">
        <v>76.3</v>
      </c>
      <c r="D144">
        <f t="shared" si="4"/>
        <v>-0.20065945054641829</v>
      </c>
      <c r="E144">
        <f t="shared" si="5"/>
        <v>1.8825245379548805</v>
      </c>
    </row>
    <row r="145" spans="1:5" x14ac:dyDescent="0.25">
      <c r="A145" s="8" t="s">
        <v>166</v>
      </c>
      <c r="B145" s="4">
        <v>0.69</v>
      </c>
      <c r="C145" s="4">
        <v>69.399999999999991</v>
      </c>
      <c r="D145">
        <f t="shared" si="4"/>
        <v>-0.16115090926274472</v>
      </c>
      <c r="E145">
        <f t="shared" si="5"/>
        <v>1.8413594704548548</v>
      </c>
    </row>
    <row r="146" spans="1:5" x14ac:dyDescent="0.25">
      <c r="A146" s="8" t="s">
        <v>167</v>
      </c>
      <c r="B146" s="4">
        <v>0.69</v>
      </c>
      <c r="C146" s="4">
        <v>71.699999999999989</v>
      </c>
      <c r="D146">
        <f t="shared" si="4"/>
        <v>-0.16115090926274472</v>
      </c>
      <c r="E146">
        <f t="shared" si="5"/>
        <v>1.8555191556678001</v>
      </c>
    </row>
    <row r="147" spans="1:5" x14ac:dyDescent="0.25">
      <c r="A147" s="8" t="s">
        <v>168</v>
      </c>
      <c r="B147" s="4">
        <v>0.67</v>
      </c>
      <c r="C147" s="4">
        <v>72</v>
      </c>
      <c r="D147">
        <f t="shared" si="4"/>
        <v>-0.17392519729917355</v>
      </c>
      <c r="E147">
        <f t="shared" si="5"/>
        <v>1.8573324964312685</v>
      </c>
    </row>
    <row r="148" spans="1:5" x14ac:dyDescent="0.25">
      <c r="A148" s="8" t="s">
        <v>169</v>
      </c>
      <c r="B148" s="4">
        <v>0.63</v>
      </c>
      <c r="C148" s="4">
        <v>77.3</v>
      </c>
      <c r="D148">
        <f t="shared" si="4"/>
        <v>-0.20065945054641829</v>
      </c>
      <c r="E148">
        <f t="shared" si="5"/>
        <v>1.888179493918325</v>
      </c>
    </row>
    <row r="149" spans="1:5" x14ac:dyDescent="0.25">
      <c r="A149" s="8" t="s">
        <v>170</v>
      </c>
      <c r="B149" s="4">
        <v>0.65</v>
      </c>
      <c r="C149" s="4">
        <v>71.699999999999989</v>
      </c>
      <c r="D149">
        <f t="shared" si="4"/>
        <v>-0.18708664335714442</v>
      </c>
      <c r="E149">
        <f t="shared" si="5"/>
        <v>1.8555191556678001</v>
      </c>
    </row>
    <row r="150" spans="1:5" x14ac:dyDescent="0.25">
      <c r="A150" s="8" t="s">
        <v>171</v>
      </c>
      <c r="B150" s="4">
        <v>0.65</v>
      </c>
      <c r="C150" s="4">
        <v>66.699999999999989</v>
      </c>
      <c r="D150">
        <f t="shared" si="4"/>
        <v>-0.18708664335714442</v>
      </c>
      <c r="E150">
        <f t="shared" si="5"/>
        <v>1.8241258339165489</v>
      </c>
    </row>
    <row r="151" spans="1:5" x14ac:dyDescent="0.25">
      <c r="A151" s="8" t="s">
        <v>172</v>
      </c>
      <c r="B151" s="4">
        <v>0.67</v>
      </c>
      <c r="C151" s="4">
        <v>75</v>
      </c>
      <c r="D151">
        <f t="shared" si="4"/>
        <v>-0.17392519729917355</v>
      </c>
      <c r="E151">
        <f t="shared" si="5"/>
        <v>1.8750612633917001</v>
      </c>
    </row>
    <row r="152" spans="1:5" x14ac:dyDescent="0.25">
      <c r="A152" s="8" t="s">
        <v>173</v>
      </c>
      <c r="B152" s="4">
        <v>0.65</v>
      </c>
      <c r="C152" s="4">
        <v>77.3</v>
      </c>
      <c r="D152">
        <f t="shared" si="4"/>
        <v>-0.18708664335714442</v>
      </c>
      <c r="E152">
        <f t="shared" si="5"/>
        <v>1.888179493918325</v>
      </c>
    </row>
    <row r="153" spans="1:5" x14ac:dyDescent="0.25">
      <c r="A153" s="8" t="s">
        <v>174</v>
      </c>
      <c r="B153" s="4">
        <v>0.65</v>
      </c>
      <c r="C153" s="4">
        <v>71.3</v>
      </c>
      <c r="D153">
        <f t="shared" si="4"/>
        <v>-0.18708664335714442</v>
      </c>
      <c r="E153">
        <f t="shared" si="5"/>
        <v>1.8530895298518655</v>
      </c>
    </row>
    <row r="154" spans="1:5" x14ac:dyDescent="0.25">
      <c r="A154" s="8" t="s">
        <v>175</v>
      </c>
      <c r="B154" s="4">
        <v>0.59</v>
      </c>
      <c r="C154" s="4">
        <v>79.899999999999991</v>
      </c>
      <c r="D154">
        <f t="shared" si="4"/>
        <v>-0.22914798835785583</v>
      </c>
      <c r="E154">
        <f t="shared" si="5"/>
        <v>1.9025467793139914</v>
      </c>
    </row>
    <row r="155" spans="1:5" x14ac:dyDescent="0.25">
      <c r="A155" s="8" t="s">
        <v>176</v>
      </c>
      <c r="B155" s="4">
        <v>0.56000000000000005</v>
      </c>
      <c r="C155" s="4">
        <v>81.5</v>
      </c>
      <c r="D155">
        <f t="shared" si="4"/>
        <v>-0.25181197299379954</v>
      </c>
      <c r="E155">
        <f t="shared" si="5"/>
        <v>1.9111576087399766</v>
      </c>
    </row>
    <row r="156" spans="1:5" x14ac:dyDescent="0.25">
      <c r="A156" s="8" t="s">
        <v>177</v>
      </c>
      <c r="B156" s="4">
        <v>0.51</v>
      </c>
      <c r="C156" s="4">
        <v>90.399999999999991</v>
      </c>
      <c r="D156">
        <f t="shared" si="4"/>
        <v>-0.29242982390206362</v>
      </c>
      <c r="E156">
        <f t="shared" si="5"/>
        <v>1.9561684304753633</v>
      </c>
    </row>
    <row r="157" spans="1:5" x14ac:dyDescent="0.25">
      <c r="A157" s="8" t="s">
        <v>178</v>
      </c>
      <c r="B157" s="4">
        <v>0.59</v>
      </c>
      <c r="C157" s="4">
        <v>78.599999999999994</v>
      </c>
      <c r="D157">
        <f t="shared" si="4"/>
        <v>-0.22914798835785583</v>
      </c>
      <c r="E157">
        <f t="shared" si="5"/>
        <v>1.8954225460394079</v>
      </c>
    </row>
    <row r="158" spans="1:5" x14ac:dyDescent="0.25">
      <c r="A158" s="8" t="s">
        <v>179</v>
      </c>
      <c r="B158" s="4">
        <v>0.56000000000000005</v>
      </c>
      <c r="C158" s="4">
        <v>84.199999999999989</v>
      </c>
      <c r="D158">
        <f t="shared" si="4"/>
        <v>-0.25181197299379954</v>
      </c>
      <c r="E158">
        <f t="shared" si="5"/>
        <v>1.9253120914996495</v>
      </c>
    </row>
    <row r="159" spans="1:5" x14ac:dyDescent="0.25">
      <c r="A159" s="8" t="s">
        <v>180</v>
      </c>
      <c r="B159" s="4">
        <v>0.56000000000000005</v>
      </c>
      <c r="C159" s="4">
        <v>86.8</v>
      </c>
      <c r="D159">
        <f t="shared" si="4"/>
        <v>-0.25181197299379954</v>
      </c>
      <c r="E159">
        <f t="shared" si="5"/>
        <v>1.9385197251764918</v>
      </c>
    </row>
    <row r="160" spans="1:5" x14ac:dyDescent="0.25">
      <c r="A160" s="8" t="s">
        <v>181</v>
      </c>
      <c r="B160" s="4">
        <v>0.5</v>
      </c>
      <c r="C160" s="4">
        <v>90.699999999999989</v>
      </c>
      <c r="D160">
        <f t="shared" si="4"/>
        <v>-0.3010299956639812</v>
      </c>
      <c r="E160">
        <f t="shared" si="5"/>
        <v>1.9576072870600951</v>
      </c>
    </row>
    <row r="161" spans="1:5" x14ac:dyDescent="0.25">
      <c r="A161" s="8" t="s">
        <v>182</v>
      </c>
      <c r="B161" s="4">
        <v>0.61</v>
      </c>
      <c r="C161" s="4">
        <v>77.599999999999994</v>
      </c>
      <c r="D161">
        <f t="shared" si="4"/>
        <v>-0.21467016498923297</v>
      </c>
      <c r="E161">
        <f t="shared" si="5"/>
        <v>1.8898617212581883</v>
      </c>
    </row>
    <row r="162" spans="1:5" x14ac:dyDescent="0.25">
      <c r="A162" s="8" t="s">
        <v>183</v>
      </c>
      <c r="B162" s="4">
        <v>0.54</v>
      </c>
      <c r="C162" s="4">
        <v>79.5</v>
      </c>
      <c r="D162">
        <f t="shared" si="4"/>
        <v>-0.26760624017703144</v>
      </c>
      <c r="E162">
        <f t="shared" si="5"/>
        <v>1.9003671286564703</v>
      </c>
    </row>
    <row r="163" spans="1:5" x14ac:dyDescent="0.25">
      <c r="A163" s="8" t="s">
        <v>184</v>
      </c>
      <c r="B163" s="4">
        <v>0.53</v>
      </c>
      <c r="C163" s="4">
        <v>84.8</v>
      </c>
      <c r="D163">
        <f t="shared" si="4"/>
        <v>-0.27572413039921095</v>
      </c>
      <c r="E163">
        <f t="shared" si="5"/>
        <v>1.9283958522567137</v>
      </c>
    </row>
    <row r="164" spans="1:5" x14ac:dyDescent="0.25">
      <c r="A164" s="8" t="s">
        <v>185</v>
      </c>
      <c r="B164" s="4">
        <v>0.5</v>
      </c>
      <c r="C164" s="4">
        <v>93</v>
      </c>
      <c r="D164">
        <f t="shared" si="4"/>
        <v>-0.3010299956639812</v>
      </c>
      <c r="E164">
        <f t="shared" si="5"/>
        <v>1.968482948553935</v>
      </c>
    </row>
    <row r="165" spans="1:5" x14ac:dyDescent="0.25">
      <c r="A165" s="8" t="s">
        <v>186</v>
      </c>
      <c r="B165" s="4">
        <v>0.59</v>
      </c>
      <c r="C165" s="4">
        <v>75.599999999999994</v>
      </c>
      <c r="D165">
        <f t="shared" si="4"/>
        <v>-0.22914798835785583</v>
      </c>
      <c r="E165">
        <f t="shared" si="5"/>
        <v>1.8785217955012066</v>
      </c>
    </row>
    <row r="166" spans="1:5" x14ac:dyDescent="0.25">
      <c r="A166" s="8" t="s">
        <v>187</v>
      </c>
      <c r="B166" s="4">
        <v>0.56999999999999995</v>
      </c>
      <c r="C166" s="4">
        <v>80.5</v>
      </c>
      <c r="D166">
        <f t="shared" si="4"/>
        <v>-0.24412514432750865</v>
      </c>
      <c r="E166">
        <f t="shared" si="5"/>
        <v>1.9057958803678685</v>
      </c>
    </row>
    <row r="167" spans="1:5" x14ac:dyDescent="0.25">
      <c r="A167" s="8" t="s">
        <v>188</v>
      </c>
      <c r="B167" s="4">
        <v>0.56000000000000005</v>
      </c>
      <c r="C167" s="4">
        <v>84.8</v>
      </c>
      <c r="D167">
        <f t="shared" si="4"/>
        <v>-0.25181197299379954</v>
      </c>
      <c r="E167">
        <f t="shared" si="5"/>
        <v>1.9283958522567137</v>
      </c>
    </row>
    <row r="168" spans="1:5" x14ac:dyDescent="0.25">
      <c r="A168" s="8" t="s">
        <v>189</v>
      </c>
      <c r="B168" s="4">
        <v>0.47</v>
      </c>
      <c r="C168" s="4">
        <v>99.3</v>
      </c>
      <c r="D168">
        <f t="shared" si="4"/>
        <v>-0.32790214206428259</v>
      </c>
      <c r="E168">
        <f t="shared" si="5"/>
        <v>1.9969492484953812</v>
      </c>
    </row>
    <row r="169" spans="1:5" x14ac:dyDescent="0.25">
      <c r="A169" s="8" t="s">
        <v>190</v>
      </c>
      <c r="B169" s="4">
        <v>0.65</v>
      </c>
      <c r="C169" s="4">
        <v>76.3</v>
      </c>
      <c r="D169">
        <f t="shared" si="4"/>
        <v>-0.18708664335714442</v>
      </c>
      <c r="E169">
        <f t="shared" si="5"/>
        <v>1.8825245379548805</v>
      </c>
    </row>
    <row r="170" spans="1:5" x14ac:dyDescent="0.25">
      <c r="A170" s="8" t="s">
        <v>191</v>
      </c>
      <c r="B170" s="4">
        <v>0.59</v>
      </c>
      <c r="C170" s="4">
        <v>72.599999999999994</v>
      </c>
      <c r="D170">
        <f t="shared" si="4"/>
        <v>-0.22914798835785583</v>
      </c>
      <c r="E170">
        <f t="shared" si="5"/>
        <v>1.8609366207000937</v>
      </c>
    </row>
    <row r="171" spans="1:5" x14ac:dyDescent="0.25">
      <c r="A171" s="8" t="s">
        <v>192</v>
      </c>
      <c r="B171" s="4">
        <v>0.56000000000000005</v>
      </c>
      <c r="C171" s="4">
        <v>86.5</v>
      </c>
      <c r="D171">
        <f t="shared" si="4"/>
        <v>-0.25181197299379954</v>
      </c>
      <c r="E171">
        <f t="shared" si="5"/>
        <v>1.9370161074648142</v>
      </c>
    </row>
    <row r="172" spans="1:5" x14ac:dyDescent="0.25">
      <c r="A172" s="8" t="s">
        <v>193</v>
      </c>
      <c r="B172" s="4">
        <v>0.54</v>
      </c>
      <c r="C172" s="4">
        <v>85.1</v>
      </c>
      <c r="D172">
        <f t="shared" si="4"/>
        <v>-0.26760624017703144</v>
      </c>
      <c r="E172">
        <f t="shared" si="5"/>
        <v>1.9299295600845878</v>
      </c>
    </row>
    <row r="173" spans="1:5" x14ac:dyDescent="0.25">
      <c r="A173" s="8" t="s">
        <v>194</v>
      </c>
      <c r="B173" s="4">
        <v>0.47</v>
      </c>
      <c r="C173" s="4">
        <v>94.3</v>
      </c>
      <c r="D173">
        <f t="shared" si="4"/>
        <v>-0.32790214206428259</v>
      </c>
      <c r="E173">
        <f t="shared" si="5"/>
        <v>1.9745116927373283</v>
      </c>
    </row>
    <row r="174" spans="1:5" x14ac:dyDescent="0.25">
      <c r="A174" s="8" t="s">
        <v>195</v>
      </c>
      <c r="B174" s="4">
        <v>0.65</v>
      </c>
      <c r="C174" s="4">
        <v>72.3</v>
      </c>
      <c r="D174">
        <f t="shared" si="4"/>
        <v>-0.18708664335714442</v>
      </c>
      <c r="E174">
        <f t="shared" si="5"/>
        <v>1.8591382972945307</v>
      </c>
    </row>
    <row r="175" spans="1:5" x14ac:dyDescent="0.25">
      <c r="A175" s="8" t="s">
        <v>196</v>
      </c>
      <c r="B175" s="4">
        <v>0.61</v>
      </c>
      <c r="C175" s="4">
        <v>79.899999999999991</v>
      </c>
      <c r="D175">
        <f t="shared" si="4"/>
        <v>-0.21467016498923297</v>
      </c>
      <c r="E175">
        <f t="shared" si="5"/>
        <v>1.9025467793139914</v>
      </c>
    </row>
    <row r="176" spans="1:5" x14ac:dyDescent="0.25">
      <c r="A176" s="8" t="s">
        <v>197</v>
      </c>
      <c r="B176" s="4">
        <v>0.56999999999999995</v>
      </c>
      <c r="C176" s="4">
        <v>80.5</v>
      </c>
      <c r="D176">
        <f t="shared" si="4"/>
        <v>-0.24412514432750865</v>
      </c>
      <c r="E176">
        <f t="shared" si="5"/>
        <v>1.9057958803678685</v>
      </c>
    </row>
    <row r="177" spans="1:5" x14ac:dyDescent="0.25">
      <c r="A177" s="8" t="s">
        <v>198</v>
      </c>
      <c r="B177" s="4">
        <v>0.51</v>
      </c>
      <c r="C177" s="4">
        <v>85.1</v>
      </c>
      <c r="D177">
        <f t="shared" si="4"/>
        <v>-0.29242982390206362</v>
      </c>
      <c r="E177">
        <f t="shared" si="5"/>
        <v>1.9299295600845878</v>
      </c>
    </row>
    <row r="178" spans="1:5" x14ac:dyDescent="0.25">
      <c r="A178" s="8" t="s">
        <v>199</v>
      </c>
      <c r="B178" s="4">
        <v>0.47</v>
      </c>
      <c r="C178" s="4">
        <v>102.6</v>
      </c>
      <c r="D178">
        <f t="shared" si="4"/>
        <v>-0.32790214206428259</v>
      </c>
      <c r="E178">
        <f t="shared" si="5"/>
        <v>2.0111473607757975</v>
      </c>
    </row>
    <row r="179" spans="1:5" x14ac:dyDescent="0.25">
      <c r="A179" s="8" t="s">
        <v>200</v>
      </c>
      <c r="B179" s="4">
        <v>0.63</v>
      </c>
      <c r="C179" s="4">
        <v>75.3</v>
      </c>
      <c r="D179">
        <f t="shared" si="4"/>
        <v>-0.20065945054641829</v>
      </c>
      <c r="E179">
        <f t="shared" si="5"/>
        <v>1.8767949762007006</v>
      </c>
    </row>
    <row r="180" spans="1:5" x14ac:dyDescent="0.25">
      <c r="A180" s="8" t="s">
        <v>201</v>
      </c>
      <c r="B180" s="4">
        <v>0.59</v>
      </c>
      <c r="C180" s="4">
        <v>75.899999999999991</v>
      </c>
      <c r="D180">
        <f t="shared" si="4"/>
        <v>-0.22914798835785583</v>
      </c>
      <c r="E180">
        <f t="shared" si="5"/>
        <v>1.8802417758954804</v>
      </c>
    </row>
    <row r="181" spans="1:5" x14ac:dyDescent="0.25">
      <c r="A181" s="8" t="s">
        <v>202</v>
      </c>
      <c r="B181" s="4">
        <v>0.54</v>
      </c>
      <c r="C181" s="4">
        <v>86.5</v>
      </c>
      <c r="D181">
        <f t="shared" si="4"/>
        <v>-0.26760624017703144</v>
      </c>
      <c r="E181">
        <f t="shared" si="5"/>
        <v>1.9370161074648142</v>
      </c>
    </row>
    <row r="182" spans="1:5" x14ac:dyDescent="0.25">
      <c r="A182" s="8" t="s">
        <v>203</v>
      </c>
      <c r="B182" s="4">
        <v>0.53</v>
      </c>
      <c r="C182" s="4">
        <v>89.399999999999991</v>
      </c>
      <c r="D182">
        <f t="shared" si="4"/>
        <v>-0.27572413039921095</v>
      </c>
      <c r="E182">
        <f t="shared" si="5"/>
        <v>1.9513375187959177</v>
      </c>
    </row>
    <row r="183" spans="1:5" x14ac:dyDescent="0.25">
      <c r="A183" s="8" t="s">
        <v>204</v>
      </c>
      <c r="B183" s="4">
        <v>0.47</v>
      </c>
      <c r="C183" s="4">
        <v>102.89999999999999</v>
      </c>
      <c r="D183">
        <f t="shared" si="4"/>
        <v>-0.32790214206428259</v>
      </c>
      <c r="E183">
        <f t="shared" si="5"/>
        <v>2.0124153747624329</v>
      </c>
    </row>
    <row r="184" spans="1:5" x14ac:dyDescent="0.25">
      <c r="A184" s="8" t="s">
        <v>205</v>
      </c>
      <c r="B184" s="4">
        <v>0.51</v>
      </c>
      <c r="C184" s="4">
        <v>93.399999999999991</v>
      </c>
      <c r="D184">
        <f t="shared" si="4"/>
        <v>-0.29242982390206362</v>
      </c>
      <c r="E184">
        <f t="shared" si="5"/>
        <v>1.9703468762300933</v>
      </c>
    </row>
    <row r="185" spans="1:5" x14ac:dyDescent="0.25">
      <c r="A185" s="8" t="s">
        <v>206</v>
      </c>
      <c r="B185" s="4">
        <v>0.54</v>
      </c>
      <c r="C185" s="4">
        <v>81.5</v>
      </c>
      <c r="D185">
        <f t="shared" si="4"/>
        <v>-0.26760624017703144</v>
      </c>
      <c r="E185">
        <f t="shared" si="5"/>
        <v>1.9111576087399766</v>
      </c>
    </row>
    <row r="186" spans="1:5" x14ac:dyDescent="0.25">
      <c r="A186" s="8" t="s">
        <v>207</v>
      </c>
      <c r="B186" s="4">
        <v>0.59</v>
      </c>
      <c r="C186" s="4">
        <v>84.199999999999989</v>
      </c>
      <c r="D186">
        <f t="shared" si="4"/>
        <v>-0.22914798835785583</v>
      </c>
      <c r="E186">
        <f t="shared" si="5"/>
        <v>1.9253120914996495</v>
      </c>
    </row>
    <row r="187" spans="1:5" x14ac:dyDescent="0.25">
      <c r="A187" s="8" t="s">
        <v>208</v>
      </c>
      <c r="B187" s="4">
        <v>0.63</v>
      </c>
      <c r="C187" s="4">
        <v>73.599999999999994</v>
      </c>
      <c r="D187">
        <f t="shared" si="4"/>
        <v>-0.20065945054641829</v>
      </c>
      <c r="E187">
        <f t="shared" si="5"/>
        <v>1.8668778143374989</v>
      </c>
    </row>
    <row r="188" spans="1:5" x14ac:dyDescent="0.25">
      <c r="A188" s="8" t="s">
        <v>209</v>
      </c>
      <c r="B188" s="4">
        <v>0.51</v>
      </c>
      <c r="C188" s="4">
        <v>91.699999999999989</v>
      </c>
      <c r="D188">
        <f t="shared" si="4"/>
        <v>-0.29242982390206362</v>
      </c>
      <c r="E188">
        <f t="shared" si="5"/>
        <v>1.9623693356700211</v>
      </c>
    </row>
    <row r="189" spans="1:5" x14ac:dyDescent="0.25">
      <c r="A189" s="8" t="s">
        <v>210</v>
      </c>
      <c r="B189" s="4">
        <v>0.56999999999999995</v>
      </c>
      <c r="C189" s="4">
        <v>82.5</v>
      </c>
      <c r="D189">
        <f t="shared" si="4"/>
        <v>-0.24412514432750865</v>
      </c>
      <c r="E189">
        <f t="shared" si="5"/>
        <v>1.916453948549925</v>
      </c>
    </row>
    <row r="190" spans="1:5" x14ac:dyDescent="0.25">
      <c r="A190" s="8" t="s">
        <v>211</v>
      </c>
      <c r="B190" s="4">
        <v>0.56999999999999995</v>
      </c>
      <c r="C190" s="4">
        <v>83.199999999999989</v>
      </c>
      <c r="D190">
        <f t="shared" si="4"/>
        <v>-0.24412514432750865</v>
      </c>
      <c r="E190">
        <f t="shared" si="5"/>
        <v>1.9201233262907238</v>
      </c>
    </row>
    <row r="191" spans="1:5" x14ac:dyDescent="0.25">
      <c r="A191" s="8" t="s">
        <v>212</v>
      </c>
      <c r="B191" s="4">
        <v>0.59</v>
      </c>
      <c r="C191" s="4">
        <v>77.899999999999991</v>
      </c>
      <c r="D191">
        <f t="shared" si="4"/>
        <v>-0.22914798835785583</v>
      </c>
      <c r="E191">
        <f t="shared" si="5"/>
        <v>1.8915374576725643</v>
      </c>
    </row>
    <row r="192" spans="1:5" x14ac:dyDescent="0.25">
      <c r="A192" s="8" t="s">
        <v>213</v>
      </c>
      <c r="B192" s="4">
        <v>0.49</v>
      </c>
      <c r="C192" s="4">
        <v>98</v>
      </c>
      <c r="D192">
        <f t="shared" si="4"/>
        <v>-0.30980391997148632</v>
      </c>
      <c r="E192">
        <f t="shared" si="5"/>
        <v>1.9912260756924949</v>
      </c>
    </row>
    <row r="193" spans="1:5" x14ac:dyDescent="0.25">
      <c r="A193" s="8" t="s">
        <v>214</v>
      </c>
      <c r="B193" s="4">
        <v>0.54</v>
      </c>
      <c r="C193" s="4">
        <v>83.5</v>
      </c>
      <c r="D193">
        <f t="shared" si="4"/>
        <v>-0.26760624017703144</v>
      </c>
      <c r="E193">
        <f t="shared" si="5"/>
        <v>1.9216864754836021</v>
      </c>
    </row>
    <row r="194" spans="1:5" x14ac:dyDescent="0.25">
      <c r="A194" s="8" t="s">
        <v>215</v>
      </c>
      <c r="B194" s="4">
        <v>0.56000000000000005</v>
      </c>
      <c r="C194" s="4">
        <v>80.199999999999989</v>
      </c>
      <c r="D194">
        <f t="shared" si="4"/>
        <v>-0.25181197299379954</v>
      </c>
      <c r="E194">
        <f t="shared" si="5"/>
        <v>1.9041743682841634</v>
      </c>
    </row>
    <row r="195" spans="1:5" x14ac:dyDescent="0.25">
      <c r="A195" s="8" t="s">
        <v>216</v>
      </c>
      <c r="B195" s="4">
        <v>0.61</v>
      </c>
      <c r="C195" s="4">
        <v>78.899999999999991</v>
      </c>
      <c r="D195">
        <f t="shared" ref="D195:D258" si="6">LOG(B195)</f>
        <v>-0.21467016498923297</v>
      </c>
      <c r="E195">
        <f t="shared" ref="E195:E258" si="7">LOG(C195)</f>
        <v>1.8970770032094202</v>
      </c>
    </row>
    <row r="196" spans="1:5" x14ac:dyDescent="0.25">
      <c r="A196" s="8" t="s">
        <v>217</v>
      </c>
      <c r="B196" s="4">
        <v>0.5</v>
      </c>
      <c r="C196" s="4">
        <v>92</v>
      </c>
      <c r="D196">
        <f t="shared" si="6"/>
        <v>-0.3010299956639812</v>
      </c>
      <c r="E196">
        <f t="shared" si="7"/>
        <v>1.9637878273455553</v>
      </c>
    </row>
    <row r="197" spans="1:5" x14ac:dyDescent="0.25">
      <c r="A197" s="8" t="s">
        <v>218</v>
      </c>
      <c r="B197" s="4">
        <v>0.54</v>
      </c>
      <c r="C197" s="4">
        <v>82.5</v>
      </c>
      <c r="D197">
        <f t="shared" si="6"/>
        <v>-0.26760624017703144</v>
      </c>
      <c r="E197">
        <f t="shared" si="7"/>
        <v>1.916453948549925</v>
      </c>
    </row>
    <row r="198" spans="1:5" x14ac:dyDescent="0.25">
      <c r="A198" s="8" t="s">
        <v>219</v>
      </c>
      <c r="B198" s="4">
        <v>0.59</v>
      </c>
      <c r="C198" s="4">
        <v>79.199999999999989</v>
      </c>
      <c r="D198">
        <f t="shared" si="6"/>
        <v>-0.22914798835785583</v>
      </c>
      <c r="E198">
        <f t="shared" si="7"/>
        <v>1.8987251815894934</v>
      </c>
    </row>
    <row r="199" spans="1:5" x14ac:dyDescent="0.25">
      <c r="A199" s="8" t="s">
        <v>220</v>
      </c>
      <c r="B199" s="4">
        <v>0.56999999999999995</v>
      </c>
      <c r="C199" s="4">
        <v>80.899999999999991</v>
      </c>
      <c r="D199">
        <f t="shared" si="6"/>
        <v>-0.24412514432750865</v>
      </c>
      <c r="E199">
        <f t="shared" si="7"/>
        <v>1.9079485216122722</v>
      </c>
    </row>
    <row r="200" spans="1:5" x14ac:dyDescent="0.25">
      <c r="A200" s="8" t="s">
        <v>221</v>
      </c>
      <c r="B200" s="4">
        <v>0.47</v>
      </c>
      <c r="C200" s="4">
        <v>99.3</v>
      </c>
      <c r="D200">
        <f t="shared" si="6"/>
        <v>-0.32790214206428259</v>
      </c>
      <c r="E200">
        <f t="shared" si="7"/>
        <v>1.9969492484953812</v>
      </c>
    </row>
    <row r="201" spans="1:5" x14ac:dyDescent="0.25">
      <c r="A201" s="8" t="s">
        <v>222</v>
      </c>
      <c r="B201" s="4">
        <v>0.56000000000000005</v>
      </c>
      <c r="C201" s="4">
        <v>83.8</v>
      </c>
      <c r="D201">
        <f t="shared" si="6"/>
        <v>-0.25181197299379954</v>
      </c>
      <c r="E201">
        <f t="shared" si="7"/>
        <v>1.9232440186302764</v>
      </c>
    </row>
    <row r="202" spans="1:5" x14ac:dyDescent="0.25">
      <c r="A202" s="8" t="s">
        <v>223</v>
      </c>
      <c r="B202" s="4">
        <v>0.56999999999999995</v>
      </c>
      <c r="C202" s="4">
        <v>86.5</v>
      </c>
      <c r="D202">
        <f t="shared" si="6"/>
        <v>-0.24412514432750865</v>
      </c>
      <c r="E202">
        <f t="shared" si="7"/>
        <v>1.9370161074648142</v>
      </c>
    </row>
    <row r="203" spans="1:5" x14ac:dyDescent="0.25">
      <c r="A203" s="8" t="s">
        <v>224</v>
      </c>
      <c r="B203" s="4">
        <v>0.56999999999999995</v>
      </c>
      <c r="C203" s="4">
        <v>76.899999999999991</v>
      </c>
      <c r="D203">
        <f t="shared" si="6"/>
        <v>-0.24412514432750865</v>
      </c>
      <c r="E203">
        <f t="shared" si="7"/>
        <v>1.885926339801431</v>
      </c>
    </row>
    <row r="204" spans="1:5" x14ac:dyDescent="0.25">
      <c r="A204" s="8" t="s">
        <v>225</v>
      </c>
      <c r="B204" s="4">
        <v>0.47</v>
      </c>
      <c r="C204" s="4">
        <v>99.6</v>
      </c>
      <c r="D204">
        <f t="shared" si="6"/>
        <v>-0.32790214206428259</v>
      </c>
      <c r="E204">
        <f t="shared" si="7"/>
        <v>1.9982593384236986</v>
      </c>
    </row>
    <row r="205" spans="1:5" x14ac:dyDescent="0.25">
      <c r="A205" s="8" t="s">
        <v>226</v>
      </c>
      <c r="B205" s="4">
        <v>0.51</v>
      </c>
      <c r="C205" s="4">
        <v>89.1</v>
      </c>
      <c r="D205">
        <f t="shared" si="6"/>
        <v>-0.29242982390206362</v>
      </c>
      <c r="E205">
        <f t="shared" si="7"/>
        <v>1.9498777040368747</v>
      </c>
    </row>
    <row r="206" spans="1:5" x14ac:dyDescent="0.25">
      <c r="A206" s="8" t="s">
        <v>227</v>
      </c>
      <c r="B206" s="4">
        <v>0.56999999999999995</v>
      </c>
      <c r="C206" s="4">
        <v>83.5</v>
      </c>
      <c r="D206">
        <f t="shared" si="6"/>
        <v>-0.24412514432750865</v>
      </c>
      <c r="E206">
        <f t="shared" si="7"/>
        <v>1.9216864754836021</v>
      </c>
    </row>
    <row r="207" spans="1:5" x14ac:dyDescent="0.25">
      <c r="A207" s="8" t="s">
        <v>228</v>
      </c>
      <c r="B207" s="4">
        <v>0.56999999999999995</v>
      </c>
      <c r="C207" s="4">
        <v>79.899999999999991</v>
      </c>
      <c r="D207">
        <f t="shared" si="6"/>
        <v>-0.24412514432750865</v>
      </c>
      <c r="E207">
        <f t="shared" si="7"/>
        <v>1.9025467793139914</v>
      </c>
    </row>
    <row r="208" spans="1:5" x14ac:dyDescent="0.25">
      <c r="A208" s="8" t="s">
        <v>229</v>
      </c>
      <c r="B208" s="4">
        <v>0.59</v>
      </c>
      <c r="C208" s="4">
        <v>76.599999999999994</v>
      </c>
      <c r="D208">
        <f t="shared" si="6"/>
        <v>-0.22914798835785583</v>
      </c>
      <c r="E208">
        <f t="shared" si="7"/>
        <v>1.8842287696326039</v>
      </c>
    </row>
    <row r="209" spans="1:5" x14ac:dyDescent="0.25">
      <c r="A209" s="8" t="s">
        <v>230</v>
      </c>
      <c r="B209" s="4">
        <v>0.47</v>
      </c>
      <c r="C209" s="4">
        <v>97.899999999999991</v>
      </c>
      <c r="D209">
        <f t="shared" si="6"/>
        <v>-0.32790214206428259</v>
      </c>
      <c r="E209">
        <f t="shared" si="7"/>
        <v>1.9907826918031377</v>
      </c>
    </row>
    <row r="210" spans="1:5" x14ac:dyDescent="0.25">
      <c r="A210" s="8" t="s">
        <v>231</v>
      </c>
      <c r="B210" s="4">
        <v>0.51</v>
      </c>
      <c r="C210" s="4">
        <v>87.399999999999991</v>
      </c>
      <c r="D210">
        <f t="shared" si="6"/>
        <v>-0.29242982390206362</v>
      </c>
      <c r="E210">
        <f t="shared" si="7"/>
        <v>1.941511432634403</v>
      </c>
    </row>
    <row r="211" spans="1:5" x14ac:dyDescent="0.25">
      <c r="A211" s="8" t="s">
        <v>232</v>
      </c>
      <c r="B211" s="4">
        <v>0.56999999999999995</v>
      </c>
      <c r="C211" s="4">
        <v>85.5</v>
      </c>
      <c r="D211">
        <f t="shared" si="6"/>
        <v>-0.24412514432750865</v>
      </c>
      <c r="E211">
        <f t="shared" si="7"/>
        <v>1.9319661147281726</v>
      </c>
    </row>
    <row r="212" spans="1:5" x14ac:dyDescent="0.25">
      <c r="A212" s="8" t="s">
        <v>233</v>
      </c>
      <c r="B212" s="4">
        <v>0.59</v>
      </c>
      <c r="C212" s="4">
        <v>78.199999999999989</v>
      </c>
      <c r="D212">
        <f t="shared" si="6"/>
        <v>-0.22914798835785583</v>
      </c>
      <c r="E212">
        <f t="shared" si="7"/>
        <v>1.893206753059848</v>
      </c>
    </row>
    <row r="213" spans="1:5" x14ac:dyDescent="0.25">
      <c r="A213" s="8" t="s">
        <v>234</v>
      </c>
      <c r="B213" s="4">
        <v>0.61</v>
      </c>
      <c r="C213" s="4">
        <v>74.599999999999994</v>
      </c>
      <c r="D213">
        <f t="shared" si="6"/>
        <v>-0.21467016498923297</v>
      </c>
      <c r="E213">
        <f t="shared" si="7"/>
        <v>1.8727388274726688</v>
      </c>
    </row>
    <row r="214" spans="1:5" x14ac:dyDescent="0.25">
      <c r="A214" s="8" t="s">
        <v>235</v>
      </c>
      <c r="B214" s="4">
        <v>0.63</v>
      </c>
      <c r="C214" s="4">
        <v>75.599999999999994</v>
      </c>
      <c r="D214">
        <f t="shared" si="6"/>
        <v>-0.20065945054641829</v>
      </c>
      <c r="E214">
        <f t="shared" si="7"/>
        <v>1.8785217955012066</v>
      </c>
    </row>
    <row r="215" spans="1:5" x14ac:dyDescent="0.25">
      <c r="A215" s="8" t="s">
        <v>236</v>
      </c>
      <c r="B215" s="4">
        <v>0.63</v>
      </c>
      <c r="C215" s="4">
        <v>76.3</v>
      </c>
      <c r="D215">
        <f t="shared" si="6"/>
        <v>-0.20065945054641829</v>
      </c>
      <c r="E215">
        <f t="shared" si="7"/>
        <v>1.8825245379548805</v>
      </c>
    </row>
    <row r="216" spans="1:5" x14ac:dyDescent="0.25">
      <c r="A216" s="8" t="s">
        <v>237</v>
      </c>
      <c r="B216" s="4">
        <v>0.63</v>
      </c>
      <c r="C216" s="4">
        <v>75</v>
      </c>
      <c r="D216">
        <f t="shared" si="6"/>
        <v>-0.20065945054641829</v>
      </c>
      <c r="E216">
        <f t="shared" si="7"/>
        <v>1.8750612633917001</v>
      </c>
    </row>
    <row r="217" spans="1:5" x14ac:dyDescent="0.25">
      <c r="A217" s="8" t="s">
        <v>238</v>
      </c>
      <c r="B217" s="4">
        <v>0.69</v>
      </c>
      <c r="C217" s="4">
        <v>70.699999999999989</v>
      </c>
      <c r="D217">
        <f t="shared" si="6"/>
        <v>-0.16115090926274472</v>
      </c>
      <c r="E217">
        <f t="shared" si="7"/>
        <v>1.8494194137968993</v>
      </c>
    </row>
    <row r="218" spans="1:5" x14ac:dyDescent="0.25">
      <c r="A218" s="8" t="s">
        <v>239</v>
      </c>
      <c r="B218" s="4">
        <v>0.61</v>
      </c>
      <c r="C218" s="4">
        <v>76.599999999999994</v>
      </c>
      <c r="D218">
        <f t="shared" si="6"/>
        <v>-0.21467016498923297</v>
      </c>
      <c r="E218">
        <f t="shared" si="7"/>
        <v>1.8842287696326039</v>
      </c>
    </row>
    <row r="219" spans="1:5" x14ac:dyDescent="0.25">
      <c r="A219" s="8" t="s">
        <v>240</v>
      </c>
      <c r="B219" s="4">
        <v>0.61</v>
      </c>
      <c r="C219" s="4">
        <v>77.3</v>
      </c>
      <c r="D219">
        <f t="shared" si="6"/>
        <v>-0.21467016498923297</v>
      </c>
      <c r="E219">
        <f t="shared" si="7"/>
        <v>1.888179493918325</v>
      </c>
    </row>
    <row r="220" spans="1:5" x14ac:dyDescent="0.25">
      <c r="A220" s="8" t="s">
        <v>241</v>
      </c>
      <c r="B220" s="4">
        <v>0.67</v>
      </c>
      <c r="C220" s="4">
        <v>75</v>
      </c>
      <c r="D220">
        <f t="shared" si="6"/>
        <v>-0.17392519729917355</v>
      </c>
      <c r="E220">
        <f t="shared" si="7"/>
        <v>1.8750612633917001</v>
      </c>
    </row>
    <row r="221" spans="1:5" x14ac:dyDescent="0.25">
      <c r="A221" s="8" t="s">
        <v>242</v>
      </c>
      <c r="B221" s="4">
        <v>0.65</v>
      </c>
      <c r="C221" s="4">
        <v>68.699999999999989</v>
      </c>
      <c r="D221">
        <f t="shared" si="6"/>
        <v>-0.18708664335714442</v>
      </c>
      <c r="E221">
        <f t="shared" si="7"/>
        <v>1.8369567370595503</v>
      </c>
    </row>
    <row r="222" spans="1:5" x14ac:dyDescent="0.25">
      <c r="A222" s="8" t="s">
        <v>243</v>
      </c>
      <c r="B222" s="4">
        <v>0.63</v>
      </c>
      <c r="C222" s="4">
        <v>76.599999999999994</v>
      </c>
      <c r="D222">
        <f t="shared" si="6"/>
        <v>-0.20065945054641829</v>
      </c>
      <c r="E222">
        <f t="shared" si="7"/>
        <v>1.8842287696326039</v>
      </c>
    </row>
    <row r="223" spans="1:5" x14ac:dyDescent="0.25">
      <c r="A223" s="8" t="s">
        <v>244</v>
      </c>
      <c r="B223" s="4">
        <v>0.65</v>
      </c>
      <c r="C223" s="4">
        <v>70.3</v>
      </c>
      <c r="D223">
        <f t="shared" si="6"/>
        <v>-0.18708664335714442</v>
      </c>
      <c r="E223">
        <f t="shared" si="7"/>
        <v>1.8469553250198238</v>
      </c>
    </row>
    <row r="224" spans="1:5" x14ac:dyDescent="0.25">
      <c r="A224" s="8" t="s">
        <v>245</v>
      </c>
      <c r="B224" s="4">
        <v>0.67</v>
      </c>
      <c r="C224" s="4">
        <v>75</v>
      </c>
      <c r="D224">
        <f t="shared" si="6"/>
        <v>-0.17392519729917355</v>
      </c>
      <c r="E224">
        <f t="shared" si="7"/>
        <v>1.8750612633917001</v>
      </c>
    </row>
    <row r="225" spans="1:5" x14ac:dyDescent="0.25">
      <c r="A225" s="8" t="s">
        <v>246</v>
      </c>
      <c r="B225" s="4">
        <v>0.65</v>
      </c>
      <c r="C225" s="4">
        <v>67.699999999999989</v>
      </c>
      <c r="D225">
        <f t="shared" si="6"/>
        <v>-0.18708664335714442</v>
      </c>
      <c r="E225">
        <f t="shared" si="7"/>
        <v>1.8305886686851442</v>
      </c>
    </row>
    <row r="226" spans="1:5" x14ac:dyDescent="0.25">
      <c r="A226" s="8" t="s">
        <v>247</v>
      </c>
      <c r="B226" s="4">
        <v>0.65</v>
      </c>
      <c r="C226" s="4">
        <v>67.699999999999989</v>
      </c>
      <c r="D226">
        <f t="shared" si="6"/>
        <v>-0.18708664335714442</v>
      </c>
      <c r="E226">
        <f t="shared" si="7"/>
        <v>1.8305886686851442</v>
      </c>
    </row>
    <row r="227" spans="1:5" x14ac:dyDescent="0.25">
      <c r="A227" s="8" t="s">
        <v>248</v>
      </c>
      <c r="B227" s="4">
        <v>0.59</v>
      </c>
      <c r="C227" s="4">
        <v>72.599999999999994</v>
      </c>
      <c r="D227">
        <f t="shared" si="6"/>
        <v>-0.22914798835785583</v>
      </c>
      <c r="E227">
        <f t="shared" si="7"/>
        <v>1.8609366207000937</v>
      </c>
    </row>
    <row r="228" spans="1:5" x14ac:dyDescent="0.25">
      <c r="A228" s="8" t="s">
        <v>249</v>
      </c>
      <c r="B228" s="4">
        <v>0.63</v>
      </c>
      <c r="C228" s="4">
        <v>74.3</v>
      </c>
      <c r="D228">
        <f t="shared" si="6"/>
        <v>-0.20065945054641829</v>
      </c>
      <c r="E228">
        <f t="shared" si="7"/>
        <v>1.8709888137605752</v>
      </c>
    </row>
    <row r="229" spans="1:5" x14ac:dyDescent="0.25">
      <c r="A229" s="8" t="s">
        <v>250</v>
      </c>
      <c r="B229" s="4">
        <v>0.63</v>
      </c>
      <c r="C229" s="4">
        <v>71</v>
      </c>
      <c r="D229">
        <f t="shared" si="6"/>
        <v>-0.20065945054641829</v>
      </c>
      <c r="E229">
        <f t="shared" si="7"/>
        <v>1.8512583487190752</v>
      </c>
    </row>
    <row r="230" spans="1:5" x14ac:dyDescent="0.25">
      <c r="A230" s="8" t="s">
        <v>251</v>
      </c>
      <c r="B230" s="4">
        <v>0.67</v>
      </c>
      <c r="C230" s="4">
        <v>68</v>
      </c>
      <c r="D230">
        <f t="shared" si="6"/>
        <v>-0.17392519729917355</v>
      </c>
      <c r="E230">
        <f t="shared" si="7"/>
        <v>1.8325089127062364</v>
      </c>
    </row>
    <row r="231" spans="1:5" x14ac:dyDescent="0.25">
      <c r="A231" s="8" t="s">
        <v>252</v>
      </c>
      <c r="B231" s="4">
        <v>0.69</v>
      </c>
      <c r="C231" s="4">
        <v>65.699999999999989</v>
      </c>
      <c r="D231">
        <f t="shared" si="6"/>
        <v>-0.16115090926274472</v>
      </c>
      <c r="E231">
        <f t="shared" si="7"/>
        <v>1.8175653695597807</v>
      </c>
    </row>
    <row r="232" spans="1:5" x14ac:dyDescent="0.25">
      <c r="A232" s="8" t="s">
        <v>253</v>
      </c>
      <c r="B232" s="4">
        <v>0.61</v>
      </c>
      <c r="C232" s="4">
        <v>79.599999999999994</v>
      </c>
      <c r="D232">
        <f t="shared" si="6"/>
        <v>-0.21467016498923297</v>
      </c>
      <c r="E232">
        <f t="shared" si="7"/>
        <v>1.9009130677376691</v>
      </c>
    </row>
    <row r="233" spans="1:5" x14ac:dyDescent="0.25">
      <c r="A233" s="8" t="s">
        <v>254</v>
      </c>
      <c r="B233" s="4">
        <v>0.65</v>
      </c>
      <c r="C233" s="4">
        <v>74.3</v>
      </c>
      <c r="D233">
        <f t="shared" si="6"/>
        <v>-0.18708664335714442</v>
      </c>
      <c r="E233">
        <f t="shared" si="7"/>
        <v>1.8709888137605752</v>
      </c>
    </row>
    <row r="234" spans="1:5" x14ac:dyDescent="0.25">
      <c r="A234" s="8" t="s">
        <v>255</v>
      </c>
      <c r="B234" s="4">
        <v>0.65</v>
      </c>
      <c r="C234" s="4">
        <v>68</v>
      </c>
      <c r="D234">
        <f t="shared" si="6"/>
        <v>-0.18708664335714442</v>
      </c>
      <c r="E234">
        <f t="shared" si="7"/>
        <v>1.8325089127062364</v>
      </c>
    </row>
    <row r="235" spans="1:5" x14ac:dyDescent="0.25">
      <c r="A235" s="8" t="s">
        <v>256</v>
      </c>
      <c r="B235" s="4">
        <v>0.63</v>
      </c>
      <c r="C235" s="4">
        <v>69</v>
      </c>
      <c r="D235">
        <f t="shared" si="6"/>
        <v>-0.20065945054641829</v>
      </c>
      <c r="E235">
        <f t="shared" si="7"/>
        <v>1.8388490907372552</v>
      </c>
    </row>
    <row r="236" spans="1:5" x14ac:dyDescent="0.25">
      <c r="A236" s="8" t="s">
        <v>257</v>
      </c>
      <c r="B236" s="4">
        <v>0.67</v>
      </c>
      <c r="C236" s="4">
        <v>70.699999999999989</v>
      </c>
      <c r="D236">
        <f t="shared" si="6"/>
        <v>-0.17392519729917355</v>
      </c>
      <c r="E236">
        <f t="shared" si="7"/>
        <v>1.8494194137968993</v>
      </c>
    </row>
    <row r="237" spans="1:5" x14ac:dyDescent="0.25">
      <c r="A237" s="8" t="s">
        <v>258</v>
      </c>
      <c r="B237" s="4">
        <v>0.59</v>
      </c>
      <c r="C237" s="4">
        <v>74.599999999999994</v>
      </c>
      <c r="D237">
        <f t="shared" si="6"/>
        <v>-0.22914798835785583</v>
      </c>
      <c r="E237">
        <f t="shared" si="7"/>
        <v>1.8727388274726688</v>
      </c>
    </row>
    <row r="238" spans="1:5" x14ac:dyDescent="0.25">
      <c r="A238" s="8" t="s">
        <v>259</v>
      </c>
      <c r="B238" s="4">
        <v>0.63</v>
      </c>
      <c r="C238" s="4">
        <v>71</v>
      </c>
      <c r="D238">
        <f t="shared" si="6"/>
        <v>-0.20065945054641829</v>
      </c>
      <c r="E238">
        <f t="shared" si="7"/>
        <v>1.8512583487190752</v>
      </c>
    </row>
    <row r="239" spans="1:5" x14ac:dyDescent="0.25">
      <c r="A239" s="8" t="s">
        <v>260</v>
      </c>
      <c r="B239" s="4">
        <v>0.63</v>
      </c>
      <c r="C239" s="4">
        <v>70</v>
      </c>
      <c r="D239">
        <f t="shared" si="6"/>
        <v>-0.20065945054641829</v>
      </c>
      <c r="E239">
        <f t="shared" si="7"/>
        <v>1.8450980400142569</v>
      </c>
    </row>
    <row r="240" spans="1:5" x14ac:dyDescent="0.25">
      <c r="A240" s="8" t="s">
        <v>261</v>
      </c>
      <c r="B240" s="4">
        <v>0.65</v>
      </c>
      <c r="C240" s="4">
        <v>65.699999999999989</v>
      </c>
      <c r="D240">
        <f t="shared" si="6"/>
        <v>-0.18708664335714442</v>
      </c>
      <c r="E240">
        <f t="shared" si="7"/>
        <v>1.8175653695597807</v>
      </c>
    </row>
    <row r="241" spans="1:5" x14ac:dyDescent="0.25">
      <c r="A241" s="8" t="s">
        <v>262</v>
      </c>
      <c r="B241" s="4">
        <v>0.63</v>
      </c>
      <c r="C241" s="4">
        <v>77.599999999999994</v>
      </c>
      <c r="D241">
        <f t="shared" si="6"/>
        <v>-0.20065945054641829</v>
      </c>
      <c r="E241">
        <f t="shared" si="7"/>
        <v>1.8898617212581883</v>
      </c>
    </row>
    <row r="242" spans="1:5" x14ac:dyDescent="0.25">
      <c r="A242" s="8" t="s">
        <v>263</v>
      </c>
      <c r="B242" s="4">
        <v>0.65</v>
      </c>
      <c r="C242" s="4">
        <v>75</v>
      </c>
      <c r="D242">
        <f t="shared" si="6"/>
        <v>-0.18708664335714442</v>
      </c>
      <c r="E242">
        <f t="shared" si="7"/>
        <v>1.8750612633917001</v>
      </c>
    </row>
    <row r="243" spans="1:5" x14ac:dyDescent="0.25">
      <c r="A243" s="8" t="s">
        <v>264</v>
      </c>
      <c r="B243" s="4">
        <v>0.63</v>
      </c>
      <c r="C243" s="4">
        <v>72</v>
      </c>
      <c r="D243">
        <f t="shared" si="6"/>
        <v>-0.20065945054641829</v>
      </c>
      <c r="E243">
        <f t="shared" si="7"/>
        <v>1.8573324964312685</v>
      </c>
    </row>
    <row r="244" spans="1:5" x14ac:dyDescent="0.25">
      <c r="A244" s="8" t="s">
        <v>265</v>
      </c>
      <c r="B244" s="4">
        <v>0.69</v>
      </c>
      <c r="C244" s="4">
        <v>67.699999999999989</v>
      </c>
      <c r="D244">
        <f t="shared" si="6"/>
        <v>-0.16115090926274472</v>
      </c>
      <c r="E244">
        <f t="shared" si="7"/>
        <v>1.8305886686851442</v>
      </c>
    </row>
    <row r="245" spans="1:5" x14ac:dyDescent="0.25">
      <c r="A245" s="8" t="s">
        <v>266</v>
      </c>
      <c r="B245" s="4">
        <v>0.69</v>
      </c>
      <c r="C245" s="4">
        <v>71.699999999999989</v>
      </c>
      <c r="D245">
        <f t="shared" si="6"/>
        <v>-0.16115090926274472</v>
      </c>
      <c r="E245">
        <f t="shared" si="7"/>
        <v>1.8555191556678001</v>
      </c>
    </row>
    <row r="246" spans="1:5" x14ac:dyDescent="0.25">
      <c r="A246" s="8" t="s">
        <v>267</v>
      </c>
      <c r="B246" s="4">
        <v>0.69</v>
      </c>
      <c r="C246" s="4">
        <v>67.399999999999991</v>
      </c>
      <c r="D246">
        <f t="shared" si="6"/>
        <v>-0.16115090926274472</v>
      </c>
      <c r="E246">
        <f t="shared" si="7"/>
        <v>1.8286598965353198</v>
      </c>
    </row>
    <row r="247" spans="1:5" x14ac:dyDescent="0.25">
      <c r="A247" s="8" t="s">
        <v>268</v>
      </c>
      <c r="B247" s="4">
        <v>0.69</v>
      </c>
      <c r="C247" s="4">
        <v>61.099999999999994</v>
      </c>
      <c r="D247">
        <f t="shared" si="6"/>
        <v>-0.16115090926274472</v>
      </c>
      <c r="E247">
        <f t="shared" si="7"/>
        <v>1.7860412102425542</v>
      </c>
    </row>
    <row r="248" spans="1:5" x14ac:dyDescent="0.25">
      <c r="A248" s="8" t="s">
        <v>269</v>
      </c>
      <c r="B248" s="4">
        <v>0.74</v>
      </c>
      <c r="C248" s="4">
        <v>59.8</v>
      </c>
      <c r="D248">
        <f t="shared" si="6"/>
        <v>-0.13076828026902382</v>
      </c>
      <c r="E248">
        <f t="shared" si="7"/>
        <v>1.7767011839884108</v>
      </c>
    </row>
    <row r="249" spans="1:5" x14ac:dyDescent="0.25">
      <c r="A249" s="8" t="s">
        <v>270</v>
      </c>
      <c r="B249" s="4">
        <v>0.71</v>
      </c>
      <c r="C249" s="4">
        <v>61.8</v>
      </c>
      <c r="D249">
        <f t="shared" si="6"/>
        <v>-0.14874165128092473</v>
      </c>
      <c r="E249">
        <f t="shared" si="7"/>
        <v>1.7909884750888159</v>
      </c>
    </row>
    <row r="250" spans="1:5" x14ac:dyDescent="0.25">
      <c r="A250" s="8" t="s">
        <v>271</v>
      </c>
      <c r="B250" s="4">
        <v>0.69</v>
      </c>
      <c r="C250" s="4">
        <v>71.699999999999989</v>
      </c>
      <c r="D250">
        <f t="shared" si="6"/>
        <v>-0.16115090926274472</v>
      </c>
      <c r="E250">
        <f t="shared" si="7"/>
        <v>1.8555191556678001</v>
      </c>
    </row>
    <row r="251" spans="1:5" x14ac:dyDescent="0.25">
      <c r="A251" s="8" t="s">
        <v>272</v>
      </c>
      <c r="B251" s="4">
        <v>0.67</v>
      </c>
      <c r="C251" s="4">
        <v>68.399999999999991</v>
      </c>
      <c r="D251">
        <f t="shared" si="6"/>
        <v>-0.17392519729917355</v>
      </c>
      <c r="E251">
        <f t="shared" si="7"/>
        <v>1.8350561017201161</v>
      </c>
    </row>
    <row r="252" spans="1:5" x14ac:dyDescent="0.25">
      <c r="A252" s="8" t="s">
        <v>273</v>
      </c>
      <c r="B252" s="4">
        <v>0.71</v>
      </c>
      <c r="C252" s="4">
        <v>65.099999999999994</v>
      </c>
      <c r="D252">
        <f t="shared" si="6"/>
        <v>-0.14874165128092473</v>
      </c>
      <c r="E252">
        <f t="shared" si="7"/>
        <v>1.8135809885681919</v>
      </c>
    </row>
    <row r="253" spans="1:5" x14ac:dyDescent="0.25">
      <c r="A253" s="8" t="s">
        <v>274</v>
      </c>
      <c r="B253" s="4">
        <v>0.77</v>
      </c>
      <c r="C253" s="4">
        <v>64.8</v>
      </c>
      <c r="D253">
        <f t="shared" si="6"/>
        <v>-0.11350927482751812</v>
      </c>
      <c r="E253">
        <f t="shared" si="7"/>
        <v>1.8115750058705933</v>
      </c>
    </row>
    <row r="254" spans="1:5" x14ac:dyDescent="0.25">
      <c r="A254" s="8" t="s">
        <v>275</v>
      </c>
      <c r="B254" s="4">
        <v>0.74</v>
      </c>
      <c r="C254" s="4">
        <v>61.8</v>
      </c>
      <c r="D254">
        <f t="shared" si="6"/>
        <v>-0.13076828026902382</v>
      </c>
      <c r="E254">
        <f t="shared" si="7"/>
        <v>1.7909884750888159</v>
      </c>
    </row>
    <row r="255" spans="1:5" x14ac:dyDescent="0.25">
      <c r="A255" s="8" t="s">
        <v>276</v>
      </c>
      <c r="B255" s="4">
        <v>0.69</v>
      </c>
      <c r="C255" s="4">
        <v>68.399999999999991</v>
      </c>
      <c r="D255">
        <f t="shared" si="6"/>
        <v>-0.16115090926274472</v>
      </c>
      <c r="E255">
        <f t="shared" si="7"/>
        <v>1.8350561017201161</v>
      </c>
    </row>
    <row r="256" spans="1:5" x14ac:dyDescent="0.25">
      <c r="A256" s="8" t="s">
        <v>277</v>
      </c>
      <c r="B256" s="4">
        <v>0.71</v>
      </c>
      <c r="C256" s="4">
        <v>61.099999999999994</v>
      </c>
      <c r="D256">
        <f t="shared" si="6"/>
        <v>-0.14874165128092473</v>
      </c>
      <c r="E256">
        <f t="shared" si="7"/>
        <v>1.7860412102425542</v>
      </c>
    </row>
    <row r="257" spans="1:5" x14ac:dyDescent="0.25">
      <c r="A257" s="8" t="s">
        <v>278</v>
      </c>
      <c r="B257" s="4">
        <v>0.71</v>
      </c>
      <c r="C257" s="4">
        <v>64.8</v>
      </c>
      <c r="D257">
        <f t="shared" si="6"/>
        <v>-0.14874165128092473</v>
      </c>
      <c r="E257">
        <f t="shared" si="7"/>
        <v>1.8115750058705933</v>
      </c>
    </row>
    <row r="258" spans="1:5" x14ac:dyDescent="0.25">
      <c r="A258" s="8" t="s">
        <v>279</v>
      </c>
      <c r="B258" s="4">
        <v>0.71</v>
      </c>
      <c r="C258" s="4">
        <v>63.8</v>
      </c>
      <c r="D258">
        <f t="shared" si="6"/>
        <v>-0.14874165128092473</v>
      </c>
      <c r="E258">
        <f t="shared" si="7"/>
        <v>1.8048206787211623</v>
      </c>
    </row>
    <row r="259" spans="1:5" x14ac:dyDescent="0.25">
      <c r="A259" s="8" t="s">
        <v>280</v>
      </c>
      <c r="B259" s="4">
        <v>0.67</v>
      </c>
      <c r="C259" s="4">
        <v>63.399999999999991</v>
      </c>
      <c r="D259">
        <f t="shared" ref="D259:D322" si="8">LOG(B259)</f>
        <v>-0.17392519729917355</v>
      </c>
      <c r="E259">
        <f t="shared" ref="E259:E322" si="9">LOG(C259)</f>
        <v>1.8020892578817327</v>
      </c>
    </row>
    <row r="260" spans="1:5" x14ac:dyDescent="0.25">
      <c r="A260" s="8" t="s">
        <v>281</v>
      </c>
      <c r="B260" s="4">
        <v>0.69</v>
      </c>
      <c r="C260" s="4">
        <v>68.099999999999994</v>
      </c>
      <c r="D260">
        <f t="shared" si="8"/>
        <v>-0.16115090926274472</v>
      </c>
      <c r="E260">
        <f t="shared" si="9"/>
        <v>1.8331471119127851</v>
      </c>
    </row>
    <row r="261" spans="1:5" x14ac:dyDescent="0.25">
      <c r="A261" s="8" t="s">
        <v>282</v>
      </c>
      <c r="B261" s="4">
        <v>0.71</v>
      </c>
      <c r="C261" s="4">
        <v>59.8</v>
      </c>
      <c r="D261">
        <f t="shared" si="8"/>
        <v>-0.14874165128092473</v>
      </c>
      <c r="E261">
        <f t="shared" si="9"/>
        <v>1.7767011839884108</v>
      </c>
    </row>
    <row r="262" spans="1:5" x14ac:dyDescent="0.25">
      <c r="A262" s="8" t="s">
        <v>283</v>
      </c>
      <c r="B262" s="4">
        <v>0.71</v>
      </c>
      <c r="C262" s="4">
        <v>64.8</v>
      </c>
      <c r="D262">
        <f t="shared" si="8"/>
        <v>-0.14874165128092473</v>
      </c>
      <c r="E262">
        <f t="shared" si="9"/>
        <v>1.8115750058705933</v>
      </c>
    </row>
    <row r="263" spans="1:5" x14ac:dyDescent="0.25">
      <c r="A263" s="8" t="s">
        <v>284</v>
      </c>
      <c r="B263" s="4">
        <v>0.67</v>
      </c>
      <c r="C263" s="4">
        <v>67.399999999999991</v>
      </c>
      <c r="D263">
        <f t="shared" si="8"/>
        <v>-0.17392519729917355</v>
      </c>
      <c r="E263">
        <f t="shared" si="9"/>
        <v>1.8286598965353198</v>
      </c>
    </row>
    <row r="264" spans="1:5" x14ac:dyDescent="0.25">
      <c r="A264" s="8" t="s">
        <v>285</v>
      </c>
      <c r="B264" s="4">
        <v>0.69</v>
      </c>
      <c r="C264" s="4">
        <v>67.099999999999994</v>
      </c>
      <c r="D264">
        <f t="shared" si="8"/>
        <v>-0.16115090926274472</v>
      </c>
      <c r="E264">
        <f t="shared" si="9"/>
        <v>1.8267225201689921</v>
      </c>
    </row>
    <row r="265" spans="1:5" x14ac:dyDescent="0.25">
      <c r="A265" s="8" t="s">
        <v>286</v>
      </c>
      <c r="B265" s="4">
        <v>0.71</v>
      </c>
      <c r="C265" s="4">
        <v>59.8</v>
      </c>
      <c r="D265">
        <f t="shared" si="8"/>
        <v>-0.14874165128092473</v>
      </c>
      <c r="E265">
        <f t="shared" si="9"/>
        <v>1.7767011839884108</v>
      </c>
    </row>
    <row r="266" spans="1:5" x14ac:dyDescent="0.25">
      <c r="A266" s="8" t="s">
        <v>287</v>
      </c>
      <c r="B266" s="4">
        <v>0.74</v>
      </c>
      <c r="C266" s="4">
        <v>64.8</v>
      </c>
      <c r="D266">
        <f t="shared" si="8"/>
        <v>-0.13076828026902382</v>
      </c>
      <c r="E266">
        <f t="shared" si="9"/>
        <v>1.8115750058705933</v>
      </c>
    </row>
    <row r="267" spans="1:5" x14ac:dyDescent="0.25">
      <c r="A267" s="8" t="s">
        <v>288</v>
      </c>
      <c r="B267" s="4">
        <v>0.71</v>
      </c>
      <c r="C267" s="4">
        <v>63.399999999999991</v>
      </c>
      <c r="D267">
        <f t="shared" si="8"/>
        <v>-0.14874165128092473</v>
      </c>
      <c r="E267">
        <f t="shared" si="9"/>
        <v>1.8020892578817327</v>
      </c>
    </row>
    <row r="268" spans="1:5" x14ac:dyDescent="0.25">
      <c r="A268" s="8" t="s">
        <v>289</v>
      </c>
      <c r="B268" s="4">
        <v>0.71</v>
      </c>
      <c r="C268" s="4">
        <v>63.399999999999991</v>
      </c>
      <c r="D268">
        <f t="shared" si="8"/>
        <v>-0.14874165128092473</v>
      </c>
      <c r="E268">
        <f t="shared" si="9"/>
        <v>1.8020892578817327</v>
      </c>
    </row>
    <row r="269" spans="1:5" x14ac:dyDescent="0.25">
      <c r="A269" s="8" t="s">
        <v>290</v>
      </c>
      <c r="B269" s="4">
        <v>0.71</v>
      </c>
      <c r="C269" s="4">
        <v>61.099999999999994</v>
      </c>
      <c r="D269">
        <f t="shared" si="8"/>
        <v>-0.14874165128092473</v>
      </c>
      <c r="E269">
        <f t="shared" si="9"/>
        <v>1.7860412102425542</v>
      </c>
    </row>
    <row r="270" spans="1:5" x14ac:dyDescent="0.25">
      <c r="A270" s="8" t="s">
        <v>291</v>
      </c>
      <c r="B270" s="4">
        <v>0.77</v>
      </c>
      <c r="C270" s="4">
        <v>61.8</v>
      </c>
      <c r="D270">
        <f t="shared" si="8"/>
        <v>-0.11350927482751812</v>
      </c>
      <c r="E270">
        <f t="shared" si="9"/>
        <v>1.7909884750888159</v>
      </c>
    </row>
    <row r="271" spans="1:5" x14ac:dyDescent="0.25">
      <c r="A271" s="8" t="s">
        <v>292</v>
      </c>
      <c r="B271" s="4">
        <v>0.67</v>
      </c>
      <c r="C271" s="4">
        <v>70.699999999999989</v>
      </c>
      <c r="D271">
        <f t="shared" si="8"/>
        <v>-0.17392519729917355</v>
      </c>
      <c r="E271">
        <f t="shared" si="9"/>
        <v>1.8494194137968993</v>
      </c>
    </row>
    <row r="272" spans="1:5" x14ac:dyDescent="0.25">
      <c r="A272" s="8" t="s">
        <v>293</v>
      </c>
      <c r="B272" s="4">
        <v>0.69</v>
      </c>
      <c r="C272" s="4">
        <v>67.399999999999991</v>
      </c>
      <c r="D272">
        <f t="shared" si="8"/>
        <v>-0.16115090926274472</v>
      </c>
      <c r="E272">
        <f t="shared" si="9"/>
        <v>1.8286598965353198</v>
      </c>
    </row>
    <row r="273" spans="1:5" x14ac:dyDescent="0.25">
      <c r="A273" s="8" t="s">
        <v>294</v>
      </c>
      <c r="B273" s="4">
        <v>0.71</v>
      </c>
      <c r="C273" s="4">
        <v>66.099999999999994</v>
      </c>
      <c r="D273">
        <f t="shared" si="8"/>
        <v>-0.14874165128092473</v>
      </c>
      <c r="E273">
        <f t="shared" si="9"/>
        <v>1.8202014594856402</v>
      </c>
    </row>
    <row r="274" spans="1:5" x14ac:dyDescent="0.25">
      <c r="A274" s="8" t="s">
        <v>295</v>
      </c>
      <c r="B274" s="4">
        <v>0.74</v>
      </c>
      <c r="C274" s="4">
        <v>64.8</v>
      </c>
      <c r="D274">
        <f t="shared" si="8"/>
        <v>-0.13076828026902382</v>
      </c>
      <c r="E274">
        <f t="shared" si="9"/>
        <v>1.8115750058705933</v>
      </c>
    </row>
    <row r="275" spans="1:5" x14ac:dyDescent="0.25">
      <c r="A275" s="8" t="s">
        <v>296</v>
      </c>
      <c r="B275" s="4">
        <v>0.8</v>
      </c>
      <c r="C275" s="4">
        <v>56.499999999999993</v>
      </c>
      <c r="D275">
        <f t="shared" si="8"/>
        <v>-9.6910013008056392E-2</v>
      </c>
      <c r="E275">
        <f t="shared" si="9"/>
        <v>1.7520484478194385</v>
      </c>
    </row>
    <row r="276" spans="1:5" x14ac:dyDescent="0.25">
      <c r="A276" s="8" t="s">
        <v>297</v>
      </c>
      <c r="B276" s="4">
        <v>0.74</v>
      </c>
      <c r="C276" s="4">
        <v>58.499999999999993</v>
      </c>
      <c r="D276">
        <f t="shared" si="8"/>
        <v>-0.13076828026902382</v>
      </c>
      <c r="E276">
        <f t="shared" si="9"/>
        <v>1.7671558660821804</v>
      </c>
    </row>
    <row r="277" spans="1:5" x14ac:dyDescent="0.25">
      <c r="A277" s="8" t="s">
        <v>298</v>
      </c>
      <c r="B277" s="4">
        <v>0.8</v>
      </c>
      <c r="C277" s="4">
        <v>59.199999999999996</v>
      </c>
      <c r="D277">
        <f t="shared" si="8"/>
        <v>-9.6910013008056392E-2</v>
      </c>
      <c r="E277">
        <f t="shared" si="9"/>
        <v>1.7723217067229198</v>
      </c>
    </row>
    <row r="278" spans="1:5" x14ac:dyDescent="0.25">
      <c r="A278" s="8" t="s">
        <v>299</v>
      </c>
      <c r="B278" s="4">
        <v>0.77</v>
      </c>
      <c r="C278" s="4">
        <v>61.199999999999996</v>
      </c>
      <c r="D278">
        <f t="shared" si="8"/>
        <v>-0.11350927482751812</v>
      </c>
      <c r="E278">
        <f t="shared" si="9"/>
        <v>1.7867514221455612</v>
      </c>
    </row>
    <row r="279" spans="1:5" x14ac:dyDescent="0.25">
      <c r="A279" s="8" t="s">
        <v>300</v>
      </c>
      <c r="B279" s="4">
        <v>0.8</v>
      </c>
      <c r="C279" s="4">
        <v>60.499999999999993</v>
      </c>
      <c r="D279">
        <f t="shared" si="8"/>
        <v>-9.6910013008056392E-2</v>
      </c>
      <c r="E279">
        <f t="shared" si="9"/>
        <v>1.7817553746524688</v>
      </c>
    </row>
    <row r="280" spans="1:5" x14ac:dyDescent="0.25">
      <c r="A280" s="8" t="s">
        <v>301</v>
      </c>
      <c r="B280" s="4">
        <v>0.74</v>
      </c>
      <c r="C280" s="4">
        <v>62.499999999999993</v>
      </c>
      <c r="D280">
        <f t="shared" si="8"/>
        <v>-0.13076828026902382</v>
      </c>
      <c r="E280">
        <f t="shared" si="9"/>
        <v>1.7958800173440752</v>
      </c>
    </row>
    <row r="281" spans="1:5" x14ac:dyDescent="0.25">
      <c r="A281" s="8" t="s">
        <v>302</v>
      </c>
      <c r="B281" s="4">
        <v>0.8</v>
      </c>
      <c r="C281" s="4">
        <v>63.499999999999993</v>
      </c>
      <c r="D281">
        <f t="shared" si="8"/>
        <v>-9.6910013008056392E-2</v>
      </c>
      <c r="E281">
        <f t="shared" si="9"/>
        <v>1.8027737252919755</v>
      </c>
    </row>
    <row r="282" spans="1:5" x14ac:dyDescent="0.25">
      <c r="A282" s="8" t="s">
        <v>303</v>
      </c>
      <c r="B282" s="4">
        <v>0.8</v>
      </c>
      <c r="C282" s="4">
        <v>60.199999999999996</v>
      </c>
      <c r="D282">
        <f t="shared" si="8"/>
        <v>-9.6910013008056392E-2</v>
      </c>
      <c r="E282">
        <f t="shared" si="9"/>
        <v>1.7795964912578246</v>
      </c>
    </row>
    <row r="283" spans="1:5" x14ac:dyDescent="0.25">
      <c r="A283" s="8" t="s">
        <v>304</v>
      </c>
      <c r="B283" s="4">
        <v>0.74</v>
      </c>
      <c r="C283" s="4">
        <v>63.499999999999993</v>
      </c>
      <c r="D283">
        <f t="shared" si="8"/>
        <v>-0.13076828026902382</v>
      </c>
      <c r="E283">
        <f t="shared" si="9"/>
        <v>1.8027737252919755</v>
      </c>
    </row>
    <row r="284" spans="1:5" x14ac:dyDescent="0.25">
      <c r="A284" s="8" t="s">
        <v>305</v>
      </c>
      <c r="B284" s="4">
        <v>0.74</v>
      </c>
      <c r="C284" s="4">
        <v>58.499999999999993</v>
      </c>
      <c r="D284">
        <f t="shared" si="8"/>
        <v>-0.13076828026902382</v>
      </c>
      <c r="E284">
        <f t="shared" si="9"/>
        <v>1.7671558660821804</v>
      </c>
    </row>
    <row r="285" spans="1:5" x14ac:dyDescent="0.25">
      <c r="A285" s="8" t="s">
        <v>306</v>
      </c>
      <c r="B285" s="4">
        <v>0.77</v>
      </c>
      <c r="C285" s="4">
        <v>61.499999999999993</v>
      </c>
      <c r="D285">
        <f t="shared" si="8"/>
        <v>-0.11350927482751812</v>
      </c>
      <c r="E285">
        <f t="shared" si="9"/>
        <v>1.7888751157754166</v>
      </c>
    </row>
    <row r="286" spans="1:5" x14ac:dyDescent="0.25">
      <c r="A286" s="8" t="s">
        <v>307</v>
      </c>
      <c r="B286" s="4">
        <v>0.77</v>
      </c>
      <c r="C286" s="4">
        <v>58.199999999999996</v>
      </c>
      <c r="D286">
        <f t="shared" si="8"/>
        <v>-0.11350927482751812</v>
      </c>
      <c r="E286">
        <f t="shared" si="9"/>
        <v>1.7649229846498884</v>
      </c>
    </row>
    <row r="287" spans="1:5" x14ac:dyDescent="0.25">
      <c r="A287" s="8" t="s">
        <v>308</v>
      </c>
      <c r="B287" s="4">
        <v>0.8</v>
      </c>
      <c r="C287" s="4">
        <v>61.499999999999993</v>
      </c>
      <c r="D287">
        <f t="shared" si="8"/>
        <v>-9.6910013008056392E-2</v>
      </c>
      <c r="E287">
        <f t="shared" si="9"/>
        <v>1.7888751157754166</v>
      </c>
    </row>
    <row r="288" spans="1:5" x14ac:dyDescent="0.25">
      <c r="A288" s="8" t="s">
        <v>309</v>
      </c>
      <c r="B288" s="4">
        <v>0.74</v>
      </c>
      <c r="C288" s="4">
        <v>59.499999999999993</v>
      </c>
      <c r="D288">
        <f t="shared" si="8"/>
        <v>-0.13076828026902382</v>
      </c>
      <c r="E288">
        <f t="shared" si="9"/>
        <v>1.7745169657285496</v>
      </c>
    </row>
    <row r="289" spans="1:5" x14ac:dyDescent="0.25">
      <c r="A289" s="8" t="s">
        <v>310</v>
      </c>
      <c r="B289" s="4">
        <v>0.74</v>
      </c>
      <c r="C289" s="4">
        <v>61.499999999999993</v>
      </c>
      <c r="D289">
        <f t="shared" si="8"/>
        <v>-0.13076828026902382</v>
      </c>
      <c r="E289">
        <f t="shared" si="9"/>
        <v>1.7888751157754166</v>
      </c>
    </row>
    <row r="290" spans="1:5" x14ac:dyDescent="0.25">
      <c r="A290" s="8" t="s">
        <v>311</v>
      </c>
      <c r="B290" s="4">
        <v>0.8</v>
      </c>
      <c r="C290" s="4">
        <v>58.199999999999996</v>
      </c>
      <c r="D290">
        <f t="shared" si="8"/>
        <v>-9.6910013008056392E-2</v>
      </c>
      <c r="E290">
        <f t="shared" si="9"/>
        <v>1.7649229846498884</v>
      </c>
    </row>
    <row r="291" spans="1:5" x14ac:dyDescent="0.25">
      <c r="A291" s="8" t="s">
        <v>312</v>
      </c>
      <c r="B291" s="4">
        <v>0.77</v>
      </c>
      <c r="C291" s="4">
        <v>58.499999999999993</v>
      </c>
      <c r="D291">
        <f t="shared" si="8"/>
        <v>-0.11350927482751812</v>
      </c>
      <c r="E291">
        <f t="shared" si="9"/>
        <v>1.7671558660821804</v>
      </c>
    </row>
    <row r="292" spans="1:5" x14ac:dyDescent="0.25">
      <c r="A292" s="8" t="s">
        <v>313</v>
      </c>
      <c r="B292" s="4">
        <v>0.77</v>
      </c>
      <c r="C292" s="4">
        <v>62.499999999999993</v>
      </c>
      <c r="D292">
        <f t="shared" si="8"/>
        <v>-0.11350927482751812</v>
      </c>
      <c r="E292">
        <f t="shared" si="9"/>
        <v>1.7958800173440752</v>
      </c>
    </row>
    <row r="293" spans="1:5" x14ac:dyDescent="0.25">
      <c r="A293" s="8" t="s">
        <v>314</v>
      </c>
      <c r="B293" s="4">
        <v>0.8</v>
      </c>
      <c r="C293" s="4">
        <v>60.499999999999993</v>
      </c>
      <c r="D293">
        <f t="shared" si="8"/>
        <v>-9.6910013008056392E-2</v>
      </c>
      <c r="E293">
        <f t="shared" si="9"/>
        <v>1.7817553746524688</v>
      </c>
    </row>
    <row r="294" spans="1:5" x14ac:dyDescent="0.25">
      <c r="A294" s="8" t="s">
        <v>315</v>
      </c>
      <c r="B294" s="4">
        <v>0.8</v>
      </c>
      <c r="C294" s="4">
        <v>60.199999999999996</v>
      </c>
      <c r="D294">
        <f t="shared" si="8"/>
        <v>-9.6910013008056392E-2</v>
      </c>
      <c r="E294">
        <f t="shared" si="9"/>
        <v>1.7795964912578246</v>
      </c>
    </row>
    <row r="295" spans="1:5" x14ac:dyDescent="0.25">
      <c r="A295" s="8" t="s">
        <v>316</v>
      </c>
      <c r="B295" s="4">
        <v>0.83</v>
      </c>
      <c r="C295" s="4">
        <v>56.199999999999996</v>
      </c>
      <c r="D295">
        <f t="shared" si="8"/>
        <v>-8.092190762392612E-2</v>
      </c>
      <c r="E295">
        <f t="shared" si="9"/>
        <v>1.7497363155690611</v>
      </c>
    </row>
    <row r="296" spans="1:5" x14ac:dyDescent="0.25">
      <c r="A296" s="8" t="s">
        <v>317</v>
      </c>
      <c r="B296" s="4">
        <v>0.77</v>
      </c>
      <c r="C296" s="4">
        <v>57.499999999999993</v>
      </c>
      <c r="D296">
        <f t="shared" si="8"/>
        <v>-0.11350927482751812</v>
      </c>
      <c r="E296">
        <f t="shared" si="9"/>
        <v>1.7596678446896303</v>
      </c>
    </row>
    <row r="297" spans="1:5" x14ac:dyDescent="0.25">
      <c r="A297" s="8" t="s">
        <v>318</v>
      </c>
      <c r="B297" s="4">
        <v>0.8</v>
      </c>
      <c r="C297" s="4">
        <v>58.499999999999993</v>
      </c>
      <c r="D297">
        <f t="shared" si="8"/>
        <v>-9.6910013008056392E-2</v>
      </c>
      <c r="E297">
        <f t="shared" si="9"/>
        <v>1.7671558660821804</v>
      </c>
    </row>
    <row r="298" spans="1:5" x14ac:dyDescent="0.25">
      <c r="A298" s="8" t="s">
        <v>319</v>
      </c>
      <c r="B298" s="4">
        <v>0.74</v>
      </c>
      <c r="C298" s="4">
        <v>61.499999999999993</v>
      </c>
      <c r="D298">
        <f t="shared" si="8"/>
        <v>-0.13076828026902382</v>
      </c>
      <c r="E298">
        <f t="shared" si="9"/>
        <v>1.7888751157754166</v>
      </c>
    </row>
    <row r="299" spans="1:5" x14ac:dyDescent="0.25">
      <c r="A299" s="8" t="s">
        <v>320</v>
      </c>
      <c r="B299" s="4">
        <v>0.8</v>
      </c>
      <c r="C299" s="4">
        <v>61.199999999999996</v>
      </c>
      <c r="D299">
        <f t="shared" si="8"/>
        <v>-9.6910013008056392E-2</v>
      </c>
      <c r="E299">
        <f t="shared" si="9"/>
        <v>1.7867514221455612</v>
      </c>
    </row>
    <row r="300" spans="1:5" x14ac:dyDescent="0.25">
      <c r="A300" s="8" t="s">
        <v>321</v>
      </c>
      <c r="B300" s="4">
        <v>0.77</v>
      </c>
      <c r="C300" s="4">
        <v>54.199999999999996</v>
      </c>
      <c r="D300">
        <f t="shared" si="8"/>
        <v>-0.11350927482751812</v>
      </c>
      <c r="E300">
        <f t="shared" si="9"/>
        <v>1.7339992865383869</v>
      </c>
    </row>
    <row r="301" spans="1:5" x14ac:dyDescent="0.25">
      <c r="A301" s="8" t="s">
        <v>322</v>
      </c>
      <c r="B301" s="4">
        <v>0.71</v>
      </c>
      <c r="C301" s="4">
        <v>62.8</v>
      </c>
      <c r="D301">
        <f t="shared" si="8"/>
        <v>-0.14874165128092473</v>
      </c>
      <c r="E301">
        <f t="shared" si="9"/>
        <v>1.7979596437371961</v>
      </c>
    </row>
    <row r="302" spans="1:5" x14ac:dyDescent="0.25">
      <c r="A302" s="8" t="s">
        <v>323</v>
      </c>
      <c r="B302" s="4">
        <v>0.77</v>
      </c>
      <c r="C302" s="4">
        <v>57.499999999999993</v>
      </c>
      <c r="D302">
        <f t="shared" si="8"/>
        <v>-0.11350927482751812</v>
      </c>
      <c r="E302">
        <f t="shared" si="9"/>
        <v>1.7596678446896303</v>
      </c>
    </row>
    <row r="303" spans="1:5" x14ac:dyDescent="0.25">
      <c r="A303" s="8" t="s">
        <v>324</v>
      </c>
      <c r="B303" s="4">
        <v>0.8</v>
      </c>
      <c r="C303" s="4">
        <v>61.499999999999993</v>
      </c>
      <c r="D303">
        <f t="shared" si="8"/>
        <v>-9.6910013008056392E-2</v>
      </c>
      <c r="E303">
        <f t="shared" si="9"/>
        <v>1.7888751157754166</v>
      </c>
    </row>
    <row r="304" spans="1:5" x14ac:dyDescent="0.25">
      <c r="A304" s="8" t="s">
        <v>325</v>
      </c>
      <c r="B304" s="4">
        <v>0.77</v>
      </c>
      <c r="C304" s="4">
        <v>58.199999999999996</v>
      </c>
      <c r="D304">
        <f t="shared" si="8"/>
        <v>-0.11350927482751812</v>
      </c>
      <c r="E304">
        <f t="shared" si="9"/>
        <v>1.7649229846498884</v>
      </c>
    </row>
    <row r="305" spans="1:5" x14ac:dyDescent="0.25">
      <c r="A305" s="8" t="s">
        <v>326</v>
      </c>
      <c r="B305" s="4">
        <v>0.77</v>
      </c>
      <c r="C305" s="4">
        <v>54.199999999999996</v>
      </c>
      <c r="D305">
        <f t="shared" si="8"/>
        <v>-0.11350927482751812</v>
      </c>
      <c r="E305">
        <f t="shared" si="9"/>
        <v>1.7339992865383869</v>
      </c>
    </row>
    <row r="306" spans="1:5" x14ac:dyDescent="0.25">
      <c r="A306" s="8" t="s">
        <v>327</v>
      </c>
      <c r="B306" s="4">
        <v>0.83</v>
      </c>
      <c r="C306" s="4">
        <v>51.9</v>
      </c>
      <c r="D306">
        <f t="shared" si="8"/>
        <v>-8.092190762392612E-2</v>
      </c>
      <c r="E306">
        <f t="shared" si="9"/>
        <v>1.7151673578484579</v>
      </c>
    </row>
    <row r="307" spans="1:5" x14ac:dyDescent="0.25">
      <c r="A307" s="8" t="s">
        <v>328</v>
      </c>
      <c r="B307" s="4">
        <v>0.91</v>
      </c>
      <c r="C307" s="4">
        <v>53.599999999999994</v>
      </c>
      <c r="D307">
        <f t="shared" si="8"/>
        <v>-4.0958607678906384E-2</v>
      </c>
      <c r="E307">
        <f t="shared" si="9"/>
        <v>1.72916478969277</v>
      </c>
    </row>
    <row r="308" spans="1:5" x14ac:dyDescent="0.25">
      <c r="A308" s="8" t="s">
        <v>329</v>
      </c>
      <c r="B308" s="4">
        <v>0.87</v>
      </c>
      <c r="C308" s="4">
        <v>51.3</v>
      </c>
      <c r="D308">
        <f t="shared" si="8"/>
        <v>-6.0480747381381476E-2</v>
      </c>
      <c r="E308">
        <f t="shared" si="9"/>
        <v>1.7101173651118162</v>
      </c>
    </row>
    <row r="309" spans="1:5" x14ac:dyDescent="0.25">
      <c r="A309" s="8" t="s">
        <v>330</v>
      </c>
      <c r="B309" s="4">
        <v>0.95</v>
      </c>
      <c r="C309" s="4">
        <v>48.699999999999996</v>
      </c>
      <c r="D309">
        <f t="shared" si="8"/>
        <v>-2.2276394711152253E-2</v>
      </c>
      <c r="E309">
        <f t="shared" si="9"/>
        <v>1.6875289612146342</v>
      </c>
    </row>
    <row r="310" spans="1:5" x14ac:dyDescent="0.25">
      <c r="A310" s="8" t="s">
        <v>331</v>
      </c>
      <c r="B310" s="4">
        <v>0.87</v>
      </c>
      <c r="C310" s="4">
        <v>55.9</v>
      </c>
      <c r="D310">
        <f t="shared" si="8"/>
        <v>-6.0480747381381476E-2</v>
      </c>
      <c r="E310">
        <f t="shared" si="9"/>
        <v>1.7474118078864234</v>
      </c>
    </row>
    <row r="311" spans="1:5" x14ac:dyDescent="0.25">
      <c r="A311" s="8" t="s">
        <v>332</v>
      </c>
      <c r="B311" s="4">
        <v>0.91</v>
      </c>
      <c r="C311" s="4">
        <v>51.599999999999994</v>
      </c>
      <c r="D311">
        <f t="shared" si="8"/>
        <v>-4.0958607678906384E-2</v>
      </c>
      <c r="E311">
        <f t="shared" si="9"/>
        <v>1.7126497016272113</v>
      </c>
    </row>
    <row r="312" spans="1:5" x14ac:dyDescent="0.25">
      <c r="A312" s="8" t="s">
        <v>333</v>
      </c>
      <c r="B312" s="4">
        <v>0.91</v>
      </c>
      <c r="C312" s="4">
        <v>52.3</v>
      </c>
      <c r="D312">
        <f t="shared" si="8"/>
        <v>-4.0958607678906384E-2</v>
      </c>
      <c r="E312">
        <f t="shared" si="9"/>
        <v>1.7185016888672742</v>
      </c>
    </row>
    <row r="313" spans="1:5" x14ac:dyDescent="0.25">
      <c r="A313" s="8" t="s">
        <v>334</v>
      </c>
      <c r="B313" s="4">
        <v>0.95</v>
      </c>
      <c r="C313" s="4">
        <v>44.699999999999996</v>
      </c>
      <c r="D313">
        <f t="shared" si="8"/>
        <v>-2.2276394711152253E-2</v>
      </c>
      <c r="E313">
        <f t="shared" si="9"/>
        <v>1.6503075231319364</v>
      </c>
    </row>
    <row r="314" spans="1:5" x14ac:dyDescent="0.25">
      <c r="A314" s="8" t="s">
        <v>335</v>
      </c>
      <c r="B314" s="4">
        <v>0.83</v>
      </c>
      <c r="C314" s="4">
        <v>53.9</v>
      </c>
      <c r="D314">
        <f t="shared" si="8"/>
        <v>-8.092190762392612E-2</v>
      </c>
      <c r="E314">
        <f t="shared" si="9"/>
        <v>1.7315887651867388</v>
      </c>
    </row>
    <row r="315" spans="1:5" x14ac:dyDescent="0.25">
      <c r="A315" s="8" t="s">
        <v>336</v>
      </c>
      <c r="B315" s="4">
        <v>0.87</v>
      </c>
      <c r="C315" s="4">
        <v>54.599999999999994</v>
      </c>
      <c r="D315">
        <f t="shared" si="8"/>
        <v>-6.0480747381381476E-2</v>
      </c>
      <c r="E315">
        <f t="shared" si="9"/>
        <v>1.7371926427047373</v>
      </c>
    </row>
    <row r="316" spans="1:5" x14ac:dyDescent="0.25">
      <c r="A316" s="8" t="s">
        <v>337</v>
      </c>
      <c r="B316" s="4">
        <v>0.91</v>
      </c>
      <c r="C316" s="4">
        <v>47.3</v>
      </c>
      <c r="D316">
        <f t="shared" si="8"/>
        <v>-4.0958607678906384E-2</v>
      </c>
      <c r="E316">
        <f t="shared" si="9"/>
        <v>1.6748611407378116</v>
      </c>
    </row>
    <row r="317" spans="1:5" x14ac:dyDescent="0.25">
      <c r="A317" s="8" t="s">
        <v>338</v>
      </c>
      <c r="B317" s="4">
        <v>1.05</v>
      </c>
      <c r="C317" s="4">
        <v>49.699999999999996</v>
      </c>
      <c r="D317">
        <f t="shared" si="8"/>
        <v>2.1189299069938092E-2</v>
      </c>
      <c r="E317">
        <f t="shared" si="9"/>
        <v>1.6963563887333322</v>
      </c>
    </row>
    <row r="318" spans="1:5" x14ac:dyDescent="0.25">
      <c r="A318" s="8" t="s">
        <v>339</v>
      </c>
      <c r="B318" s="4">
        <v>1.05</v>
      </c>
      <c r="C318" s="4">
        <v>44.699999999999996</v>
      </c>
      <c r="D318">
        <f t="shared" si="8"/>
        <v>2.1189299069938092E-2</v>
      </c>
      <c r="E318">
        <f t="shared" si="9"/>
        <v>1.6503075231319364</v>
      </c>
    </row>
    <row r="319" spans="1:5" x14ac:dyDescent="0.25">
      <c r="A319" s="8" t="s">
        <v>340</v>
      </c>
      <c r="B319" s="4">
        <v>0.8</v>
      </c>
      <c r="C319" s="4">
        <v>55.9</v>
      </c>
      <c r="D319">
        <f t="shared" si="8"/>
        <v>-9.6910013008056392E-2</v>
      </c>
      <c r="E319">
        <f t="shared" si="9"/>
        <v>1.7474118078864234</v>
      </c>
    </row>
    <row r="320" spans="1:5" x14ac:dyDescent="0.25">
      <c r="A320" s="8" t="s">
        <v>341</v>
      </c>
      <c r="B320" s="4">
        <v>0.83</v>
      </c>
      <c r="C320" s="4">
        <v>55.9</v>
      </c>
      <c r="D320">
        <f t="shared" si="8"/>
        <v>-8.092190762392612E-2</v>
      </c>
      <c r="E320">
        <f t="shared" si="9"/>
        <v>1.7474118078864234</v>
      </c>
    </row>
    <row r="321" spans="1:5" x14ac:dyDescent="0.25">
      <c r="A321" s="8" t="s">
        <v>342</v>
      </c>
      <c r="B321" s="4">
        <v>0.87</v>
      </c>
      <c r="C321" s="4">
        <v>47.3</v>
      </c>
      <c r="D321">
        <f t="shared" si="8"/>
        <v>-6.0480747381381476E-2</v>
      </c>
      <c r="E321">
        <f t="shared" si="9"/>
        <v>1.6748611407378116</v>
      </c>
    </row>
    <row r="322" spans="1:5" x14ac:dyDescent="0.25">
      <c r="A322" s="8" t="s">
        <v>343</v>
      </c>
      <c r="B322" s="4">
        <v>1</v>
      </c>
      <c r="C322" s="4">
        <v>46</v>
      </c>
      <c r="D322">
        <f t="shared" si="8"/>
        <v>0</v>
      </c>
      <c r="E322">
        <f t="shared" si="9"/>
        <v>1.6627578316815741</v>
      </c>
    </row>
    <row r="323" spans="1:5" x14ac:dyDescent="0.25">
      <c r="A323" s="8" t="s">
        <v>344</v>
      </c>
      <c r="B323" s="4">
        <v>1.05</v>
      </c>
      <c r="C323" s="4">
        <v>48.699999999999996</v>
      </c>
      <c r="D323">
        <f t="shared" ref="D323:D366" si="10">LOG(B323)</f>
        <v>2.1189299069938092E-2</v>
      </c>
      <c r="E323">
        <f t="shared" ref="E323:E366" si="11">LOG(C323)</f>
        <v>1.6875289612146342</v>
      </c>
    </row>
    <row r="324" spans="1:5" x14ac:dyDescent="0.25">
      <c r="A324" s="8" t="s">
        <v>345</v>
      </c>
      <c r="B324" s="4">
        <v>0.87</v>
      </c>
      <c r="C324" s="4">
        <v>55.9</v>
      </c>
      <c r="D324">
        <f t="shared" si="10"/>
        <v>-6.0480747381381476E-2</v>
      </c>
      <c r="E324">
        <f t="shared" si="11"/>
        <v>1.7474118078864234</v>
      </c>
    </row>
    <row r="325" spans="1:5" x14ac:dyDescent="0.25">
      <c r="A325" s="8" t="s">
        <v>346</v>
      </c>
      <c r="B325" s="4">
        <v>0.87</v>
      </c>
      <c r="C325" s="4">
        <v>55.599999999999994</v>
      </c>
      <c r="D325">
        <f t="shared" si="10"/>
        <v>-6.0480747381381476E-2</v>
      </c>
      <c r="E325">
        <f t="shared" si="11"/>
        <v>1.7450747915820575</v>
      </c>
    </row>
    <row r="326" spans="1:5" x14ac:dyDescent="0.25">
      <c r="A326" s="8" t="s">
        <v>347</v>
      </c>
      <c r="B326" s="4">
        <v>0.95</v>
      </c>
      <c r="C326" s="4">
        <v>47</v>
      </c>
      <c r="D326">
        <f t="shared" si="10"/>
        <v>-2.2276394711152253E-2</v>
      </c>
      <c r="E326">
        <f t="shared" si="11"/>
        <v>1.6720978579357175</v>
      </c>
    </row>
    <row r="327" spans="1:5" x14ac:dyDescent="0.25">
      <c r="A327" s="8" t="s">
        <v>348</v>
      </c>
      <c r="B327" s="4">
        <v>1</v>
      </c>
      <c r="C327" s="4">
        <v>48.699999999999996</v>
      </c>
      <c r="D327">
        <f t="shared" si="10"/>
        <v>0</v>
      </c>
      <c r="E327">
        <f t="shared" si="11"/>
        <v>1.6875289612146342</v>
      </c>
    </row>
    <row r="328" spans="1:5" x14ac:dyDescent="0.25">
      <c r="A328" s="8" t="s">
        <v>349</v>
      </c>
      <c r="B328" s="4">
        <v>0.87</v>
      </c>
      <c r="C328" s="4">
        <v>51.9</v>
      </c>
      <c r="D328">
        <f t="shared" si="10"/>
        <v>-6.0480747381381476E-2</v>
      </c>
      <c r="E328">
        <f t="shared" si="11"/>
        <v>1.7151673578484579</v>
      </c>
    </row>
    <row r="329" spans="1:5" x14ac:dyDescent="0.25">
      <c r="A329" s="8" t="s">
        <v>350</v>
      </c>
      <c r="B329" s="4">
        <v>0.83</v>
      </c>
      <c r="C329" s="4">
        <v>53.599999999999994</v>
      </c>
      <c r="D329">
        <f t="shared" si="10"/>
        <v>-8.092190762392612E-2</v>
      </c>
      <c r="E329">
        <f t="shared" si="11"/>
        <v>1.72916478969277</v>
      </c>
    </row>
    <row r="330" spans="1:5" x14ac:dyDescent="0.25">
      <c r="A330" s="8" t="s">
        <v>351</v>
      </c>
      <c r="B330" s="4">
        <v>0.91</v>
      </c>
      <c r="C330" s="4">
        <v>49</v>
      </c>
      <c r="D330">
        <f t="shared" si="10"/>
        <v>-4.0958607678906384E-2</v>
      </c>
      <c r="E330">
        <f t="shared" si="11"/>
        <v>1.6901960800285136</v>
      </c>
    </row>
    <row r="331" spans="1:5" x14ac:dyDescent="0.25">
      <c r="A331" s="8" t="s">
        <v>352</v>
      </c>
      <c r="B331" s="4">
        <v>1.05</v>
      </c>
      <c r="C331" s="4">
        <v>49.699999999999996</v>
      </c>
      <c r="D331">
        <f t="shared" si="10"/>
        <v>2.1189299069938092E-2</v>
      </c>
      <c r="E331">
        <f t="shared" si="11"/>
        <v>1.6963563887333322</v>
      </c>
    </row>
    <row r="332" spans="1:5" x14ac:dyDescent="0.25">
      <c r="A332" s="8" t="s">
        <v>353</v>
      </c>
      <c r="B332" s="4">
        <v>0.87</v>
      </c>
      <c r="C332" s="4">
        <v>53.9</v>
      </c>
      <c r="D332">
        <f t="shared" si="10"/>
        <v>-6.0480747381381476E-2</v>
      </c>
      <c r="E332">
        <f t="shared" si="11"/>
        <v>1.7315887651867388</v>
      </c>
    </row>
    <row r="333" spans="1:5" x14ac:dyDescent="0.25">
      <c r="A333" s="8" t="s">
        <v>354</v>
      </c>
      <c r="B333" s="4">
        <v>0.91</v>
      </c>
      <c r="C333" s="4">
        <v>54.599999999999994</v>
      </c>
      <c r="D333">
        <f t="shared" si="10"/>
        <v>-4.0958607678906384E-2</v>
      </c>
      <c r="E333">
        <f t="shared" si="11"/>
        <v>1.7371926427047373</v>
      </c>
    </row>
    <row r="334" spans="1:5" x14ac:dyDescent="0.25">
      <c r="A334" s="8" t="s">
        <v>355</v>
      </c>
      <c r="B334" s="4">
        <v>0.95</v>
      </c>
      <c r="C334" s="4">
        <v>50</v>
      </c>
      <c r="D334">
        <f t="shared" si="10"/>
        <v>-2.2276394711152253E-2</v>
      </c>
      <c r="E334">
        <f t="shared" si="11"/>
        <v>1.6989700043360187</v>
      </c>
    </row>
    <row r="335" spans="1:5" x14ac:dyDescent="0.25">
      <c r="A335" s="8" t="s">
        <v>356</v>
      </c>
      <c r="B335" s="4">
        <v>1.05</v>
      </c>
      <c r="C335" s="4">
        <v>44.699999999999996</v>
      </c>
      <c r="D335">
        <f t="shared" si="10"/>
        <v>2.1189299069938092E-2</v>
      </c>
      <c r="E335">
        <f t="shared" si="11"/>
        <v>1.6503075231319364</v>
      </c>
    </row>
    <row r="336" spans="1:5" x14ac:dyDescent="0.25">
      <c r="A336" s="8" t="s">
        <v>357</v>
      </c>
      <c r="B336" s="4">
        <v>1</v>
      </c>
      <c r="C336" s="4">
        <v>48.699999999999996</v>
      </c>
      <c r="D336">
        <f t="shared" si="10"/>
        <v>0</v>
      </c>
      <c r="E336">
        <f t="shared" si="11"/>
        <v>1.6875289612146342</v>
      </c>
    </row>
    <row r="337" spans="1:5" x14ac:dyDescent="0.25">
      <c r="A337" s="8" t="s">
        <v>358</v>
      </c>
      <c r="B337" s="4">
        <v>1.1100000000000001</v>
      </c>
      <c r="C337" s="4">
        <v>44.099999999999994</v>
      </c>
      <c r="D337">
        <f t="shared" si="10"/>
        <v>4.5322978786657475E-2</v>
      </c>
      <c r="E337">
        <f t="shared" si="11"/>
        <v>1.6444385894678384</v>
      </c>
    </row>
    <row r="338" spans="1:5" x14ac:dyDescent="0.25">
      <c r="A338" s="8" t="s">
        <v>359</v>
      </c>
      <c r="B338" s="4">
        <v>1.18</v>
      </c>
      <c r="C338" s="4">
        <v>33.5</v>
      </c>
      <c r="D338">
        <f t="shared" si="10"/>
        <v>7.1882007306125359E-2</v>
      </c>
      <c r="E338">
        <f t="shared" si="11"/>
        <v>1.5250448070368452</v>
      </c>
    </row>
    <row r="339" spans="1:5" x14ac:dyDescent="0.25">
      <c r="A339" s="8" t="s">
        <v>360</v>
      </c>
      <c r="B339" s="4">
        <v>1.54</v>
      </c>
      <c r="C339" s="4">
        <v>34.9</v>
      </c>
      <c r="D339">
        <f t="shared" si="10"/>
        <v>0.18752072083646307</v>
      </c>
      <c r="E339">
        <f t="shared" si="11"/>
        <v>1.5428254269591799</v>
      </c>
    </row>
    <row r="340" spans="1:5" x14ac:dyDescent="0.25">
      <c r="A340" s="8" t="s">
        <v>361</v>
      </c>
      <c r="B340" s="4">
        <v>1.82</v>
      </c>
      <c r="C340" s="4">
        <v>22</v>
      </c>
      <c r="D340">
        <f t="shared" si="10"/>
        <v>0.26007138798507479</v>
      </c>
      <c r="E340">
        <f t="shared" si="11"/>
        <v>1.3424226808222062</v>
      </c>
    </row>
    <row r="341" spans="1:5" x14ac:dyDescent="0.25">
      <c r="A341" s="8" t="s">
        <v>362</v>
      </c>
      <c r="B341" s="4">
        <v>0.95</v>
      </c>
      <c r="C341" s="4">
        <v>44.699999999999996</v>
      </c>
      <c r="D341">
        <f t="shared" si="10"/>
        <v>-2.2276394711152253E-2</v>
      </c>
      <c r="E341">
        <f t="shared" si="11"/>
        <v>1.6503075231319364</v>
      </c>
    </row>
    <row r="342" spans="1:5" x14ac:dyDescent="0.25">
      <c r="A342" s="8" t="s">
        <v>363</v>
      </c>
      <c r="B342" s="4">
        <v>1.05</v>
      </c>
      <c r="C342" s="4">
        <v>42.099999999999994</v>
      </c>
      <c r="D342">
        <f t="shared" si="10"/>
        <v>2.1189299069938092E-2</v>
      </c>
      <c r="E342">
        <f t="shared" si="11"/>
        <v>1.6242820958356683</v>
      </c>
    </row>
    <row r="343" spans="1:5" x14ac:dyDescent="0.25">
      <c r="A343" s="8" t="s">
        <v>364</v>
      </c>
      <c r="B343" s="4">
        <v>1.25</v>
      </c>
      <c r="C343" s="4">
        <v>40.5</v>
      </c>
      <c r="D343">
        <f t="shared" si="10"/>
        <v>9.691001300805642E-2</v>
      </c>
      <c r="E343">
        <f t="shared" si="11"/>
        <v>1.6074550232146685</v>
      </c>
    </row>
    <row r="344" spans="1:5" x14ac:dyDescent="0.25">
      <c r="A344" s="8" t="s">
        <v>365</v>
      </c>
      <c r="B344" s="4">
        <v>1.43</v>
      </c>
      <c r="C344" s="4">
        <v>31.199999999999996</v>
      </c>
      <c r="D344">
        <f t="shared" si="10"/>
        <v>0.1553360374650618</v>
      </c>
      <c r="E344">
        <f t="shared" si="11"/>
        <v>1.4941545940184426</v>
      </c>
    </row>
    <row r="345" spans="1:5" x14ac:dyDescent="0.25">
      <c r="A345" s="8" t="s">
        <v>366</v>
      </c>
      <c r="B345" s="4">
        <v>1.82</v>
      </c>
      <c r="C345" s="4">
        <v>31.299999999999997</v>
      </c>
      <c r="D345">
        <f t="shared" si="10"/>
        <v>0.26007138798507479</v>
      </c>
      <c r="E345">
        <f t="shared" si="11"/>
        <v>1.4955443375464486</v>
      </c>
    </row>
    <row r="346" spans="1:5" x14ac:dyDescent="0.25">
      <c r="A346" s="8" t="s">
        <v>367</v>
      </c>
      <c r="B346" s="4">
        <v>1.1100000000000001</v>
      </c>
      <c r="C346" s="4">
        <v>45.099999999999994</v>
      </c>
      <c r="D346">
        <f t="shared" si="10"/>
        <v>4.5322978786657475E-2</v>
      </c>
      <c r="E346">
        <f t="shared" si="11"/>
        <v>1.6541765418779604</v>
      </c>
    </row>
    <row r="347" spans="1:5" x14ac:dyDescent="0.25">
      <c r="A347" s="8" t="s">
        <v>368</v>
      </c>
      <c r="B347" s="4">
        <v>1.33</v>
      </c>
      <c r="C347" s="4">
        <v>33.5</v>
      </c>
      <c r="D347">
        <f t="shared" si="10"/>
        <v>0.12385164096708581</v>
      </c>
      <c r="E347">
        <f t="shared" si="11"/>
        <v>1.5250448070368452</v>
      </c>
    </row>
    <row r="348" spans="1:5" x14ac:dyDescent="0.25">
      <c r="A348" s="8" t="s">
        <v>369</v>
      </c>
      <c r="B348" s="4">
        <v>1.43</v>
      </c>
      <c r="C348" s="4">
        <v>32.199999999999996</v>
      </c>
      <c r="D348">
        <f t="shared" si="10"/>
        <v>0.1553360374650618</v>
      </c>
      <c r="E348">
        <f t="shared" si="11"/>
        <v>1.5078558716958308</v>
      </c>
    </row>
    <row r="349" spans="1:5" x14ac:dyDescent="0.25">
      <c r="A349" s="8" t="s">
        <v>370</v>
      </c>
      <c r="B349" s="4">
        <v>1.54</v>
      </c>
      <c r="C349" s="4">
        <v>31.9</v>
      </c>
      <c r="D349">
        <f t="shared" si="10"/>
        <v>0.18752072083646307</v>
      </c>
      <c r="E349">
        <f t="shared" si="11"/>
        <v>1.503790683057181</v>
      </c>
    </row>
    <row r="350" spans="1:5" x14ac:dyDescent="0.25">
      <c r="A350" s="8" t="s">
        <v>371</v>
      </c>
      <c r="B350" s="4">
        <v>1.05</v>
      </c>
      <c r="C350" s="4">
        <v>42.099999999999994</v>
      </c>
      <c r="D350">
        <f t="shared" si="10"/>
        <v>2.1189299069938092E-2</v>
      </c>
      <c r="E350">
        <f t="shared" si="11"/>
        <v>1.6242820958356683</v>
      </c>
    </row>
    <row r="351" spans="1:5" x14ac:dyDescent="0.25">
      <c r="A351" s="8" t="s">
        <v>372</v>
      </c>
      <c r="B351" s="4">
        <v>1.25</v>
      </c>
      <c r="C351" s="4">
        <v>35.5</v>
      </c>
      <c r="D351">
        <f t="shared" si="10"/>
        <v>9.691001300805642E-2</v>
      </c>
      <c r="E351">
        <f t="shared" si="11"/>
        <v>1.550228353055094</v>
      </c>
    </row>
    <row r="352" spans="1:5" x14ac:dyDescent="0.25">
      <c r="A352" s="8" t="s">
        <v>373</v>
      </c>
      <c r="B352" s="4">
        <v>1.33</v>
      </c>
      <c r="C352" s="4">
        <v>32.199999999999996</v>
      </c>
      <c r="D352">
        <f t="shared" si="10"/>
        <v>0.12385164096708581</v>
      </c>
      <c r="E352">
        <f t="shared" si="11"/>
        <v>1.5078558716958308</v>
      </c>
    </row>
    <row r="353" spans="1:5" x14ac:dyDescent="0.25">
      <c r="A353" s="8" t="s">
        <v>374</v>
      </c>
      <c r="B353" s="4">
        <v>1.43</v>
      </c>
      <c r="C353" s="4">
        <v>30.9</v>
      </c>
      <c r="D353">
        <f t="shared" si="10"/>
        <v>0.1553360374650618</v>
      </c>
      <c r="E353">
        <f t="shared" si="11"/>
        <v>1.4899584794248346</v>
      </c>
    </row>
    <row r="354" spans="1:5" x14ac:dyDescent="0.25">
      <c r="A354" s="8" t="s">
        <v>375</v>
      </c>
      <c r="B354" s="4">
        <v>1</v>
      </c>
      <c r="C354" s="4">
        <v>41.4</v>
      </c>
      <c r="D354">
        <f t="shared" si="10"/>
        <v>0</v>
      </c>
      <c r="E354">
        <f t="shared" si="11"/>
        <v>1.6170003411208989</v>
      </c>
    </row>
    <row r="355" spans="1:5" x14ac:dyDescent="0.25">
      <c r="A355" s="8" t="s">
        <v>376</v>
      </c>
      <c r="B355" s="4">
        <v>1.25</v>
      </c>
      <c r="C355" s="4">
        <v>36.799999999999997</v>
      </c>
      <c r="D355">
        <f t="shared" si="10"/>
        <v>9.691001300805642E-2</v>
      </c>
      <c r="E355">
        <f t="shared" si="11"/>
        <v>1.5658478186735176</v>
      </c>
    </row>
    <row r="356" spans="1:5" x14ac:dyDescent="0.25">
      <c r="A356" s="8" t="s">
        <v>377</v>
      </c>
      <c r="B356" s="4">
        <v>1.33</v>
      </c>
      <c r="C356" s="4">
        <v>40.5</v>
      </c>
      <c r="D356">
        <f t="shared" si="10"/>
        <v>0.12385164096708581</v>
      </c>
      <c r="E356">
        <f t="shared" si="11"/>
        <v>1.6074550232146685</v>
      </c>
    </row>
    <row r="357" spans="1:5" x14ac:dyDescent="0.25">
      <c r="A357" s="8" t="s">
        <v>378</v>
      </c>
      <c r="B357" s="4">
        <v>1.54</v>
      </c>
      <c r="C357" s="4">
        <v>30.9</v>
      </c>
      <c r="D357">
        <f t="shared" si="10"/>
        <v>0.18752072083646307</v>
      </c>
      <c r="E357">
        <f t="shared" si="11"/>
        <v>1.4899584794248346</v>
      </c>
    </row>
    <row r="358" spans="1:5" x14ac:dyDescent="0.25">
      <c r="A358" s="8" t="s">
        <v>379</v>
      </c>
      <c r="B358" s="4">
        <v>1.1100000000000001</v>
      </c>
      <c r="C358" s="4">
        <v>42.4</v>
      </c>
      <c r="D358">
        <f t="shared" si="10"/>
        <v>4.5322978786657475E-2</v>
      </c>
      <c r="E358">
        <f t="shared" si="11"/>
        <v>1.6273658565927327</v>
      </c>
    </row>
    <row r="359" spans="1:5" x14ac:dyDescent="0.25">
      <c r="A359" s="8" t="s">
        <v>380</v>
      </c>
      <c r="B359" s="4">
        <v>1.25</v>
      </c>
      <c r="C359" s="4">
        <v>35.799999999999997</v>
      </c>
      <c r="D359">
        <f t="shared" si="10"/>
        <v>9.691001300805642E-2</v>
      </c>
      <c r="E359">
        <f t="shared" si="11"/>
        <v>1.5538830266438743</v>
      </c>
    </row>
    <row r="360" spans="1:5" x14ac:dyDescent="0.25">
      <c r="A360" s="8" t="s">
        <v>381</v>
      </c>
      <c r="B360" s="4">
        <v>1.25</v>
      </c>
      <c r="C360" s="4">
        <v>35.5</v>
      </c>
      <c r="D360">
        <f t="shared" si="10"/>
        <v>9.691001300805642E-2</v>
      </c>
      <c r="E360">
        <f t="shared" si="11"/>
        <v>1.550228353055094</v>
      </c>
    </row>
    <row r="361" spans="1:5" x14ac:dyDescent="0.25">
      <c r="A361" s="8" t="s">
        <v>382</v>
      </c>
      <c r="B361" s="4">
        <v>1.43</v>
      </c>
      <c r="C361" s="4">
        <v>28.9</v>
      </c>
      <c r="D361">
        <f t="shared" si="10"/>
        <v>0.1553360374650618</v>
      </c>
      <c r="E361">
        <f t="shared" si="11"/>
        <v>1.4608978427565478</v>
      </c>
    </row>
    <row r="362" spans="1:5" x14ac:dyDescent="0.25">
      <c r="A362" s="8" t="s">
        <v>383</v>
      </c>
      <c r="B362" s="4">
        <v>1</v>
      </c>
      <c r="C362" s="4">
        <v>42.699999999999996</v>
      </c>
      <c r="D362">
        <f t="shared" si="10"/>
        <v>0</v>
      </c>
      <c r="E362">
        <f t="shared" si="11"/>
        <v>1.6304278750250238</v>
      </c>
    </row>
    <row r="363" spans="1:5" x14ac:dyDescent="0.25">
      <c r="A363" s="8" t="s">
        <v>384</v>
      </c>
      <c r="B363" s="4">
        <v>1.25</v>
      </c>
      <c r="C363" s="4">
        <v>37.799999999999997</v>
      </c>
      <c r="D363">
        <f t="shared" si="10"/>
        <v>9.691001300805642E-2</v>
      </c>
      <c r="E363">
        <f t="shared" si="11"/>
        <v>1.5774917998372253</v>
      </c>
    </row>
    <row r="364" spans="1:5" x14ac:dyDescent="0.25">
      <c r="A364" s="8" t="s">
        <v>385</v>
      </c>
      <c r="B364" s="4">
        <v>1.25</v>
      </c>
      <c r="C364" s="4">
        <v>39.5</v>
      </c>
      <c r="D364">
        <f t="shared" si="10"/>
        <v>9.691001300805642E-2</v>
      </c>
      <c r="E364">
        <f t="shared" si="11"/>
        <v>1.5965970956264601</v>
      </c>
    </row>
    <row r="365" spans="1:5" x14ac:dyDescent="0.25">
      <c r="A365" s="8" t="s">
        <v>386</v>
      </c>
      <c r="B365" s="4">
        <v>1.43</v>
      </c>
      <c r="C365" s="4">
        <v>30.9</v>
      </c>
      <c r="D365">
        <f t="shared" si="10"/>
        <v>0.1553360374650618</v>
      </c>
      <c r="E365">
        <f t="shared" si="11"/>
        <v>1.4899584794248346</v>
      </c>
    </row>
    <row r="366" spans="1:5" x14ac:dyDescent="0.25">
      <c r="A366" s="8" t="s">
        <v>387</v>
      </c>
      <c r="B366" s="4">
        <v>2.5</v>
      </c>
      <c r="C366" s="4">
        <v>15.099999999999998</v>
      </c>
      <c r="D366">
        <f t="shared" si="10"/>
        <v>0.3979400086720376</v>
      </c>
      <c r="E366">
        <f t="shared" si="11"/>
        <v>1.1789769472931695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93EEA-1E83-42E2-B7C6-41AA6ED30840}">
  <dimension ref="A1:B8"/>
  <sheetViews>
    <sheetView workbookViewId="0">
      <selection sqref="A1:B8"/>
    </sheetView>
  </sheetViews>
  <sheetFormatPr defaultRowHeight="15" x14ac:dyDescent="0.25"/>
  <sheetData>
    <row r="1" spans="1:2" x14ac:dyDescent="0.25">
      <c r="A1" t="s">
        <v>1</v>
      </c>
      <c r="B1" t="s">
        <v>4</v>
      </c>
    </row>
    <row r="2" spans="1:2" x14ac:dyDescent="0.25">
      <c r="A2" s="6" t="s">
        <v>7</v>
      </c>
      <c r="B2" s="4">
        <v>2137</v>
      </c>
    </row>
    <row r="3" spans="1:2" x14ac:dyDescent="0.25">
      <c r="A3" s="6" t="s">
        <v>8</v>
      </c>
      <c r="B3" s="4">
        <v>2069</v>
      </c>
    </row>
    <row r="4" spans="1:2" x14ac:dyDescent="0.25">
      <c r="A4" s="6" t="s">
        <v>9</v>
      </c>
      <c r="B4" s="4">
        <v>2135</v>
      </c>
    </row>
    <row r="5" spans="1:2" x14ac:dyDescent="0.25">
      <c r="A5" s="6" t="s">
        <v>10</v>
      </c>
      <c r="B5" s="4">
        <v>2152</v>
      </c>
    </row>
    <row r="6" spans="1:2" x14ac:dyDescent="0.25">
      <c r="A6" s="6" t="s">
        <v>11</v>
      </c>
      <c r="B6" s="4">
        <v>2117</v>
      </c>
    </row>
    <row r="7" spans="1:2" x14ac:dyDescent="0.25">
      <c r="A7" s="6" t="s">
        <v>12</v>
      </c>
      <c r="B7" s="4">
        <v>2097</v>
      </c>
    </row>
    <row r="8" spans="1:2" x14ac:dyDescent="0.25">
      <c r="A8" s="6" t="s">
        <v>13</v>
      </c>
      <c r="B8" s="4">
        <v>1997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7294F-6F2B-40AD-A351-A2CEF0C1D2A3}">
  <dimension ref="A1:E366"/>
  <sheetViews>
    <sheetView workbookViewId="0">
      <selection activeCell="S28" sqref="S28"/>
    </sheetView>
  </sheetViews>
  <sheetFormatPr defaultRowHeight="15" x14ac:dyDescent="0.25"/>
  <cols>
    <col min="4" max="4" width="13.7109375" customWidth="1"/>
    <col min="5" max="5" width="16.42578125" customWidth="1"/>
  </cols>
  <sheetData>
    <row r="1" spans="1:5" x14ac:dyDescent="0.25">
      <c r="A1" t="s">
        <v>0</v>
      </c>
      <c r="B1" t="s">
        <v>3</v>
      </c>
      <c r="C1" t="s">
        <v>5</v>
      </c>
      <c r="D1" t="s">
        <v>389</v>
      </c>
      <c r="E1" t="s">
        <v>390</v>
      </c>
    </row>
    <row r="2" spans="1:5" x14ac:dyDescent="0.25">
      <c r="A2" s="8" t="s">
        <v>23</v>
      </c>
      <c r="B2" s="4">
        <v>2</v>
      </c>
      <c r="C2" s="4">
        <v>10</v>
      </c>
      <c r="D2">
        <f>LOG(B2)</f>
        <v>0.3010299956639812</v>
      </c>
      <c r="E2">
        <f>LOG(C2)</f>
        <v>1</v>
      </c>
    </row>
    <row r="3" spans="1:5" x14ac:dyDescent="0.25">
      <c r="A3" s="8" t="s">
        <v>24</v>
      </c>
      <c r="B3" s="4">
        <v>1.33</v>
      </c>
      <c r="C3" s="4">
        <v>13</v>
      </c>
      <c r="D3">
        <f t="shared" ref="D3:D66" si="0">LOG(B3)</f>
        <v>0.12385164096708581</v>
      </c>
      <c r="E3">
        <f t="shared" ref="E3:E66" si="1">LOG(C3)</f>
        <v>1.1139433523068367</v>
      </c>
    </row>
    <row r="4" spans="1:5" x14ac:dyDescent="0.25">
      <c r="A4" s="8" t="s">
        <v>25</v>
      </c>
      <c r="B4" s="4">
        <v>1.33</v>
      </c>
      <c r="C4" s="4">
        <v>15</v>
      </c>
      <c r="D4">
        <f t="shared" si="0"/>
        <v>0.12385164096708581</v>
      </c>
      <c r="E4">
        <f t="shared" si="1"/>
        <v>1.1760912590556813</v>
      </c>
    </row>
    <row r="5" spans="1:5" x14ac:dyDescent="0.25">
      <c r="A5" s="8" t="s">
        <v>26</v>
      </c>
      <c r="B5" s="4">
        <v>1.05</v>
      </c>
      <c r="C5" s="4">
        <v>17</v>
      </c>
      <c r="D5">
        <f t="shared" si="0"/>
        <v>2.1189299069938092E-2</v>
      </c>
      <c r="E5">
        <f t="shared" si="1"/>
        <v>1.2304489213782739</v>
      </c>
    </row>
    <row r="6" spans="1:5" x14ac:dyDescent="0.25">
      <c r="A6" s="8" t="s">
        <v>27</v>
      </c>
      <c r="B6" s="4">
        <v>1</v>
      </c>
      <c r="C6" s="4">
        <v>18</v>
      </c>
      <c r="D6">
        <f t="shared" si="0"/>
        <v>0</v>
      </c>
      <c r="E6">
        <f t="shared" si="1"/>
        <v>1.255272505103306</v>
      </c>
    </row>
    <row r="7" spans="1:5" x14ac:dyDescent="0.25">
      <c r="A7" s="8" t="s">
        <v>28</v>
      </c>
      <c r="B7" s="4">
        <v>1.54</v>
      </c>
      <c r="C7" s="4">
        <v>11</v>
      </c>
      <c r="D7">
        <f t="shared" si="0"/>
        <v>0.18752072083646307</v>
      </c>
      <c r="E7">
        <f t="shared" si="1"/>
        <v>1.0413926851582251</v>
      </c>
    </row>
    <row r="8" spans="1:5" x14ac:dyDescent="0.25">
      <c r="A8" s="8" t="s">
        <v>29</v>
      </c>
      <c r="B8" s="4">
        <v>1.54</v>
      </c>
      <c r="C8" s="4">
        <v>13</v>
      </c>
      <c r="D8">
        <f t="shared" si="0"/>
        <v>0.18752072083646307</v>
      </c>
      <c r="E8">
        <f t="shared" si="1"/>
        <v>1.1139433523068367</v>
      </c>
    </row>
    <row r="9" spans="1:5" x14ac:dyDescent="0.25">
      <c r="A9" s="8" t="s">
        <v>30</v>
      </c>
      <c r="B9" s="4">
        <v>1.18</v>
      </c>
      <c r="C9" s="4">
        <v>15</v>
      </c>
      <c r="D9">
        <f t="shared" si="0"/>
        <v>7.1882007306125359E-2</v>
      </c>
      <c r="E9">
        <f t="shared" si="1"/>
        <v>1.1760912590556813</v>
      </c>
    </row>
    <row r="10" spans="1:5" x14ac:dyDescent="0.25">
      <c r="A10" s="8" t="s">
        <v>31</v>
      </c>
      <c r="B10" s="4">
        <v>1.18</v>
      </c>
      <c r="C10" s="4">
        <v>17</v>
      </c>
      <c r="D10">
        <f t="shared" si="0"/>
        <v>7.1882007306125359E-2</v>
      </c>
      <c r="E10">
        <f t="shared" si="1"/>
        <v>1.2304489213782739</v>
      </c>
    </row>
    <row r="11" spans="1:5" x14ac:dyDescent="0.25">
      <c r="A11" s="8" t="s">
        <v>32</v>
      </c>
      <c r="B11" s="4">
        <v>1.05</v>
      </c>
      <c r="C11" s="4">
        <v>18</v>
      </c>
      <c r="D11">
        <f t="shared" si="0"/>
        <v>2.1189299069938092E-2</v>
      </c>
      <c r="E11">
        <f t="shared" si="1"/>
        <v>1.255272505103306</v>
      </c>
    </row>
    <row r="12" spans="1:5" x14ac:dyDescent="0.25">
      <c r="A12" s="8" t="s">
        <v>33</v>
      </c>
      <c r="B12" s="4">
        <v>1.54</v>
      </c>
      <c r="C12" s="4">
        <v>12</v>
      </c>
      <c r="D12">
        <f t="shared" si="0"/>
        <v>0.18752072083646307</v>
      </c>
      <c r="E12">
        <f t="shared" si="1"/>
        <v>1.0791812460476249</v>
      </c>
    </row>
    <row r="13" spans="1:5" x14ac:dyDescent="0.25">
      <c r="A13" s="8" t="s">
        <v>34</v>
      </c>
      <c r="B13" s="4">
        <v>1.33</v>
      </c>
      <c r="C13" s="4">
        <v>14</v>
      </c>
      <c r="D13">
        <f t="shared" si="0"/>
        <v>0.12385164096708581</v>
      </c>
      <c r="E13">
        <f t="shared" si="1"/>
        <v>1.146128035678238</v>
      </c>
    </row>
    <row r="14" spans="1:5" x14ac:dyDescent="0.25">
      <c r="A14" s="8" t="s">
        <v>35</v>
      </c>
      <c r="B14" s="4">
        <v>1.33</v>
      </c>
      <c r="C14" s="4">
        <v>15</v>
      </c>
      <c r="D14">
        <f t="shared" si="0"/>
        <v>0.12385164096708581</v>
      </c>
      <c r="E14">
        <f t="shared" si="1"/>
        <v>1.1760912590556813</v>
      </c>
    </row>
    <row r="15" spans="1:5" x14ac:dyDescent="0.25">
      <c r="A15" s="8" t="s">
        <v>36</v>
      </c>
      <c r="B15" s="4">
        <v>1.05</v>
      </c>
      <c r="C15" s="4">
        <v>17</v>
      </c>
      <c r="D15">
        <f t="shared" si="0"/>
        <v>2.1189299069938092E-2</v>
      </c>
      <c r="E15">
        <f t="shared" si="1"/>
        <v>1.2304489213782739</v>
      </c>
    </row>
    <row r="16" spans="1:5" x14ac:dyDescent="0.25">
      <c r="A16" s="8" t="s">
        <v>37</v>
      </c>
      <c r="B16" s="4">
        <v>1.1100000000000001</v>
      </c>
      <c r="C16" s="4">
        <v>18</v>
      </c>
      <c r="D16">
        <f t="shared" si="0"/>
        <v>4.5322978786657475E-2</v>
      </c>
      <c r="E16">
        <f t="shared" si="1"/>
        <v>1.255272505103306</v>
      </c>
    </row>
    <row r="17" spans="1:5" x14ac:dyDescent="0.25">
      <c r="A17" s="8" t="s">
        <v>38</v>
      </c>
      <c r="B17" s="4">
        <v>1.67</v>
      </c>
      <c r="C17" s="4">
        <v>12</v>
      </c>
      <c r="D17">
        <f t="shared" si="0"/>
        <v>0.22271647114758325</v>
      </c>
      <c r="E17">
        <f t="shared" si="1"/>
        <v>1.0791812460476249</v>
      </c>
    </row>
    <row r="18" spans="1:5" x14ac:dyDescent="0.25">
      <c r="A18" s="8" t="s">
        <v>39</v>
      </c>
      <c r="B18" s="4">
        <v>1.43</v>
      </c>
      <c r="C18" s="4">
        <v>14</v>
      </c>
      <c r="D18">
        <f t="shared" si="0"/>
        <v>0.1553360374650618</v>
      </c>
      <c r="E18">
        <f t="shared" si="1"/>
        <v>1.146128035678238</v>
      </c>
    </row>
    <row r="19" spans="1:5" x14ac:dyDescent="0.25">
      <c r="A19" s="8" t="s">
        <v>40</v>
      </c>
      <c r="B19" s="4">
        <v>1.18</v>
      </c>
      <c r="C19" s="4">
        <v>16</v>
      </c>
      <c r="D19">
        <f t="shared" si="0"/>
        <v>7.1882007306125359E-2</v>
      </c>
      <c r="E19">
        <f t="shared" si="1"/>
        <v>1.2041199826559248</v>
      </c>
    </row>
    <row r="20" spans="1:5" x14ac:dyDescent="0.25">
      <c r="A20" s="8" t="s">
        <v>41</v>
      </c>
      <c r="B20" s="4">
        <v>1.18</v>
      </c>
      <c r="C20" s="4">
        <v>17</v>
      </c>
      <c r="D20">
        <f t="shared" si="0"/>
        <v>7.1882007306125359E-2</v>
      </c>
      <c r="E20">
        <f t="shared" si="1"/>
        <v>1.2304489213782739</v>
      </c>
    </row>
    <row r="21" spans="1:5" x14ac:dyDescent="0.25">
      <c r="A21" s="8" t="s">
        <v>42</v>
      </c>
      <c r="B21" s="4">
        <v>1.43</v>
      </c>
      <c r="C21" s="4">
        <v>12</v>
      </c>
      <c r="D21">
        <f t="shared" si="0"/>
        <v>0.1553360374650618</v>
      </c>
      <c r="E21">
        <f t="shared" si="1"/>
        <v>1.0791812460476249</v>
      </c>
    </row>
    <row r="22" spans="1:5" x14ac:dyDescent="0.25">
      <c r="A22" s="8" t="s">
        <v>43</v>
      </c>
      <c r="B22" s="4">
        <v>1.25</v>
      </c>
      <c r="C22" s="4">
        <v>14</v>
      </c>
      <c r="D22">
        <f t="shared" si="0"/>
        <v>9.691001300805642E-2</v>
      </c>
      <c r="E22">
        <f t="shared" si="1"/>
        <v>1.146128035678238</v>
      </c>
    </row>
    <row r="23" spans="1:5" x14ac:dyDescent="0.25">
      <c r="A23" s="8" t="s">
        <v>44</v>
      </c>
      <c r="B23" s="4">
        <v>1.1100000000000001</v>
      </c>
      <c r="C23" s="4">
        <v>16</v>
      </c>
      <c r="D23">
        <f t="shared" si="0"/>
        <v>4.5322978786657475E-2</v>
      </c>
      <c r="E23">
        <f t="shared" si="1"/>
        <v>1.2041199826559248</v>
      </c>
    </row>
    <row r="24" spans="1:5" x14ac:dyDescent="0.25">
      <c r="A24" s="8" t="s">
        <v>45</v>
      </c>
      <c r="B24" s="4">
        <v>1.05</v>
      </c>
      <c r="C24" s="4">
        <v>17</v>
      </c>
      <c r="D24">
        <f t="shared" si="0"/>
        <v>2.1189299069938092E-2</v>
      </c>
      <c r="E24">
        <f t="shared" si="1"/>
        <v>1.2304489213782739</v>
      </c>
    </row>
    <row r="25" spans="1:5" x14ac:dyDescent="0.25">
      <c r="A25" s="8" t="s">
        <v>46</v>
      </c>
      <c r="B25" s="4">
        <v>1.54</v>
      </c>
      <c r="C25" s="4">
        <v>12</v>
      </c>
      <c r="D25">
        <f t="shared" si="0"/>
        <v>0.18752072083646307</v>
      </c>
      <c r="E25">
        <f t="shared" si="1"/>
        <v>1.0791812460476249</v>
      </c>
    </row>
    <row r="26" spans="1:5" x14ac:dyDescent="0.25">
      <c r="A26" s="8" t="s">
        <v>47</v>
      </c>
      <c r="B26" s="4">
        <v>1.25</v>
      </c>
      <c r="C26" s="4">
        <v>14</v>
      </c>
      <c r="D26">
        <f t="shared" si="0"/>
        <v>9.691001300805642E-2</v>
      </c>
      <c r="E26">
        <f t="shared" si="1"/>
        <v>1.146128035678238</v>
      </c>
    </row>
    <row r="27" spans="1:5" x14ac:dyDescent="0.25">
      <c r="A27" s="8" t="s">
        <v>48</v>
      </c>
      <c r="B27" s="4">
        <v>1.25</v>
      </c>
      <c r="C27" s="4">
        <v>16</v>
      </c>
      <c r="D27">
        <f t="shared" si="0"/>
        <v>9.691001300805642E-2</v>
      </c>
      <c r="E27">
        <f t="shared" si="1"/>
        <v>1.2041199826559248</v>
      </c>
    </row>
    <row r="28" spans="1:5" x14ac:dyDescent="0.25">
      <c r="A28" s="8" t="s">
        <v>49</v>
      </c>
      <c r="B28" s="4">
        <v>1.05</v>
      </c>
      <c r="C28" s="4">
        <v>17</v>
      </c>
      <c r="D28">
        <f t="shared" si="0"/>
        <v>2.1189299069938092E-2</v>
      </c>
      <c r="E28">
        <f t="shared" si="1"/>
        <v>1.2304489213782739</v>
      </c>
    </row>
    <row r="29" spans="1:5" x14ac:dyDescent="0.25">
      <c r="A29" s="8" t="s">
        <v>50</v>
      </c>
      <c r="B29" s="4">
        <v>1.33</v>
      </c>
      <c r="C29" s="4">
        <v>13</v>
      </c>
      <c r="D29">
        <f t="shared" si="0"/>
        <v>0.12385164096708581</v>
      </c>
      <c r="E29">
        <f t="shared" si="1"/>
        <v>1.1139433523068367</v>
      </c>
    </row>
    <row r="30" spans="1:5" x14ac:dyDescent="0.25">
      <c r="A30" s="8" t="s">
        <v>51</v>
      </c>
      <c r="B30" s="4">
        <v>1.33</v>
      </c>
      <c r="C30" s="4">
        <v>14</v>
      </c>
      <c r="D30">
        <f t="shared" si="0"/>
        <v>0.12385164096708581</v>
      </c>
      <c r="E30">
        <f t="shared" si="1"/>
        <v>1.146128035678238</v>
      </c>
    </row>
    <row r="31" spans="1:5" x14ac:dyDescent="0.25">
      <c r="A31" s="8" t="s">
        <v>52</v>
      </c>
      <c r="B31" s="4">
        <v>1.05</v>
      </c>
      <c r="C31" s="4">
        <v>17</v>
      </c>
      <c r="D31">
        <f t="shared" si="0"/>
        <v>2.1189299069938092E-2</v>
      </c>
      <c r="E31">
        <f t="shared" si="1"/>
        <v>1.2304489213782739</v>
      </c>
    </row>
    <row r="32" spans="1:5" x14ac:dyDescent="0.25">
      <c r="A32" s="8" t="s">
        <v>53</v>
      </c>
      <c r="B32" s="4">
        <v>1.05</v>
      </c>
      <c r="C32" s="4">
        <v>18</v>
      </c>
      <c r="D32">
        <f t="shared" si="0"/>
        <v>2.1189299069938092E-2</v>
      </c>
      <c r="E32">
        <f t="shared" si="1"/>
        <v>1.255272505103306</v>
      </c>
    </row>
    <row r="33" spans="1:5" x14ac:dyDescent="0.25">
      <c r="A33" s="8" t="s">
        <v>54</v>
      </c>
      <c r="B33" s="4">
        <v>1</v>
      </c>
      <c r="C33" s="4">
        <v>18</v>
      </c>
      <c r="D33">
        <f t="shared" si="0"/>
        <v>0</v>
      </c>
      <c r="E33">
        <f t="shared" si="1"/>
        <v>1.255272505103306</v>
      </c>
    </row>
    <row r="34" spans="1:5" x14ac:dyDescent="0.25">
      <c r="A34" s="8" t="s">
        <v>55</v>
      </c>
      <c r="B34" s="4">
        <v>1</v>
      </c>
      <c r="C34" s="4">
        <v>20</v>
      </c>
      <c r="D34">
        <f t="shared" si="0"/>
        <v>0</v>
      </c>
      <c r="E34">
        <f t="shared" si="1"/>
        <v>1.3010299956639813</v>
      </c>
    </row>
    <row r="35" spans="1:5" x14ac:dyDescent="0.25">
      <c r="A35" s="8" t="s">
        <v>56</v>
      </c>
      <c r="B35" s="4">
        <v>0.87</v>
      </c>
      <c r="C35" s="4">
        <v>21</v>
      </c>
      <c r="D35">
        <f t="shared" si="0"/>
        <v>-6.0480747381381476E-2</v>
      </c>
      <c r="E35">
        <f t="shared" si="1"/>
        <v>1.3222192947339193</v>
      </c>
    </row>
    <row r="36" spans="1:5" x14ac:dyDescent="0.25">
      <c r="A36" s="8" t="s">
        <v>57</v>
      </c>
      <c r="B36" s="4">
        <v>0.83</v>
      </c>
      <c r="C36" s="4">
        <v>22</v>
      </c>
      <c r="D36">
        <f t="shared" si="0"/>
        <v>-8.092190762392612E-2</v>
      </c>
      <c r="E36">
        <f t="shared" si="1"/>
        <v>1.3424226808222062</v>
      </c>
    </row>
    <row r="37" spans="1:5" x14ac:dyDescent="0.25">
      <c r="A37" s="8" t="s">
        <v>58</v>
      </c>
      <c r="B37" s="4">
        <v>1.1100000000000001</v>
      </c>
      <c r="C37" s="4">
        <v>18</v>
      </c>
      <c r="D37">
        <f t="shared" si="0"/>
        <v>4.5322978786657475E-2</v>
      </c>
      <c r="E37">
        <f t="shared" si="1"/>
        <v>1.255272505103306</v>
      </c>
    </row>
    <row r="38" spans="1:5" x14ac:dyDescent="0.25">
      <c r="A38" s="8" t="s">
        <v>59</v>
      </c>
      <c r="B38" s="4">
        <v>0.95</v>
      </c>
      <c r="C38" s="4">
        <v>20</v>
      </c>
      <c r="D38">
        <f t="shared" si="0"/>
        <v>-2.2276394711152253E-2</v>
      </c>
      <c r="E38">
        <f t="shared" si="1"/>
        <v>1.3010299956639813</v>
      </c>
    </row>
    <row r="39" spans="1:5" x14ac:dyDescent="0.25">
      <c r="A39" s="8" t="s">
        <v>60</v>
      </c>
      <c r="B39" s="4">
        <v>0.87</v>
      </c>
      <c r="C39" s="4">
        <v>21</v>
      </c>
      <c r="D39">
        <f t="shared" si="0"/>
        <v>-6.0480747381381476E-2</v>
      </c>
      <c r="E39">
        <f t="shared" si="1"/>
        <v>1.3222192947339193</v>
      </c>
    </row>
    <row r="40" spans="1:5" x14ac:dyDescent="0.25">
      <c r="A40" s="8" t="s">
        <v>61</v>
      </c>
      <c r="B40" s="4">
        <v>0.87</v>
      </c>
      <c r="C40" s="4">
        <v>22</v>
      </c>
      <c r="D40">
        <f t="shared" si="0"/>
        <v>-6.0480747381381476E-2</v>
      </c>
      <c r="E40">
        <f t="shared" si="1"/>
        <v>1.3424226808222062</v>
      </c>
    </row>
    <row r="41" spans="1:5" x14ac:dyDescent="0.25">
      <c r="A41" s="8" t="s">
        <v>62</v>
      </c>
      <c r="B41" s="4">
        <v>1</v>
      </c>
      <c r="C41" s="4">
        <v>19</v>
      </c>
      <c r="D41">
        <f t="shared" si="0"/>
        <v>0</v>
      </c>
      <c r="E41">
        <f t="shared" si="1"/>
        <v>1.2787536009528289</v>
      </c>
    </row>
    <row r="42" spans="1:5" x14ac:dyDescent="0.25">
      <c r="A42" s="8" t="s">
        <v>63</v>
      </c>
      <c r="B42" s="4">
        <v>0.91</v>
      </c>
      <c r="C42" s="4">
        <v>20</v>
      </c>
      <c r="D42">
        <f t="shared" si="0"/>
        <v>-4.0958607678906384E-2</v>
      </c>
      <c r="E42">
        <f t="shared" si="1"/>
        <v>1.3010299956639813</v>
      </c>
    </row>
    <row r="43" spans="1:5" x14ac:dyDescent="0.25">
      <c r="A43" s="8" t="s">
        <v>64</v>
      </c>
      <c r="B43" s="4">
        <v>0.91</v>
      </c>
      <c r="C43" s="4">
        <v>21</v>
      </c>
      <c r="D43">
        <f t="shared" si="0"/>
        <v>-4.0958607678906384E-2</v>
      </c>
      <c r="E43">
        <f t="shared" si="1"/>
        <v>1.3222192947339193</v>
      </c>
    </row>
    <row r="44" spans="1:5" x14ac:dyDescent="0.25">
      <c r="A44" s="8" t="s">
        <v>65</v>
      </c>
      <c r="B44" s="4">
        <v>0.83</v>
      </c>
      <c r="C44" s="4">
        <v>22</v>
      </c>
      <c r="D44">
        <f t="shared" si="0"/>
        <v>-8.092190762392612E-2</v>
      </c>
      <c r="E44">
        <f t="shared" si="1"/>
        <v>1.3424226808222062</v>
      </c>
    </row>
    <row r="45" spans="1:5" x14ac:dyDescent="0.25">
      <c r="A45" s="8" t="s">
        <v>66</v>
      </c>
      <c r="B45" s="4">
        <v>1.1100000000000001</v>
      </c>
      <c r="C45" s="4">
        <v>18</v>
      </c>
      <c r="D45">
        <f t="shared" si="0"/>
        <v>4.5322978786657475E-2</v>
      </c>
      <c r="E45">
        <f t="shared" si="1"/>
        <v>1.255272505103306</v>
      </c>
    </row>
    <row r="46" spans="1:5" x14ac:dyDescent="0.25">
      <c r="A46" s="8" t="s">
        <v>67</v>
      </c>
      <c r="B46" s="4">
        <v>0.95</v>
      </c>
      <c r="C46" s="4">
        <v>19</v>
      </c>
      <c r="D46">
        <f t="shared" si="0"/>
        <v>-2.2276394711152253E-2</v>
      </c>
      <c r="E46">
        <f t="shared" si="1"/>
        <v>1.2787536009528289</v>
      </c>
    </row>
    <row r="47" spans="1:5" x14ac:dyDescent="0.25">
      <c r="A47" s="8" t="s">
        <v>68</v>
      </c>
      <c r="B47" s="4">
        <v>0.91</v>
      </c>
      <c r="C47" s="4">
        <v>20</v>
      </c>
      <c r="D47">
        <f t="shared" si="0"/>
        <v>-4.0958607678906384E-2</v>
      </c>
      <c r="E47">
        <f t="shared" si="1"/>
        <v>1.3010299956639813</v>
      </c>
    </row>
    <row r="48" spans="1:5" x14ac:dyDescent="0.25">
      <c r="A48" s="8" t="s">
        <v>69</v>
      </c>
      <c r="B48" s="4">
        <v>0.87</v>
      </c>
      <c r="C48" s="4">
        <v>21</v>
      </c>
      <c r="D48">
        <f t="shared" si="0"/>
        <v>-6.0480747381381476E-2</v>
      </c>
      <c r="E48">
        <f t="shared" si="1"/>
        <v>1.3222192947339193</v>
      </c>
    </row>
    <row r="49" spans="1:5" x14ac:dyDescent="0.25">
      <c r="A49" s="8" t="s">
        <v>70</v>
      </c>
      <c r="B49" s="4">
        <v>1</v>
      </c>
      <c r="C49" s="4">
        <v>18</v>
      </c>
      <c r="D49">
        <f t="shared" si="0"/>
        <v>0</v>
      </c>
      <c r="E49">
        <f t="shared" si="1"/>
        <v>1.255272505103306</v>
      </c>
    </row>
    <row r="50" spans="1:5" x14ac:dyDescent="0.25">
      <c r="A50" s="8" t="s">
        <v>71</v>
      </c>
      <c r="B50" s="4">
        <v>0.95</v>
      </c>
      <c r="C50" s="4">
        <v>19</v>
      </c>
      <c r="D50">
        <f t="shared" si="0"/>
        <v>-2.2276394711152253E-2</v>
      </c>
      <c r="E50">
        <f t="shared" si="1"/>
        <v>1.2787536009528289</v>
      </c>
    </row>
    <row r="51" spans="1:5" x14ac:dyDescent="0.25">
      <c r="A51" s="8" t="s">
        <v>72</v>
      </c>
      <c r="B51" s="4">
        <v>0.95</v>
      </c>
      <c r="C51" s="4">
        <v>20</v>
      </c>
      <c r="D51">
        <f t="shared" si="0"/>
        <v>-2.2276394711152253E-2</v>
      </c>
      <c r="E51">
        <f t="shared" si="1"/>
        <v>1.3010299956639813</v>
      </c>
    </row>
    <row r="52" spans="1:5" x14ac:dyDescent="0.25">
      <c r="A52" s="8" t="s">
        <v>73</v>
      </c>
      <c r="B52" s="4">
        <v>0.95</v>
      </c>
      <c r="C52" s="4">
        <v>21</v>
      </c>
      <c r="D52">
        <f t="shared" si="0"/>
        <v>-2.2276394711152253E-2</v>
      </c>
      <c r="E52">
        <f t="shared" si="1"/>
        <v>1.3222192947339193</v>
      </c>
    </row>
    <row r="53" spans="1:5" x14ac:dyDescent="0.25">
      <c r="A53" s="8" t="s">
        <v>74</v>
      </c>
      <c r="B53" s="4">
        <v>1</v>
      </c>
      <c r="C53" s="4">
        <v>18</v>
      </c>
      <c r="D53">
        <f t="shared" si="0"/>
        <v>0</v>
      </c>
      <c r="E53">
        <f t="shared" si="1"/>
        <v>1.255272505103306</v>
      </c>
    </row>
    <row r="54" spans="1:5" x14ac:dyDescent="0.25">
      <c r="A54" s="8" t="s">
        <v>75</v>
      </c>
      <c r="B54" s="4">
        <v>0.95</v>
      </c>
      <c r="C54" s="4">
        <v>19</v>
      </c>
      <c r="D54">
        <f t="shared" si="0"/>
        <v>-2.2276394711152253E-2</v>
      </c>
      <c r="E54">
        <f t="shared" si="1"/>
        <v>1.2787536009528289</v>
      </c>
    </row>
    <row r="55" spans="1:5" x14ac:dyDescent="0.25">
      <c r="A55" s="8" t="s">
        <v>76</v>
      </c>
      <c r="B55" s="4">
        <v>1</v>
      </c>
      <c r="C55" s="4">
        <v>20</v>
      </c>
      <c r="D55">
        <f t="shared" si="0"/>
        <v>0</v>
      </c>
      <c r="E55">
        <f t="shared" si="1"/>
        <v>1.3010299956639813</v>
      </c>
    </row>
    <row r="56" spans="1:5" x14ac:dyDescent="0.25">
      <c r="A56" s="8" t="s">
        <v>77</v>
      </c>
      <c r="B56" s="4">
        <v>0.87</v>
      </c>
      <c r="C56" s="4">
        <v>21</v>
      </c>
      <c r="D56">
        <f t="shared" si="0"/>
        <v>-6.0480747381381476E-2</v>
      </c>
      <c r="E56">
        <f t="shared" si="1"/>
        <v>1.3222192947339193</v>
      </c>
    </row>
    <row r="57" spans="1:5" x14ac:dyDescent="0.25">
      <c r="A57" s="8" t="s">
        <v>78</v>
      </c>
      <c r="B57" s="4">
        <v>1</v>
      </c>
      <c r="C57" s="4">
        <v>18</v>
      </c>
      <c r="D57">
        <f t="shared" si="0"/>
        <v>0</v>
      </c>
      <c r="E57">
        <f t="shared" si="1"/>
        <v>1.255272505103306</v>
      </c>
    </row>
    <row r="58" spans="1:5" x14ac:dyDescent="0.25">
      <c r="A58" s="8" t="s">
        <v>79</v>
      </c>
      <c r="B58" s="4">
        <v>1.05</v>
      </c>
      <c r="C58" s="4">
        <v>19</v>
      </c>
      <c r="D58">
        <f t="shared" si="0"/>
        <v>2.1189299069938092E-2</v>
      </c>
      <c r="E58">
        <f t="shared" si="1"/>
        <v>1.2787536009528289</v>
      </c>
    </row>
    <row r="59" spans="1:5" x14ac:dyDescent="0.25">
      <c r="A59" s="8" t="s">
        <v>80</v>
      </c>
      <c r="B59" s="4">
        <v>1</v>
      </c>
      <c r="C59" s="4">
        <v>20</v>
      </c>
      <c r="D59">
        <f t="shared" si="0"/>
        <v>0</v>
      </c>
      <c r="E59">
        <f t="shared" si="1"/>
        <v>1.3010299956639813</v>
      </c>
    </row>
    <row r="60" spans="1:5" x14ac:dyDescent="0.25">
      <c r="A60" s="8" t="s">
        <v>81</v>
      </c>
      <c r="B60" s="4">
        <v>0.91</v>
      </c>
      <c r="C60" s="4">
        <v>22</v>
      </c>
      <c r="D60">
        <f t="shared" si="0"/>
        <v>-4.0958607678906384E-2</v>
      </c>
      <c r="E60">
        <f t="shared" si="1"/>
        <v>1.3424226808222062</v>
      </c>
    </row>
    <row r="61" spans="1:5" x14ac:dyDescent="0.25">
      <c r="A61" s="8" t="s">
        <v>82</v>
      </c>
      <c r="B61" s="4">
        <v>0.87</v>
      </c>
      <c r="C61" s="4">
        <v>23</v>
      </c>
      <c r="D61">
        <f t="shared" si="0"/>
        <v>-6.0480747381381476E-2</v>
      </c>
      <c r="E61">
        <f t="shared" si="1"/>
        <v>1.3617278360175928</v>
      </c>
    </row>
    <row r="62" spans="1:5" x14ac:dyDescent="0.25">
      <c r="A62" s="8" t="s">
        <v>83</v>
      </c>
      <c r="B62" s="4">
        <v>0.8</v>
      </c>
      <c r="C62" s="4">
        <v>24</v>
      </c>
      <c r="D62">
        <f t="shared" si="0"/>
        <v>-9.6910013008056392E-2</v>
      </c>
      <c r="E62">
        <f t="shared" si="1"/>
        <v>1.3802112417116059</v>
      </c>
    </row>
    <row r="63" spans="1:5" x14ac:dyDescent="0.25">
      <c r="A63" s="8" t="s">
        <v>84</v>
      </c>
      <c r="B63" s="4">
        <v>0.77</v>
      </c>
      <c r="C63" s="4">
        <v>24</v>
      </c>
      <c r="D63">
        <f t="shared" si="0"/>
        <v>-0.11350927482751812</v>
      </c>
      <c r="E63">
        <f t="shared" si="1"/>
        <v>1.3802112417116059</v>
      </c>
    </row>
    <row r="64" spans="1:5" x14ac:dyDescent="0.25">
      <c r="A64" s="8" t="s">
        <v>85</v>
      </c>
      <c r="B64" s="4">
        <v>0.77</v>
      </c>
      <c r="C64" s="4">
        <v>25</v>
      </c>
      <c r="D64">
        <f t="shared" si="0"/>
        <v>-0.11350927482751812</v>
      </c>
      <c r="E64">
        <f t="shared" si="1"/>
        <v>1.3979400086720377</v>
      </c>
    </row>
    <row r="65" spans="1:5" x14ac:dyDescent="0.25">
      <c r="A65" s="8" t="s">
        <v>86</v>
      </c>
      <c r="B65" s="4">
        <v>0.87</v>
      </c>
      <c r="C65" s="4">
        <v>23</v>
      </c>
      <c r="D65">
        <f t="shared" si="0"/>
        <v>-6.0480747381381476E-2</v>
      </c>
      <c r="E65">
        <f t="shared" si="1"/>
        <v>1.3617278360175928</v>
      </c>
    </row>
    <row r="66" spans="1:5" x14ac:dyDescent="0.25">
      <c r="A66" s="8" t="s">
        <v>87</v>
      </c>
      <c r="B66" s="4">
        <v>0.77</v>
      </c>
      <c r="C66" s="4">
        <v>24</v>
      </c>
      <c r="D66">
        <f t="shared" si="0"/>
        <v>-0.11350927482751812</v>
      </c>
      <c r="E66">
        <f t="shared" si="1"/>
        <v>1.3802112417116059</v>
      </c>
    </row>
    <row r="67" spans="1:5" x14ac:dyDescent="0.25">
      <c r="A67" s="8" t="s">
        <v>88</v>
      </c>
      <c r="B67" s="4">
        <v>0.77</v>
      </c>
      <c r="C67" s="4">
        <v>24</v>
      </c>
      <c r="D67">
        <f t="shared" ref="D67:D130" si="2">LOG(B67)</f>
        <v>-0.11350927482751812</v>
      </c>
      <c r="E67">
        <f t="shared" ref="E67:E130" si="3">LOG(C67)</f>
        <v>1.3802112417116059</v>
      </c>
    </row>
    <row r="68" spans="1:5" x14ac:dyDescent="0.25">
      <c r="A68" s="8" t="s">
        <v>89</v>
      </c>
      <c r="B68" s="4">
        <v>0.77</v>
      </c>
      <c r="C68" s="4">
        <v>25</v>
      </c>
      <c r="D68">
        <f t="shared" si="2"/>
        <v>-0.11350927482751812</v>
      </c>
      <c r="E68">
        <f t="shared" si="3"/>
        <v>1.3979400086720377</v>
      </c>
    </row>
    <row r="69" spans="1:5" x14ac:dyDescent="0.25">
      <c r="A69" s="8" t="s">
        <v>90</v>
      </c>
      <c r="B69" s="4">
        <v>0.8</v>
      </c>
      <c r="C69" s="4">
        <v>23</v>
      </c>
      <c r="D69">
        <f t="shared" si="2"/>
        <v>-9.6910013008056392E-2</v>
      </c>
      <c r="E69">
        <f t="shared" si="3"/>
        <v>1.3617278360175928</v>
      </c>
    </row>
    <row r="70" spans="1:5" x14ac:dyDescent="0.25">
      <c r="A70" s="8" t="s">
        <v>91</v>
      </c>
      <c r="B70" s="4">
        <v>0.83</v>
      </c>
      <c r="C70" s="4">
        <v>24</v>
      </c>
      <c r="D70">
        <f t="shared" si="2"/>
        <v>-8.092190762392612E-2</v>
      </c>
      <c r="E70">
        <f t="shared" si="3"/>
        <v>1.3802112417116059</v>
      </c>
    </row>
    <row r="71" spans="1:5" x14ac:dyDescent="0.25">
      <c r="A71" s="8" t="s">
        <v>92</v>
      </c>
      <c r="B71" s="4">
        <v>0.83</v>
      </c>
      <c r="C71" s="4">
        <v>24</v>
      </c>
      <c r="D71">
        <f t="shared" si="2"/>
        <v>-8.092190762392612E-2</v>
      </c>
      <c r="E71">
        <f t="shared" si="3"/>
        <v>1.3802112417116059</v>
      </c>
    </row>
    <row r="72" spans="1:5" x14ac:dyDescent="0.25">
      <c r="A72" s="8" t="s">
        <v>93</v>
      </c>
      <c r="B72" s="4">
        <v>0.74</v>
      </c>
      <c r="C72" s="4">
        <v>25</v>
      </c>
      <c r="D72">
        <f t="shared" si="2"/>
        <v>-0.13076828026902382</v>
      </c>
      <c r="E72">
        <f t="shared" si="3"/>
        <v>1.3979400086720377</v>
      </c>
    </row>
    <row r="73" spans="1:5" x14ac:dyDescent="0.25">
      <c r="A73" s="8" t="s">
        <v>94</v>
      </c>
      <c r="B73" s="4">
        <v>0.87</v>
      </c>
      <c r="C73" s="4">
        <v>23</v>
      </c>
      <c r="D73">
        <f t="shared" si="2"/>
        <v>-6.0480747381381476E-2</v>
      </c>
      <c r="E73">
        <f t="shared" si="3"/>
        <v>1.3617278360175928</v>
      </c>
    </row>
    <row r="74" spans="1:5" x14ac:dyDescent="0.25">
      <c r="A74" s="8" t="s">
        <v>95</v>
      </c>
      <c r="B74" s="4">
        <v>0.87</v>
      </c>
      <c r="C74" s="4">
        <v>23</v>
      </c>
      <c r="D74">
        <f t="shared" si="2"/>
        <v>-6.0480747381381476E-2</v>
      </c>
      <c r="E74">
        <f t="shared" si="3"/>
        <v>1.3617278360175928</v>
      </c>
    </row>
    <row r="75" spans="1:5" x14ac:dyDescent="0.25">
      <c r="A75" s="8" t="s">
        <v>96</v>
      </c>
      <c r="B75" s="4">
        <v>0.83</v>
      </c>
      <c r="C75" s="4">
        <v>24</v>
      </c>
      <c r="D75">
        <f t="shared" si="2"/>
        <v>-8.092190762392612E-2</v>
      </c>
      <c r="E75">
        <f t="shared" si="3"/>
        <v>1.3802112417116059</v>
      </c>
    </row>
    <row r="76" spans="1:5" x14ac:dyDescent="0.25">
      <c r="A76" s="8" t="s">
        <v>97</v>
      </c>
      <c r="B76" s="4">
        <v>0.83</v>
      </c>
      <c r="C76" s="4">
        <v>24</v>
      </c>
      <c r="D76">
        <f t="shared" si="2"/>
        <v>-8.092190762392612E-2</v>
      </c>
      <c r="E76">
        <f t="shared" si="3"/>
        <v>1.3802112417116059</v>
      </c>
    </row>
    <row r="77" spans="1:5" x14ac:dyDescent="0.25">
      <c r="A77" s="8" t="s">
        <v>98</v>
      </c>
      <c r="B77" s="4">
        <v>0.77</v>
      </c>
      <c r="C77" s="4">
        <v>25</v>
      </c>
      <c r="D77">
        <f t="shared" si="2"/>
        <v>-0.11350927482751812</v>
      </c>
      <c r="E77">
        <f t="shared" si="3"/>
        <v>1.3979400086720377</v>
      </c>
    </row>
    <row r="78" spans="1:5" x14ac:dyDescent="0.25">
      <c r="A78" s="8" t="s">
        <v>99</v>
      </c>
      <c r="B78" s="4">
        <v>0.83</v>
      </c>
      <c r="C78" s="4">
        <v>23</v>
      </c>
      <c r="D78">
        <f t="shared" si="2"/>
        <v>-8.092190762392612E-2</v>
      </c>
      <c r="E78">
        <f t="shared" si="3"/>
        <v>1.3617278360175928</v>
      </c>
    </row>
    <row r="79" spans="1:5" x14ac:dyDescent="0.25">
      <c r="A79" s="8" t="s">
        <v>100</v>
      </c>
      <c r="B79" s="4">
        <v>0.83</v>
      </c>
      <c r="C79" s="4">
        <v>23</v>
      </c>
      <c r="D79">
        <f t="shared" si="2"/>
        <v>-8.092190762392612E-2</v>
      </c>
      <c r="E79">
        <f t="shared" si="3"/>
        <v>1.3617278360175928</v>
      </c>
    </row>
    <row r="80" spans="1:5" x14ac:dyDescent="0.25">
      <c r="A80" s="8" t="s">
        <v>101</v>
      </c>
      <c r="B80" s="4">
        <v>0.77</v>
      </c>
      <c r="C80" s="4">
        <v>24</v>
      </c>
      <c r="D80">
        <f t="shared" si="2"/>
        <v>-0.11350927482751812</v>
      </c>
      <c r="E80">
        <f t="shared" si="3"/>
        <v>1.3802112417116059</v>
      </c>
    </row>
    <row r="81" spans="1:5" x14ac:dyDescent="0.25">
      <c r="A81" s="8" t="s">
        <v>102</v>
      </c>
      <c r="B81" s="4">
        <v>0.83</v>
      </c>
      <c r="C81" s="4">
        <v>24</v>
      </c>
      <c r="D81">
        <f t="shared" si="2"/>
        <v>-8.092190762392612E-2</v>
      </c>
      <c r="E81">
        <f t="shared" si="3"/>
        <v>1.3802112417116059</v>
      </c>
    </row>
    <row r="82" spans="1:5" x14ac:dyDescent="0.25">
      <c r="A82" s="8" t="s">
        <v>103</v>
      </c>
      <c r="B82" s="4">
        <v>0.74</v>
      </c>
      <c r="C82" s="4">
        <v>25</v>
      </c>
      <c r="D82">
        <f t="shared" si="2"/>
        <v>-0.13076828026902382</v>
      </c>
      <c r="E82">
        <f t="shared" si="3"/>
        <v>1.3979400086720377</v>
      </c>
    </row>
    <row r="83" spans="1:5" x14ac:dyDescent="0.25">
      <c r="A83" s="8" t="s">
        <v>104</v>
      </c>
      <c r="B83" s="4">
        <v>0.87</v>
      </c>
      <c r="C83" s="4">
        <v>23</v>
      </c>
      <c r="D83">
        <f t="shared" si="2"/>
        <v>-6.0480747381381476E-2</v>
      </c>
      <c r="E83">
        <f t="shared" si="3"/>
        <v>1.3617278360175928</v>
      </c>
    </row>
    <row r="84" spans="1:5" x14ac:dyDescent="0.25">
      <c r="A84" s="8" t="s">
        <v>105</v>
      </c>
      <c r="B84" s="4">
        <v>0.83</v>
      </c>
      <c r="C84" s="4">
        <v>23</v>
      </c>
      <c r="D84">
        <f t="shared" si="2"/>
        <v>-8.092190762392612E-2</v>
      </c>
      <c r="E84">
        <f t="shared" si="3"/>
        <v>1.3617278360175928</v>
      </c>
    </row>
    <row r="85" spans="1:5" x14ac:dyDescent="0.25">
      <c r="A85" s="8" t="s">
        <v>106</v>
      </c>
      <c r="B85" s="4">
        <v>0.8</v>
      </c>
      <c r="C85" s="4">
        <v>24</v>
      </c>
      <c r="D85">
        <f t="shared" si="2"/>
        <v>-9.6910013008056392E-2</v>
      </c>
      <c r="E85">
        <f t="shared" si="3"/>
        <v>1.3802112417116059</v>
      </c>
    </row>
    <row r="86" spans="1:5" x14ac:dyDescent="0.25">
      <c r="A86" s="8" t="s">
        <v>107</v>
      </c>
      <c r="B86" s="4">
        <v>0.77</v>
      </c>
      <c r="C86" s="4">
        <v>25</v>
      </c>
      <c r="D86">
        <f t="shared" si="2"/>
        <v>-0.11350927482751812</v>
      </c>
      <c r="E86">
        <f t="shared" si="3"/>
        <v>1.3979400086720377</v>
      </c>
    </row>
    <row r="87" spans="1:5" x14ac:dyDescent="0.25">
      <c r="A87" s="8" t="s">
        <v>108</v>
      </c>
      <c r="B87" s="4">
        <v>0.74</v>
      </c>
      <c r="C87" s="4">
        <v>25</v>
      </c>
      <c r="D87">
        <f t="shared" si="2"/>
        <v>-0.13076828026902382</v>
      </c>
      <c r="E87">
        <f t="shared" si="3"/>
        <v>1.3979400086720377</v>
      </c>
    </row>
    <row r="88" spans="1:5" x14ac:dyDescent="0.25">
      <c r="A88" s="8" t="s">
        <v>109</v>
      </c>
      <c r="B88" s="4">
        <v>0.83</v>
      </c>
      <c r="C88" s="4">
        <v>23</v>
      </c>
      <c r="D88">
        <f t="shared" si="2"/>
        <v>-8.092190762392612E-2</v>
      </c>
      <c r="E88">
        <f t="shared" si="3"/>
        <v>1.3617278360175928</v>
      </c>
    </row>
    <row r="89" spans="1:5" x14ac:dyDescent="0.25">
      <c r="A89" s="8" t="s">
        <v>110</v>
      </c>
      <c r="B89" s="4">
        <v>0.83</v>
      </c>
      <c r="C89" s="4">
        <v>24</v>
      </c>
      <c r="D89">
        <f t="shared" si="2"/>
        <v>-8.092190762392612E-2</v>
      </c>
      <c r="E89">
        <f t="shared" si="3"/>
        <v>1.3802112417116059</v>
      </c>
    </row>
    <row r="90" spans="1:5" x14ac:dyDescent="0.25">
      <c r="A90" s="8" t="s">
        <v>111</v>
      </c>
      <c r="B90" s="4">
        <v>0.8</v>
      </c>
      <c r="C90" s="4">
        <v>24</v>
      </c>
      <c r="D90">
        <f t="shared" si="2"/>
        <v>-9.6910013008056392E-2</v>
      </c>
      <c r="E90">
        <f t="shared" si="3"/>
        <v>1.3802112417116059</v>
      </c>
    </row>
    <row r="91" spans="1:5" x14ac:dyDescent="0.25">
      <c r="A91" s="8" t="s">
        <v>112</v>
      </c>
      <c r="B91" s="4">
        <v>0.77</v>
      </c>
      <c r="C91" s="4">
        <v>25</v>
      </c>
      <c r="D91">
        <f t="shared" si="2"/>
        <v>-0.11350927482751812</v>
      </c>
      <c r="E91">
        <f t="shared" si="3"/>
        <v>1.3979400086720377</v>
      </c>
    </row>
    <row r="92" spans="1:5" x14ac:dyDescent="0.25">
      <c r="A92" s="8" t="s">
        <v>113</v>
      </c>
      <c r="B92" s="4">
        <v>0.8</v>
      </c>
      <c r="C92" s="4">
        <v>25</v>
      </c>
      <c r="D92">
        <f t="shared" si="2"/>
        <v>-9.6910013008056392E-2</v>
      </c>
      <c r="E92">
        <f t="shared" si="3"/>
        <v>1.3979400086720377</v>
      </c>
    </row>
    <row r="93" spans="1:5" x14ac:dyDescent="0.25">
      <c r="A93" s="8" t="s">
        <v>114</v>
      </c>
      <c r="B93" s="4">
        <v>0.74</v>
      </c>
      <c r="C93" s="4">
        <v>26</v>
      </c>
      <c r="D93">
        <f t="shared" si="2"/>
        <v>-0.13076828026902382</v>
      </c>
      <c r="E93">
        <f t="shared" si="3"/>
        <v>1.414973347970818</v>
      </c>
    </row>
    <row r="94" spans="1:5" x14ac:dyDescent="0.25">
      <c r="A94" s="8" t="s">
        <v>115</v>
      </c>
      <c r="B94" s="4">
        <v>0.74</v>
      </c>
      <c r="C94" s="4">
        <v>26</v>
      </c>
      <c r="D94">
        <f t="shared" si="2"/>
        <v>-0.13076828026902382</v>
      </c>
      <c r="E94">
        <f t="shared" si="3"/>
        <v>1.414973347970818</v>
      </c>
    </row>
    <row r="95" spans="1:5" x14ac:dyDescent="0.25">
      <c r="A95" s="8" t="s">
        <v>116</v>
      </c>
      <c r="B95" s="4">
        <v>0.71</v>
      </c>
      <c r="C95" s="4">
        <v>27</v>
      </c>
      <c r="D95">
        <f t="shared" si="2"/>
        <v>-0.14874165128092473</v>
      </c>
      <c r="E95">
        <f t="shared" si="3"/>
        <v>1.4313637641589874</v>
      </c>
    </row>
    <row r="96" spans="1:5" x14ac:dyDescent="0.25">
      <c r="A96" s="8" t="s">
        <v>117</v>
      </c>
      <c r="B96" s="4">
        <v>0.71</v>
      </c>
      <c r="C96" s="4">
        <v>28</v>
      </c>
      <c r="D96">
        <f t="shared" si="2"/>
        <v>-0.14874165128092473</v>
      </c>
      <c r="E96">
        <f t="shared" si="3"/>
        <v>1.4471580313422192</v>
      </c>
    </row>
    <row r="97" spans="1:5" x14ac:dyDescent="0.25">
      <c r="A97" s="8" t="s">
        <v>118</v>
      </c>
      <c r="B97" s="4">
        <v>0.8</v>
      </c>
      <c r="C97" s="4">
        <v>25</v>
      </c>
      <c r="D97">
        <f t="shared" si="2"/>
        <v>-9.6910013008056392E-2</v>
      </c>
      <c r="E97">
        <f t="shared" si="3"/>
        <v>1.3979400086720377</v>
      </c>
    </row>
    <row r="98" spans="1:5" x14ac:dyDescent="0.25">
      <c r="A98" s="8" t="s">
        <v>119</v>
      </c>
      <c r="B98" s="4">
        <v>0.74</v>
      </c>
      <c r="C98" s="4">
        <v>26</v>
      </c>
      <c r="D98">
        <f t="shared" si="2"/>
        <v>-0.13076828026902382</v>
      </c>
      <c r="E98">
        <f t="shared" si="3"/>
        <v>1.414973347970818</v>
      </c>
    </row>
    <row r="99" spans="1:5" x14ac:dyDescent="0.25">
      <c r="A99" s="8" t="s">
        <v>120</v>
      </c>
      <c r="B99" s="4">
        <v>0.74</v>
      </c>
      <c r="C99" s="4">
        <v>26</v>
      </c>
      <c r="D99">
        <f t="shared" si="2"/>
        <v>-0.13076828026902382</v>
      </c>
      <c r="E99">
        <f t="shared" si="3"/>
        <v>1.414973347970818</v>
      </c>
    </row>
    <row r="100" spans="1:5" x14ac:dyDescent="0.25">
      <c r="A100" s="8" t="s">
        <v>121</v>
      </c>
      <c r="B100" s="4">
        <v>0.69</v>
      </c>
      <c r="C100" s="4">
        <v>27</v>
      </c>
      <c r="D100">
        <f t="shared" si="2"/>
        <v>-0.16115090926274472</v>
      </c>
      <c r="E100">
        <f t="shared" si="3"/>
        <v>1.4313637641589874</v>
      </c>
    </row>
    <row r="101" spans="1:5" x14ac:dyDescent="0.25">
      <c r="A101" s="8" t="s">
        <v>122</v>
      </c>
      <c r="B101" s="4">
        <v>0.74</v>
      </c>
      <c r="C101" s="4">
        <v>25</v>
      </c>
      <c r="D101">
        <f t="shared" si="2"/>
        <v>-0.13076828026902382</v>
      </c>
      <c r="E101">
        <f t="shared" si="3"/>
        <v>1.3979400086720377</v>
      </c>
    </row>
    <row r="102" spans="1:5" x14ac:dyDescent="0.25">
      <c r="A102" s="8" t="s">
        <v>123</v>
      </c>
      <c r="B102" s="4">
        <v>0.74</v>
      </c>
      <c r="C102" s="4">
        <v>26</v>
      </c>
      <c r="D102">
        <f t="shared" si="2"/>
        <v>-0.13076828026902382</v>
      </c>
      <c r="E102">
        <f t="shared" si="3"/>
        <v>1.414973347970818</v>
      </c>
    </row>
    <row r="103" spans="1:5" x14ac:dyDescent="0.25">
      <c r="A103" s="8" t="s">
        <v>124</v>
      </c>
      <c r="B103" s="4">
        <v>0.74</v>
      </c>
      <c r="C103" s="4">
        <v>27</v>
      </c>
      <c r="D103">
        <f t="shared" si="2"/>
        <v>-0.13076828026902382</v>
      </c>
      <c r="E103">
        <f t="shared" si="3"/>
        <v>1.4313637641589874</v>
      </c>
    </row>
    <row r="104" spans="1:5" x14ac:dyDescent="0.25">
      <c r="A104" s="8" t="s">
        <v>125</v>
      </c>
      <c r="B104" s="4">
        <v>0.69</v>
      </c>
      <c r="C104" s="4">
        <v>27</v>
      </c>
      <c r="D104">
        <f t="shared" si="2"/>
        <v>-0.16115090926274472</v>
      </c>
      <c r="E104">
        <f t="shared" si="3"/>
        <v>1.4313637641589874</v>
      </c>
    </row>
    <row r="105" spans="1:5" x14ac:dyDescent="0.25">
      <c r="A105" s="8" t="s">
        <v>126</v>
      </c>
      <c r="B105" s="4">
        <v>0.77</v>
      </c>
      <c r="C105" s="4">
        <v>25</v>
      </c>
      <c r="D105">
        <f t="shared" si="2"/>
        <v>-0.11350927482751812</v>
      </c>
      <c r="E105">
        <f t="shared" si="3"/>
        <v>1.3979400086720377</v>
      </c>
    </row>
    <row r="106" spans="1:5" x14ac:dyDescent="0.25">
      <c r="A106" s="8" t="s">
        <v>127</v>
      </c>
      <c r="B106" s="4">
        <v>0.74</v>
      </c>
      <c r="C106" s="4">
        <v>26</v>
      </c>
      <c r="D106">
        <f t="shared" si="2"/>
        <v>-0.13076828026902382</v>
      </c>
      <c r="E106">
        <f t="shared" si="3"/>
        <v>1.414973347970818</v>
      </c>
    </row>
    <row r="107" spans="1:5" x14ac:dyDescent="0.25">
      <c r="A107" s="8" t="s">
        <v>128</v>
      </c>
      <c r="B107" s="4">
        <v>0.69</v>
      </c>
      <c r="C107" s="4">
        <v>27</v>
      </c>
      <c r="D107">
        <f t="shared" si="2"/>
        <v>-0.16115090926274472</v>
      </c>
      <c r="E107">
        <f t="shared" si="3"/>
        <v>1.4313637641589874</v>
      </c>
    </row>
    <row r="108" spans="1:5" x14ac:dyDescent="0.25">
      <c r="A108" s="8" t="s">
        <v>129</v>
      </c>
      <c r="B108" s="4">
        <v>0.71</v>
      </c>
      <c r="C108" s="4">
        <v>27</v>
      </c>
      <c r="D108">
        <f t="shared" si="2"/>
        <v>-0.14874165128092473</v>
      </c>
      <c r="E108">
        <f t="shared" si="3"/>
        <v>1.4313637641589874</v>
      </c>
    </row>
    <row r="109" spans="1:5" x14ac:dyDescent="0.25">
      <c r="A109" s="8" t="s">
        <v>130</v>
      </c>
      <c r="B109" s="4">
        <v>0.74</v>
      </c>
      <c r="C109" s="4">
        <v>25</v>
      </c>
      <c r="D109">
        <f t="shared" si="2"/>
        <v>-0.13076828026902382</v>
      </c>
      <c r="E109">
        <f t="shared" si="3"/>
        <v>1.3979400086720377</v>
      </c>
    </row>
    <row r="110" spans="1:5" x14ac:dyDescent="0.25">
      <c r="A110" s="8" t="s">
        <v>131</v>
      </c>
      <c r="B110" s="4">
        <v>0.77</v>
      </c>
      <c r="C110" s="4">
        <v>26</v>
      </c>
      <c r="D110">
        <f t="shared" si="2"/>
        <v>-0.11350927482751812</v>
      </c>
      <c r="E110">
        <f t="shared" si="3"/>
        <v>1.414973347970818</v>
      </c>
    </row>
    <row r="111" spans="1:5" x14ac:dyDescent="0.25">
      <c r="A111" s="8" t="s">
        <v>132</v>
      </c>
      <c r="B111" s="4">
        <v>0.69</v>
      </c>
      <c r="C111" s="4">
        <v>27</v>
      </c>
      <c r="D111">
        <f t="shared" si="2"/>
        <v>-0.16115090926274472</v>
      </c>
      <c r="E111">
        <f t="shared" si="3"/>
        <v>1.4313637641589874</v>
      </c>
    </row>
    <row r="112" spans="1:5" x14ac:dyDescent="0.25">
      <c r="A112" s="8" t="s">
        <v>133</v>
      </c>
      <c r="B112" s="4">
        <v>0.74</v>
      </c>
      <c r="C112" s="4">
        <v>27</v>
      </c>
      <c r="D112">
        <f t="shared" si="2"/>
        <v>-0.13076828026902382</v>
      </c>
      <c r="E112">
        <f t="shared" si="3"/>
        <v>1.4313637641589874</v>
      </c>
    </row>
    <row r="113" spans="1:5" x14ac:dyDescent="0.25">
      <c r="A113" s="8" t="s">
        <v>134</v>
      </c>
      <c r="B113" s="4">
        <v>0.77</v>
      </c>
      <c r="C113" s="4">
        <v>25</v>
      </c>
      <c r="D113">
        <f t="shared" si="2"/>
        <v>-0.11350927482751812</v>
      </c>
      <c r="E113">
        <f t="shared" si="3"/>
        <v>1.3979400086720377</v>
      </c>
    </row>
    <row r="114" spans="1:5" x14ac:dyDescent="0.25">
      <c r="A114" s="8" t="s">
        <v>135</v>
      </c>
      <c r="B114" s="4">
        <v>0.77</v>
      </c>
      <c r="C114" s="4">
        <v>26</v>
      </c>
      <c r="D114">
        <f t="shared" si="2"/>
        <v>-0.11350927482751812</v>
      </c>
      <c r="E114">
        <f t="shared" si="3"/>
        <v>1.414973347970818</v>
      </c>
    </row>
    <row r="115" spans="1:5" x14ac:dyDescent="0.25">
      <c r="A115" s="8" t="s">
        <v>136</v>
      </c>
      <c r="B115" s="4">
        <v>0.69</v>
      </c>
      <c r="C115" s="4">
        <v>27</v>
      </c>
      <c r="D115">
        <f t="shared" si="2"/>
        <v>-0.16115090926274472</v>
      </c>
      <c r="E115">
        <f t="shared" si="3"/>
        <v>1.4313637641589874</v>
      </c>
    </row>
    <row r="116" spans="1:5" x14ac:dyDescent="0.25">
      <c r="A116" s="8" t="s">
        <v>137</v>
      </c>
      <c r="B116" s="4">
        <v>0.71</v>
      </c>
      <c r="C116" s="4">
        <v>27</v>
      </c>
      <c r="D116">
        <f t="shared" si="2"/>
        <v>-0.14874165128092473</v>
      </c>
      <c r="E116">
        <f t="shared" si="3"/>
        <v>1.4313637641589874</v>
      </c>
    </row>
    <row r="117" spans="1:5" x14ac:dyDescent="0.25">
      <c r="A117" s="8" t="s">
        <v>138</v>
      </c>
      <c r="B117" s="4">
        <v>0.8</v>
      </c>
      <c r="C117" s="4">
        <v>25</v>
      </c>
      <c r="D117">
        <f t="shared" si="2"/>
        <v>-9.6910013008056392E-2</v>
      </c>
      <c r="E117">
        <f t="shared" si="3"/>
        <v>1.3979400086720377</v>
      </c>
    </row>
    <row r="118" spans="1:5" x14ac:dyDescent="0.25">
      <c r="A118" s="8" t="s">
        <v>139</v>
      </c>
      <c r="B118" s="4">
        <v>0.77</v>
      </c>
      <c r="C118" s="4">
        <v>25</v>
      </c>
      <c r="D118">
        <f t="shared" si="2"/>
        <v>-0.11350927482751812</v>
      </c>
      <c r="E118">
        <f t="shared" si="3"/>
        <v>1.3979400086720377</v>
      </c>
    </row>
    <row r="119" spans="1:5" x14ac:dyDescent="0.25">
      <c r="A119" s="8" t="s">
        <v>140</v>
      </c>
      <c r="B119" s="4">
        <v>0.74</v>
      </c>
      <c r="C119" s="4">
        <v>26</v>
      </c>
      <c r="D119">
        <f t="shared" si="2"/>
        <v>-0.13076828026902382</v>
      </c>
      <c r="E119">
        <f t="shared" si="3"/>
        <v>1.414973347970818</v>
      </c>
    </row>
    <row r="120" spans="1:5" x14ac:dyDescent="0.25">
      <c r="A120" s="8" t="s">
        <v>141</v>
      </c>
      <c r="B120" s="4">
        <v>0.71</v>
      </c>
      <c r="C120" s="4">
        <v>27</v>
      </c>
      <c r="D120">
        <f t="shared" si="2"/>
        <v>-0.14874165128092473</v>
      </c>
      <c r="E120">
        <f t="shared" si="3"/>
        <v>1.4313637641589874</v>
      </c>
    </row>
    <row r="121" spans="1:5" x14ac:dyDescent="0.25">
      <c r="A121" s="8" t="s">
        <v>142</v>
      </c>
      <c r="B121" s="4">
        <v>0.74</v>
      </c>
      <c r="C121" s="4">
        <v>27</v>
      </c>
      <c r="D121">
        <f t="shared" si="2"/>
        <v>-0.13076828026902382</v>
      </c>
      <c r="E121">
        <f t="shared" si="3"/>
        <v>1.4313637641589874</v>
      </c>
    </row>
    <row r="122" spans="1:5" x14ac:dyDescent="0.25">
      <c r="A122" s="8" t="s">
        <v>143</v>
      </c>
      <c r="B122" s="4">
        <v>0.65</v>
      </c>
      <c r="C122" s="4">
        <v>29</v>
      </c>
      <c r="D122">
        <f t="shared" si="2"/>
        <v>-0.18708664335714442</v>
      </c>
      <c r="E122">
        <f t="shared" si="3"/>
        <v>1.4623979978989561</v>
      </c>
    </row>
    <row r="123" spans="1:5" x14ac:dyDescent="0.25">
      <c r="A123" s="8" t="s">
        <v>144</v>
      </c>
      <c r="B123" s="4">
        <v>0.69</v>
      </c>
      <c r="C123" s="4">
        <v>29</v>
      </c>
      <c r="D123">
        <f t="shared" si="2"/>
        <v>-0.16115090926274472</v>
      </c>
      <c r="E123">
        <f t="shared" si="3"/>
        <v>1.4623979978989561</v>
      </c>
    </row>
    <row r="124" spans="1:5" x14ac:dyDescent="0.25">
      <c r="A124" s="8" t="s">
        <v>145</v>
      </c>
      <c r="B124" s="4">
        <v>0.63</v>
      </c>
      <c r="C124" s="4">
        <v>30</v>
      </c>
      <c r="D124">
        <f t="shared" si="2"/>
        <v>-0.20065945054641829</v>
      </c>
      <c r="E124">
        <f t="shared" si="3"/>
        <v>1.4771212547196624</v>
      </c>
    </row>
    <row r="125" spans="1:5" x14ac:dyDescent="0.25">
      <c r="A125" s="8" t="s">
        <v>146</v>
      </c>
      <c r="B125" s="4">
        <v>0.63</v>
      </c>
      <c r="C125" s="4">
        <v>31</v>
      </c>
      <c r="D125">
        <f t="shared" si="2"/>
        <v>-0.20065945054641829</v>
      </c>
      <c r="E125">
        <f t="shared" si="3"/>
        <v>1.4913616938342726</v>
      </c>
    </row>
    <row r="126" spans="1:5" x14ac:dyDescent="0.25">
      <c r="A126" s="8" t="s">
        <v>147</v>
      </c>
      <c r="B126" s="4">
        <v>0.71</v>
      </c>
      <c r="C126" s="4">
        <v>28</v>
      </c>
      <c r="D126">
        <f t="shared" si="2"/>
        <v>-0.14874165128092473</v>
      </c>
      <c r="E126">
        <f t="shared" si="3"/>
        <v>1.4471580313422192</v>
      </c>
    </row>
    <row r="127" spans="1:5" x14ac:dyDescent="0.25">
      <c r="A127" s="8" t="s">
        <v>148</v>
      </c>
      <c r="B127" s="4">
        <v>0.67</v>
      </c>
      <c r="C127" s="4">
        <v>29</v>
      </c>
      <c r="D127">
        <f t="shared" si="2"/>
        <v>-0.17392519729917355</v>
      </c>
      <c r="E127">
        <f t="shared" si="3"/>
        <v>1.4623979978989561</v>
      </c>
    </row>
    <row r="128" spans="1:5" x14ac:dyDescent="0.25">
      <c r="A128" s="8" t="s">
        <v>149</v>
      </c>
      <c r="B128" s="4">
        <v>0.65</v>
      </c>
      <c r="C128" s="4">
        <v>29</v>
      </c>
      <c r="D128">
        <f t="shared" si="2"/>
        <v>-0.18708664335714442</v>
      </c>
      <c r="E128">
        <f t="shared" si="3"/>
        <v>1.4623979978989561</v>
      </c>
    </row>
    <row r="129" spans="1:5" x14ac:dyDescent="0.25">
      <c r="A129" s="8" t="s">
        <v>150</v>
      </c>
      <c r="B129" s="4">
        <v>0.67</v>
      </c>
      <c r="C129" s="4">
        <v>30</v>
      </c>
      <c r="D129">
        <f t="shared" si="2"/>
        <v>-0.17392519729917355</v>
      </c>
      <c r="E129">
        <f t="shared" si="3"/>
        <v>1.4771212547196624</v>
      </c>
    </row>
    <row r="130" spans="1:5" x14ac:dyDescent="0.25">
      <c r="A130" s="8" t="s">
        <v>151</v>
      </c>
      <c r="B130" s="4">
        <v>0.63</v>
      </c>
      <c r="C130" s="4">
        <v>31</v>
      </c>
      <c r="D130">
        <f t="shared" si="2"/>
        <v>-0.20065945054641829</v>
      </c>
      <c r="E130">
        <f t="shared" si="3"/>
        <v>1.4913616938342726</v>
      </c>
    </row>
    <row r="131" spans="1:5" x14ac:dyDescent="0.25">
      <c r="A131" s="8" t="s">
        <v>152</v>
      </c>
      <c r="B131" s="4">
        <v>0.69</v>
      </c>
      <c r="C131" s="4">
        <v>28</v>
      </c>
      <c r="D131">
        <f t="shared" ref="D131:D194" si="4">LOG(B131)</f>
        <v>-0.16115090926274472</v>
      </c>
      <c r="E131">
        <f t="shared" ref="E131:E194" si="5">LOG(C131)</f>
        <v>1.4471580313422192</v>
      </c>
    </row>
    <row r="132" spans="1:5" x14ac:dyDescent="0.25">
      <c r="A132" s="8" t="s">
        <v>153</v>
      </c>
      <c r="B132" s="4">
        <v>0.67</v>
      </c>
      <c r="C132" s="4">
        <v>29</v>
      </c>
      <c r="D132">
        <f t="shared" si="4"/>
        <v>-0.17392519729917355</v>
      </c>
      <c r="E132">
        <f t="shared" si="5"/>
        <v>1.4623979978989561</v>
      </c>
    </row>
    <row r="133" spans="1:5" x14ac:dyDescent="0.25">
      <c r="A133" s="8" t="s">
        <v>154</v>
      </c>
      <c r="B133" s="4">
        <v>0.67</v>
      </c>
      <c r="C133" s="4">
        <v>29</v>
      </c>
      <c r="D133">
        <f t="shared" si="4"/>
        <v>-0.17392519729917355</v>
      </c>
      <c r="E133">
        <f t="shared" si="5"/>
        <v>1.4623979978989561</v>
      </c>
    </row>
    <row r="134" spans="1:5" x14ac:dyDescent="0.25">
      <c r="A134" s="8" t="s">
        <v>155</v>
      </c>
      <c r="B134" s="4">
        <v>0.65</v>
      </c>
      <c r="C134" s="4">
        <v>30</v>
      </c>
      <c r="D134">
        <f t="shared" si="4"/>
        <v>-0.18708664335714442</v>
      </c>
      <c r="E134">
        <f t="shared" si="5"/>
        <v>1.4771212547196624</v>
      </c>
    </row>
    <row r="135" spans="1:5" x14ac:dyDescent="0.25">
      <c r="A135" s="8" t="s">
        <v>156</v>
      </c>
      <c r="B135" s="4">
        <v>0.63</v>
      </c>
      <c r="C135" s="4">
        <v>31</v>
      </c>
      <c r="D135">
        <f t="shared" si="4"/>
        <v>-0.20065945054641829</v>
      </c>
      <c r="E135">
        <f t="shared" si="5"/>
        <v>1.4913616938342726</v>
      </c>
    </row>
    <row r="136" spans="1:5" x14ac:dyDescent="0.25">
      <c r="A136" s="8" t="s">
        <v>157</v>
      </c>
      <c r="B136" s="4">
        <v>0.69</v>
      </c>
      <c r="C136" s="4">
        <v>28</v>
      </c>
      <c r="D136">
        <f t="shared" si="4"/>
        <v>-0.16115090926274472</v>
      </c>
      <c r="E136">
        <f t="shared" si="5"/>
        <v>1.4471580313422192</v>
      </c>
    </row>
    <row r="137" spans="1:5" x14ac:dyDescent="0.25">
      <c r="A137" s="8" t="s">
        <v>158</v>
      </c>
      <c r="B137" s="4">
        <v>0.67</v>
      </c>
      <c r="C137" s="4">
        <v>29</v>
      </c>
      <c r="D137">
        <f t="shared" si="4"/>
        <v>-0.17392519729917355</v>
      </c>
      <c r="E137">
        <f t="shared" si="5"/>
        <v>1.4623979978989561</v>
      </c>
    </row>
    <row r="138" spans="1:5" x14ac:dyDescent="0.25">
      <c r="A138" s="8" t="s">
        <v>159</v>
      </c>
      <c r="B138" s="4">
        <v>0.67</v>
      </c>
      <c r="C138" s="4">
        <v>29</v>
      </c>
      <c r="D138">
        <f t="shared" si="4"/>
        <v>-0.17392519729917355</v>
      </c>
      <c r="E138">
        <f t="shared" si="5"/>
        <v>1.4623979978989561</v>
      </c>
    </row>
    <row r="139" spans="1:5" x14ac:dyDescent="0.25">
      <c r="A139" s="8" t="s">
        <v>160</v>
      </c>
      <c r="B139" s="4">
        <v>0.67</v>
      </c>
      <c r="C139" s="4">
        <v>30</v>
      </c>
      <c r="D139">
        <f t="shared" si="4"/>
        <v>-0.17392519729917355</v>
      </c>
      <c r="E139">
        <f t="shared" si="5"/>
        <v>1.4771212547196624</v>
      </c>
    </row>
    <row r="140" spans="1:5" x14ac:dyDescent="0.25">
      <c r="A140" s="8" t="s">
        <v>161</v>
      </c>
      <c r="B140" s="4">
        <v>0.61</v>
      </c>
      <c r="C140" s="4">
        <v>31</v>
      </c>
      <c r="D140">
        <f t="shared" si="4"/>
        <v>-0.21467016498923297</v>
      </c>
      <c r="E140">
        <f t="shared" si="5"/>
        <v>1.4913616938342726</v>
      </c>
    </row>
    <row r="141" spans="1:5" x14ac:dyDescent="0.25">
      <c r="A141" s="8" t="s">
        <v>162</v>
      </c>
      <c r="B141" s="4">
        <v>0.67</v>
      </c>
      <c r="C141" s="4">
        <v>28</v>
      </c>
      <c r="D141">
        <f t="shared" si="4"/>
        <v>-0.17392519729917355</v>
      </c>
      <c r="E141">
        <f t="shared" si="5"/>
        <v>1.4471580313422192</v>
      </c>
    </row>
    <row r="142" spans="1:5" x14ac:dyDescent="0.25">
      <c r="A142" s="8" t="s">
        <v>163</v>
      </c>
      <c r="B142" s="4">
        <v>0.69</v>
      </c>
      <c r="C142" s="4">
        <v>29</v>
      </c>
      <c r="D142">
        <f t="shared" si="4"/>
        <v>-0.16115090926274472</v>
      </c>
      <c r="E142">
        <f t="shared" si="5"/>
        <v>1.4623979978989561</v>
      </c>
    </row>
    <row r="143" spans="1:5" x14ac:dyDescent="0.25">
      <c r="A143" s="8" t="s">
        <v>164</v>
      </c>
      <c r="B143" s="4">
        <v>0.67</v>
      </c>
      <c r="C143" s="4">
        <v>30</v>
      </c>
      <c r="D143">
        <f t="shared" si="4"/>
        <v>-0.17392519729917355</v>
      </c>
      <c r="E143">
        <f t="shared" si="5"/>
        <v>1.4771212547196624</v>
      </c>
    </row>
    <row r="144" spans="1:5" x14ac:dyDescent="0.25">
      <c r="A144" s="8" t="s">
        <v>165</v>
      </c>
      <c r="B144" s="4">
        <v>0.63</v>
      </c>
      <c r="C144" s="4">
        <v>31</v>
      </c>
      <c r="D144">
        <f t="shared" si="4"/>
        <v>-0.20065945054641829</v>
      </c>
      <c r="E144">
        <f t="shared" si="5"/>
        <v>1.4913616938342726</v>
      </c>
    </row>
    <row r="145" spans="1:5" x14ac:dyDescent="0.25">
      <c r="A145" s="8" t="s">
        <v>166</v>
      </c>
      <c r="B145" s="4">
        <v>0.69</v>
      </c>
      <c r="C145" s="4">
        <v>28</v>
      </c>
      <c r="D145">
        <f t="shared" si="4"/>
        <v>-0.16115090926274472</v>
      </c>
      <c r="E145">
        <f t="shared" si="5"/>
        <v>1.4471580313422192</v>
      </c>
    </row>
    <row r="146" spans="1:5" x14ac:dyDescent="0.25">
      <c r="A146" s="8" t="s">
        <v>167</v>
      </c>
      <c r="B146" s="4">
        <v>0.69</v>
      </c>
      <c r="C146" s="4">
        <v>29</v>
      </c>
      <c r="D146">
        <f t="shared" si="4"/>
        <v>-0.16115090926274472</v>
      </c>
      <c r="E146">
        <f t="shared" si="5"/>
        <v>1.4623979978989561</v>
      </c>
    </row>
    <row r="147" spans="1:5" x14ac:dyDescent="0.25">
      <c r="A147" s="8" t="s">
        <v>168</v>
      </c>
      <c r="B147" s="4">
        <v>0.67</v>
      </c>
      <c r="C147" s="4">
        <v>30</v>
      </c>
      <c r="D147">
        <f t="shared" si="4"/>
        <v>-0.17392519729917355</v>
      </c>
      <c r="E147">
        <f t="shared" si="5"/>
        <v>1.4771212547196624</v>
      </c>
    </row>
    <row r="148" spans="1:5" x14ac:dyDescent="0.25">
      <c r="A148" s="8" t="s">
        <v>169</v>
      </c>
      <c r="B148" s="4">
        <v>0.63</v>
      </c>
      <c r="C148" s="4">
        <v>31</v>
      </c>
      <c r="D148">
        <f t="shared" si="4"/>
        <v>-0.20065945054641829</v>
      </c>
      <c r="E148">
        <f t="shared" si="5"/>
        <v>1.4913616938342726</v>
      </c>
    </row>
    <row r="149" spans="1:5" x14ac:dyDescent="0.25">
      <c r="A149" s="8" t="s">
        <v>170</v>
      </c>
      <c r="B149" s="4">
        <v>0.65</v>
      </c>
      <c r="C149" s="4">
        <v>29</v>
      </c>
      <c r="D149">
        <f t="shared" si="4"/>
        <v>-0.18708664335714442</v>
      </c>
      <c r="E149">
        <f t="shared" si="5"/>
        <v>1.4623979978989561</v>
      </c>
    </row>
    <row r="150" spans="1:5" x14ac:dyDescent="0.25">
      <c r="A150" s="8" t="s">
        <v>171</v>
      </c>
      <c r="B150" s="4">
        <v>0.65</v>
      </c>
      <c r="C150" s="4">
        <v>29</v>
      </c>
      <c r="D150">
        <f t="shared" si="4"/>
        <v>-0.18708664335714442</v>
      </c>
      <c r="E150">
        <f t="shared" si="5"/>
        <v>1.4623979978989561</v>
      </c>
    </row>
    <row r="151" spans="1:5" x14ac:dyDescent="0.25">
      <c r="A151" s="8" t="s">
        <v>172</v>
      </c>
      <c r="B151" s="4">
        <v>0.67</v>
      </c>
      <c r="C151" s="4">
        <v>30</v>
      </c>
      <c r="D151">
        <f t="shared" si="4"/>
        <v>-0.17392519729917355</v>
      </c>
      <c r="E151">
        <f t="shared" si="5"/>
        <v>1.4771212547196624</v>
      </c>
    </row>
    <row r="152" spans="1:5" x14ac:dyDescent="0.25">
      <c r="A152" s="8" t="s">
        <v>173</v>
      </c>
      <c r="B152" s="4">
        <v>0.65</v>
      </c>
      <c r="C152" s="4">
        <v>31</v>
      </c>
      <c r="D152">
        <f t="shared" si="4"/>
        <v>-0.18708664335714442</v>
      </c>
      <c r="E152">
        <f t="shared" si="5"/>
        <v>1.4913616938342726</v>
      </c>
    </row>
    <row r="153" spans="1:5" x14ac:dyDescent="0.25">
      <c r="A153" s="8" t="s">
        <v>174</v>
      </c>
      <c r="B153" s="4">
        <v>0.65</v>
      </c>
      <c r="C153" s="4">
        <v>31</v>
      </c>
      <c r="D153">
        <f t="shared" si="4"/>
        <v>-0.18708664335714442</v>
      </c>
      <c r="E153">
        <f t="shared" si="5"/>
        <v>1.4913616938342726</v>
      </c>
    </row>
    <row r="154" spans="1:5" x14ac:dyDescent="0.25">
      <c r="A154" s="8" t="s">
        <v>175</v>
      </c>
      <c r="B154" s="4">
        <v>0.59</v>
      </c>
      <c r="C154" s="4">
        <v>33</v>
      </c>
      <c r="D154">
        <f t="shared" si="4"/>
        <v>-0.22914798835785583</v>
      </c>
      <c r="E154">
        <f t="shared" si="5"/>
        <v>1.5185139398778875</v>
      </c>
    </row>
    <row r="155" spans="1:5" x14ac:dyDescent="0.25">
      <c r="A155" s="8" t="s">
        <v>176</v>
      </c>
      <c r="B155" s="4">
        <v>0.56000000000000005</v>
      </c>
      <c r="C155" s="4">
        <v>35</v>
      </c>
      <c r="D155">
        <f t="shared" si="4"/>
        <v>-0.25181197299379954</v>
      </c>
      <c r="E155">
        <f t="shared" si="5"/>
        <v>1.5440680443502757</v>
      </c>
    </row>
    <row r="156" spans="1:5" x14ac:dyDescent="0.25">
      <c r="A156" s="8" t="s">
        <v>177</v>
      </c>
      <c r="B156" s="4">
        <v>0.51</v>
      </c>
      <c r="C156" s="4">
        <v>38</v>
      </c>
      <c r="D156">
        <f t="shared" si="4"/>
        <v>-0.29242982390206362</v>
      </c>
      <c r="E156">
        <f t="shared" si="5"/>
        <v>1.5797835966168101</v>
      </c>
    </row>
    <row r="157" spans="1:5" x14ac:dyDescent="0.25">
      <c r="A157" s="8" t="s">
        <v>178</v>
      </c>
      <c r="B157" s="4">
        <v>0.59</v>
      </c>
      <c r="C157" s="4">
        <v>32</v>
      </c>
      <c r="D157">
        <f t="shared" si="4"/>
        <v>-0.22914798835785583</v>
      </c>
      <c r="E157">
        <f t="shared" si="5"/>
        <v>1.505149978319906</v>
      </c>
    </row>
    <row r="158" spans="1:5" x14ac:dyDescent="0.25">
      <c r="A158" s="8" t="s">
        <v>179</v>
      </c>
      <c r="B158" s="4">
        <v>0.56000000000000005</v>
      </c>
      <c r="C158" s="4">
        <v>34</v>
      </c>
      <c r="D158">
        <f t="shared" si="4"/>
        <v>-0.25181197299379954</v>
      </c>
      <c r="E158">
        <f t="shared" si="5"/>
        <v>1.5314789170422551</v>
      </c>
    </row>
    <row r="159" spans="1:5" x14ac:dyDescent="0.25">
      <c r="A159" s="8" t="s">
        <v>180</v>
      </c>
      <c r="B159" s="4">
        <v>0.56000000000000005</v>
      </c>
      <c r="C159" s="4">
        <v>36</v>
      </c>
      <c r="D159">
        <f t="shared" si="4"/>
        <v>-0.25181197299379954</v>
      </c>
      <c r="E159">
        <f t="shared" si="5"/>
        <v>1.5563025007672873</v>
      </c>
    </row>
    <row r="160" spans="1:5" x14ac:dyDescent="0.25">
      <c r="A160" s="8" t="s">
        <v>181</v>
      </c>
      <c r="B160" s="4">
        <v>0.5</v>
      </c>
      <c r="C160" s="4">
        <v>39</v>
      </c>
      <c r="D160">
        <f t="shared" si="4"/>
        <v>-0.3010299956639812</v>
      </c>
      <c r="E160">
        <f t="shared" si="5"/>
        <v>1.5910646070264991</v>
      </c>
    </row>
    <row r="161" spans="1:5" x14ac:dyDescent="0.25">
      <c r="A161" s="8" t="s">
        <v>182</v>
      </c>
      <c r="B161" s="4">
        <v>0.61</v>
      </c>
      <c r="C161" s="4">
        <v>32</v>
      </c>
      <c r="D161">
        <f t="shared" si="4"/>
        <v>-0.21467016498923297</v>
      </c>
      <c r="E161">
        <f t="shared" si="5"/>
        <v>1.505149978319906</v>
      </c>
    </row>
    <row r="162" spans="1:5" x14ac:dyDescent="0.25">
      <c r="A162" s="8" t="s">
        <v>183</v>
      </c>
      <c r="B162" s="4">
        <v>0.54</v>
      </c>
      <c r="C162" s="4">
        <v>35</v>
      </c>
      <c r="D162">
        <f t="shared" si="4"/>
        <v>-0.26760624017703144</v>
      </c>
      <c r="E162">
        <f t="shared" si="5"/>
        <v>1.5440680443502757</v>
      </c>
    </row>
    <row r="163" spans="1:5" x14ac:dyDescent="0.25">
      <c r="A163" s="8" t="s">
        <v>184</v>
      </c>
      <c r="B163" s="4">
        <v>0.53</v>
      </c>
      <c r="C163" s="4">
        <v>36</v>
      </c>
      <c r="D163">
        <f t="shared" si="4"/>
        <v>-0.27572413039921095</v>
      </c>
      <c r="E163">
        <f t="shared" si="5"/>
        <v>1.5563025007672873</v>
      </c>
    </row>
    <row r="164" spans="1:5" x14ac:dyDescent="0.25">
      <c r="A164" s="8" t="s">
        <v>185</v>
      </c>
      <c r="B164" s="4">
        <v>0.5</v>
      </c>
      <c r="C164" s="4">
        <v>40</v>
      </c>
      <c r="D164">
        <f t="shared" si="4"/>
        <v>-0.3010299956639812</v>
      </c>
      <c r="E164">
        <f t="shared" si="5"/>
        <v>1.6020599913279623</v>
      </c>
    </row>
    <row r="165" spans="1:5" x14ac:dyDescent="0.25">
      <c r="A165" s="8" t="s">
        <v>186</v>
      </c>
      <c r="B165" s="4">
        <v>0.59</v>
      </c>
      <c r="C165" s="4">
        <v>32</v>
      </c>
      <c r="D165">
        <f t="shared" si="4"/>
        <v>-0.22914798835785583</v>
      </c>
      <c r="E165">
        <f t="shared" si="5"/>
        <v>1.505149978319906</v>
      </c>
    </row>
    <row r="166" spans="1:5" x14ac:dyDescent="0.25">
      <c r="A166" s="8" t="s">
        <v>187</v>
      </c>
      <c r="B166" s="4">
        <v>0.56999999999999995</v>
      </c>
      <c r="C166" s="4">
        <v>35</v>
      </c>
      <c r="D166">
        <f t="shared" si="4"/>
        <v>-0.24412514432750865</v>
      </c>
      <c r="E166">
        <f t="shared" si="5"/>
        <v>1.5440680443502757</v>
      </c>
    </row>
    <row r="167" spans="1:5" x14ac:dyDescent="0.25">
      <c r="A167" s="8" t="s">
        <v>188</v>
      </c>
      <c r="B167" s="4">
        <v>0.56000000000000005</v>
      </c>
      <c r="C167" s="4">
        <v>36</v>
      </c>
      <c r="D167">
        <f t="shared" si="4"/>
        <v>-0.25181197299379954</v>
      </c>
      <c r="E167">
        <f t="shared" si="5"/>
        <v>1.5563025007672873</v>
      </c>
    </row>
    <row r="168" spans="1:5" x14ac:dyDescent="0.25">
      <c r="A168" s="8" t="s">
        <v>189</v>
      </c>
      <c r="B168" s="4">
        <v>0.47</v>
      </c>
      <c r="C168" s="4">
        <v>41</v>
      </c>
      <c r="D168">
        <f t="shared" si="4"/>
        <v>-0.32790214206428259</v>
      </c>
      <c r="E168">
        <f t="shared" si="5"/>
        <v>1.6127838567197355</v>
      </c>
    </row>
    <row r="169" spans="1:5" x14ac:dyDescent="0.25">
      <c r="A169" s="8" t="s">
        <v>190</v>
      </c>
      <c r="B169" s="4">
        <v>0.65</v>
      </c>
      <c r="C169" s="4">
        <v>31</v>
      </c>
      <c r="D169">
        <f t="shared" si="4"/>
        <v>-0.18708664335714442</v>
      </c>
      <c r="E169">
        <f t="shared" si="5"/>
        <v>1.4913616938342726</v>
      </c>
    </row>
    <row r="170" spans="1:5" x14ac:dyDescent="0.25">
      <c r="A170" s="8" t="s">
        <v>191</v>
      </c>
      <c r="B170" s="4">
        <v>0.59</v>
      </c>
      <c r="C170" s="4">
        <v>32</v>
      </c>
      <c r="D170">
        <f t="shared" si="4"/>
        <v>-0.22914798835785583</v>
      </c>
      <c r="E170">
        <f t="shared" si="5"/>
        <v>1.505149978319906</v>
      </c>
    </row>
    <row r="171" spans="1:5" x14ac:dyDescent="0.25">
      <c r="A171" s="8" t="s">
        <v>192</v>
      </c>
      <c r="B171" s="4">
        <v>0.56000000000000005</v>
      </c>
      <c r="C171" s="4">
        <v>35</v>
      </c>
      <c r="D171">
        <f t="shared" si="4"/>
        <v>-0.25181197299379954</v>
      </c>
      <c r="E171">
        <f t="shared" si="5"/>
        <v>1.5440680443502757</v>
      </c>
    </row>
    <row r="172" spans="1:5" x14ac:dyDescent="0.25">
      <c r="A172" s="8" t="s">
        <v>193</v>
      </c>
      <c r="B172" s="4">
        <v>0.54</v>
      </c>
      <c r="C172" s="4">
        <v>37</v>
      </c>
      <c r="D172">
        <f t="shared" si="4"/>
        <v>-0.26760624017703144</v>
      </c>
      <c r="E172">
        <f t="shared" si="5"/>
        <v>1.568201724066995</v>
      </c>
    </row>
    <row r="173" spans="1:5" x14ac:dyDescent="0.25">
      <c r="A173" s="8" t="s">
        <v>194</v>
      </c>
      <c r="B173" s="4">
        <v>0.47</v>
      </c>
      <c r="C173" s="4">
        <v>41</v>
      </c>
      <c r="D173">
        <f t="shared" si="4"/>
        <v>-0.32790214206428259</v>
      </c>
      <c r="E173">
        <f t="shared" si="5"/>
        <v>1.6127838567197355</v>
      </c>
    </row>
    <row r="174" spans="1:5" x14ac:dyDescent="0.25">
      <c r="A174" s="8" t="s">
        <v>195</v>
      </c>
      <c r="B174" s="4">
        <v>0.65</v>
      </c>
      <c r="C174" s="4">
        <v>31</v>
      </c>
      <c r="D174">
        <f t="shared" si="4"/>
        <v>-0.18708664335714442</v>
      </c>
      <c r="E174">
        <f t="shared" si="5"/>
        <v>1.4913616938342726</v>
      </c>
    </row>
    <row r="175" spans="1:5" x14ac:dyDescent="0.25">
      <c r="A175" s="8" t="s">
        <v>196</v>
      </c>
      <c r="B175" s="4">
        <v>0.61</v>
      </c>
      <c r="C175" s="4">
        <v>33</v>
      </c>
      <c r="D175">
        <f t="shared" si="4"/>
        <v>-0.21467016498923297</v>
      </c>
      <c r="E175">
        <f t="shared" si="5"/>
        <v>1.5185139398778875</v>
      </c>
    </row>
    <row r="176" spans="1:5" x14ac:dyDescent="0.25">
      <c r="A176" s="8" t="s">
        <v>197</v>
      </c>
      <c r="B176" s="4">
        <v>0.56999999999999995</v>
      </c>
      <c r="C176" s="4">
        <v>35</v>
      </c>
      <c r="D176">
        <f t="shared" si="4"/>
        <v>-0.24412514432750865</v>
      </c>
      <c r="E176">
        <f t="shared" si="5"/>
        <v>1.5440680443502757</v>
      </c>
    </row>
    <row r="177" spans="1:5" x14ac:dyDescent="0.25">
      <c r="A177" s="8" t="s">
        <v>198</v>
      </c>
      <c r="B177" s="4">
        <v>0.51</v>
      </c>
      <c r="C177" s="4">
        <v>37</v>
      </c>
      <c r="D177">
        <f t="shared" si="4"/>
        <v>-0.29242982390206362</v>
      </c>
      <c r="E177">
        <f t="shared" si="5"/>
        <v>1.568201724066995</v>
      </c>
    </row>
    <row r="178" spans="1:5" x14ac:dyDescent="0.25">
      <c r="A178" s="8" t="s">
        <v>199</v>
      </c>
      <c r="B178" s="4">
        <v>0.47</v>
      </c>
      <c r="C178" s="4">
        <v>42</v>
      </c>
      <c r="D178">
        <f t="shared" si="4"/>
        <v>-0.32790214206428259</v>
      </c>
      <c r="E178">
        <f t="shared" si="5"/>
        <v>1.6232492903979006</v>
      </c>
    </row>
    <row r="179" spans="1:5" x14ac:dyDescent="0.25">
      <c r="A179" s="8" t="s">
        <v>200</v>
      </c>
      <c r="B179" s="4">
        <v>0.63</v>
      </c>
      <c r="C179" s="4">
        <v>31</v>
      </c>
      <c r="D179">
        <f t="shared" si="4"/>
        <v>-0.20065945054641829</v>
      </c>
      <c r="E179">
        <f t="shared" si="5"/>
        <v>1.4913616938342726</v>
      </c>
    </row>
    <row r="180" spans="1:5" x14ac:dyDescent="0.25">
      <c r="A180" s="8" t="s">
        <v>201</v>
      </c>
      <c r="B180" s="4">
        <v>0.59</v>
      </c>
      <c r="C180" s="4">
        <v>33</v>
      </c>
      <c r="D180">
        <f t="shared" si="4"/>
        <v>-0.22914798835785583</v>
      </c>
      <c r="E180">
        <f t="shared" si="5"/>
        <v>1.5185139398778875</v>
      </c>
    </row>
    <row r="181" spans="1:5" x14ac:dyDescent="0.25">
      <c r="A181" s="8" t="s">
        <v>202</v>
      </c>
      <c r="B181" s="4">
        <v>0.54</v>
      </c>
      <c r="C181" s="4">
        <v>35</v>
      </c>
      <c r="D181">
        <f t="shared" si="4"/>
        <v>-0.26760624017703144</v>
      </c>
      <c r="E181">
        <f t="shared" si="5"/>
        <v>1.5440680443502757</v>
      </c>
    </row>
    <row r="182" spans="1:5" x14ac:dyDescent="0.25">
      <c r="A182" s="8" t="s">
        <v>203</v>
      </c>
      <c r="B182" s="4">
        <v>0.53</v>
      </c>
      <c r="C182" s="4">
        <v>38</v>
      </c>
      <c r="D182">
        <f t="shared" si="4"/>
        <v>-0.27572413039921095</v>
      </c>
      <c r="E182">
        <f t="shared" si="5"/>
        <v>1.5797835966168101</v>
      </c>
    </row>
    <row r="183" spans="1:5" x14ac:dyDescent="0.25">
      <c r="A183" s="8" t="s">
        <v>204</v>
      </c>
      <c r="B183" s="4">
        <v>0.47</v>
      </c>
      <c r="C183" s="4">
        <v>43</v>
      </c>
      <c r="D183">
        <f t="shared" si="4"/>
        <v>-0.32790214206428259</v>
      </c>
      <c r="E183">
        <f t="shared" si="5"/>
        <v>1.6334684555795864</v>
      </c>
    </row>
    <row r="184" spans="1:5" x14ac:dyDescent="0.25">
      <c r="A184" s="8" t="s">
        <v>205</v>
      </c>
      <c r="B184" s="4">
        <v>0.51</v>
      </c>
      <c r="C184" s="4">
        <v>38</v>
      </c>
      <c r="D184">
        <f t="shared" si="4"/>
        <v>-0.29242982390206362</v>
      </c>
      <c r="E184">
        <f t="shared" si="5"/>
        <v>1.5797835966168101</v>
      </c>
    </row>
    <row r="185" spans="1:5" x14ac:dyDescent="0.25">
      <c r="A185" s="8" t="s">
        <v>206</v>
      </c>
      <c r="B185" s="4">
        <v>0.54</v>
      </c>
      <c r="C185" s="4">
        <v>35</v>
      </c>
      <c r="D185">
        <f t="shared" si="4"/>
        <v>-0.26760624017703144</v>
      </c>
      <c r="E185">
        <f t="shared" si="5"/>
        <v>1.5440680443502757</v>
      </c>
    </row>
    <row r="186" spans="1:5" x14ac:dyDescent="0.25">
      <c r="A186" s="8" t="s">
        <v>207</v>
      </c>
      <c r="B186" s="4">
        <v>0.59</v>
      </c>
      <c r="C186" s="4">
        <v>34</v>
      </c>
      <c r="D186">
        <f t="shared" si="4"/>
        <v>-0.22914798835785583</v>
      </c>
      <c r="E186">
        <f t="shared" si="5"/>
        <v>1.5314789170422551</v>
      </c>
    </row>
    <row r="187" spans="1:5" x14ac:dyDescent="0.25">
      <c r="A187" s="8" t="s">
        <v>208</v>
      </c>
      <c r="B187" s="4">
        <v>0.63</v>
      </c>
      <c r="C187" s="4">
        <v>32</v>
      </c>
      <c r="D187">
        <f t="shared" si="4"/>
        <v>-0.20065945054641829</v>
      </c>
      <c r="E187">
        <f t="shared" si="5"/>
        <v>1.505149978319906</v>
      </c>
    </row>
    <row r="188" spans="1:5" x14ac:dyDescent="0.25">
      <c r="A188" s="8" t="s">
        <v>209</v>
      </c>
      <c r="B188" s="4">
        <v>0.51</v>
      </c>
      <c r="C188" s="4">
        <v>39</v>
      </c>
      <c r="D188">
        <f t="shared" si="4"/>
        <v>-0.29242982390206362</v>
      </c>
      <c r="E188">
        <f t="shared" si="5"/>
        <v>1.5910646070264991</v>
      </c>
    </row>
    <row r="189" spans="1:5" x14ac:dyDescent="0.25">
      <c r="A189" s="8" t="s">
        <v>210</v>
      </c>
      <c r="B189" s="4">
        <v>0.56999999999999995</v>
      </c>
      <c r="C189" s="4">
        <v>35</v>
      </c>
      <c r="D189">
        <f t="shared" si="4"/>
        <v>-0.24412514432750865</v>
      </c>
      <c r="E189">
        <f t="shared" si="5"/>
        <v>1.5440680443502757</v>
      </c>
    </row>
    <row r="190" spans="1:5" x14ac:dyDescent="0.25">
      <c r="A190" s="8" t="s">
        <v>211</v>
      </c>
      <c r="B190" s="4">
        <v>0.56999999999999995</v>
      </c>
      <c r="C190" s="4">
        <v>34</v>
      </c>
      <c r="D190">
        <f t="shared" si="4"/>
        <v>-0.24412514432750865</v>
      </c>
      <c r="E190">
        <f t="shared" si="5"/>
        <v>1.5314789170422551</v>
      </c>
    </row>
    <row r="191" spans="1:5" x14ac:dyDescent="0.25">
      <c r="A191" s="8" t="s">
        <v>212</v>
      </c>
      <c r="B191" s="4">
        <v>0.59</v>
      </c>
      <c r="C191" s="4">
        <v>33</v>
      </c>
      <c r="D191">
        <f t="shared" si="4"/>
        <v>-0.22914798835785583</v>
      </c>
      <c r="E191">
        <f t="shared" si="5"/>
        <v>1.5185139398778875</v>
      </c>
    </row>
    <row r="192" spans="1:5" x14ac:dyDescent="0.25">
      <c r="A192" s="8" t="s">
        <v>213</v>
      </c>
      <c r="B192" s="4">
        <v>0.49</v>
      </c>
      <c r="C192" s="4">
        <v>40</v>
      </c>
      <c r="D192">
        <f t="shared" si="4"/>
        <v>-0.30980391997148632</v>
      </c>
      <c r="E192">
        <f t="shared" si="5"/>
        <v>1.6020599913279623</v>
      </c>
    </row>
    <row r="193" spans="1:5" x14ac:dyDescent="0.25">
      <c r="A193" s="8" t="s">
        <v>214</v>
      </c>
      <c r="B193" s="4">
        <v>0.54</v>
      </c>
      <c r="C193" s="4">
        <v>35</v>
      </c>
      <c r="D193">
        <f t="shared" si="4"/>
        <v>-0.26760624017703144</v>
      </c>
      <c r="E193">
        <f t="shared" si="5"/>
        <v>1.5440680443502757</v>
      </c>
    </row>
    <row r="194" spans="1:5" x14ac:dyDescent="0.25">
      <c r="A194" s="8" t="s">
        <v>215</v>
      </c>
      <c r="B194" s="4">
        <v>0.56000000000000005</v>
      </c>
      <c r="C194" s="4">
        <v>34</v>
      </c>
      <c r="D194">
        <f t="shared" si="4"/>
        <v>-0.25181197299379954</v>
      </c>
      <c r="E194">
        <f t="shared" si="5"/>
        <v>1.5314789170422551</v>
      </c>
    </row>
    <row r="195" spans="1:5" x14ac:dyDescent="0.25">
      <c r="A195" s="8" t="s">
        <v>216</v>
      </c>
      <c r="B195" s="4">
        <v>0.61</v>
      </c>
      <c r="C195" s="4">
        <v>33</v>
      </c>
      <c r="D195">
        <f t="shared" ref="D195:D258" si="6">LOG(B195)</f>
        <v>-0.21467016498923297</v>
      </c>
      <c r="E195">
        <f t="shared" ref="E195:E258" si="7">LOG(C195)</f>
        <v>1.5185139398778875</v>
      </c>
    </row>
    <row r="196" spans="1:5" x14ac:dyDescent="0.25">
      <c r="A196" s="8" t="s">
        <v>217</v>
      </c>
      <c r="B196" s="4">
        <v>0.5</v>
      </c>
      <c r="C196" s="4">
        <v>40</v>
      </c>
      <c r="D196">
        <f t="shared" si="6"/>
        <v>-0.3010299956639812</v>
      </c>
      <c r="E196">
        <f t="shared" si="7"/>
        <v>1.6020599913279623</v>
      </c>
    </row>
    <row r="197" spans="1:5" x14ac:dyDescent="0.25">
      <c r="A197" s="8" t="s">
        <v>218</v>
      </c>
      <c r="B197" s="4">
        <v>0.54</v>
      </c>
      <c r="C197" s="4">
        <v>35</v>
      </c>
      <c r="D197">
        <f t="shared" si="6"/>
        <v>-0.26760624017703144</v>
      </c>
      <c r="E197">
        <f t="shared" si="7"/>
        <v>1.5440680443502757</v>
      </c>
    </row>
    <row r="198" spans="1:5" x14ac:dyDescent="0.25">
      <c r="A198" s="8" t="s">
        <v>219</v>
      </c>
      <c r="B198" s="4">
        <v>0.59</v>
      </c>
      <c r="C198" s="4">
        <v>34</v>
      </c>
      <c r="D198">
        <f t="shared" si="6"/>
        <v>-0.22914798835785583</v>
      </c>
      <c r="E198">
        <f t="shared" si="7"/>
        <v>1.5314789170422551</v>
      </c>
    </row>
    <row r="199" spans="1:5" x14ac:dyDescent="0.25">
      <c r="A199" s="8" t="s">
        <v>220</v>
      </c>
      <c r="B199" s="4">
        <v>0.56999999999999995</v>
      </c>
      <c r="C199" s="4">
        <v>33</v>
      </c>
      <c r="D199">
        <f t="shared" si="6"/>
        <v>-0.24412514432750865</v>
      </c>
      <c r="E199">
        <f t="shared" si="7"/>
        <v>1.5185139398778875</v>
      </c>
    </row>
    <row r="200" spans="1:5" x14ac:dyDescent="0.25">
      <c r="A200" s="8" t="s">
        <v>221</v>
      </c>
      <c r="B200" s="4">
        <v>0.47</v>
      </c>
      <c r="C200" s="4">
        <v>41</v>
      </c>
      <c r="D200">
        <f t="shared" si="6"/>
        <v>-0.32790214206428259</v>
      </c>
      <c r="E200">
        <f t="shared" si="7"/>
        <v>1.6127838567197355</v>
      </c>
    </row>
    <row r="201" spans="1:5" x14ac:dyDescent="0.25">
      <c r="A201" s="8" t="s">
        <v>222</v>
      </c>
      <c r="B201" s="4">
        <v>0.56000000000000005</v>
      </c>
      <c r="C201" s="4">
        <v>36</v>
      </c>
      <c r="D201">
        <f t="shared" si="6"/>
        <v>-0.25181197299379954</v>
      </c>
      <c r="E201">
        <f t="shared" si="7"/>
        <v>1.5563025007672873</v>
      </c>
    </row>
    <row r="202" spans="1:5" x14ac:dyDescent="0.25">
      <c r="A202" s="8" t="s">
        <v>223</v>
      </c>
      <c r="B202" s="4">
        <v>0.56999999999999995</v>
      </c>
      <c r="C202" s="4">
        <v>35</v>
      </c>
      <c r="D202">
        <f t="shared" si="6"/>
        <v>-0.24412514432750865</v>
      </c>
      <c r="E202">
        <f t="shared" si="7"/>
        <v>1.5440680443502757</v>
      </c>
    </row>
    <row r="203" spans="1:5" x14ac:dyDescent="0.25">
      <c r="A203" s="8" t="s">
        <v>224</v>
      </c>
      <c r="B203" s="4">
        <v>0.56999999999999995</v>
      </c>
      <c r="C203" s="4">
        <v>33</v>
      </c>
      <c r="D203">
        <f t="shared" si="6"/>
        <v>-0.24412514432750865</v>
      </c>
      <c r="E203">
        <f t="shared" si="7"/>
        <v>1.5185139398778875</v>
      </c>
    </row>
    <row r="204" spans="1:5" x14ac:dyDescent="0.25">
      <c r="A204" s="8" t="s">
        <v>225</v>
      </c>
      <c r="B204" s="4">
        <v>0.47</v>
      </c>
      <c r="C204" s="4">
        <v>42</v>
      </c>
      <c r="D204">
        <f t="shared" si="6"/>
        <v>-0.32790214206428259</v>
      </c>
      <c r="E204">
        <f t="shared" si="7"/>
        <v>1.6232492903979006</v>
      </c>
    </row>
    <row r="205" spans="1:5" x14ac:dyDescent="0.25">
      <c r="A205" s="8" t="s">
        <v>226</v>
      </c>
      <c r="B205" s="4">
        <v>0.51</v>
      </c>
      <c r="C205" s="4">
        <v>37</v>
      </c>
      <c r="D205">
        <f t="shared" si="6"/>
        <v>-0.29242982390206362</v>
      </c>
      <c r="E205">
        <f t="shared" si="7"/>
        <v>1.568201724066995</v>
      </c>
    </row>
    <row r="206" spans="1:5" x14ac:dyDescent="0.25">
      <c r="A206" s="8" t="s">
        <v>227</v>
      </c>
      <c r="B206" s="4">
        <v>0.56999999999999995</v>
      </c>
      <c r="C206" s="4">
        <v>35</v>
      </c>
      <c r="D206">
        <f t="shared" si="6"/>
        <v>-0.24412514432750865</v>
      </c>
      <c r="E206">
        <f t="shared" si="7"/>
        <v>1.5440680443502757</v>
      </c>
    </row>
    <row r="207" spans="1:5" x14ac:dyDescent="0.25">
      <c r="A207" s="8" t="s">
        <v>228</v>
      </c>
      <c r="B207" s="4">
        <v>0.56999999999999995</v>
      </c>
      <c r="C207" s="4">
        <v>33</v>
      </c>
      <c r="D207">
        <f t="shared" si="6"/>
        <v>-0.24412514432750865</v>
      </c>
      <c r="E207">
        <f t="shared" si="7"/>
        <v>1.5185139398778875</v>
      </c>
    </row>
    <row r="208" spans="1:5" x14ac:dyDescent="0.25">
      <c r="A208" s="8" t="s">
        <v>229</v>
      </c>
      <c r="B208" s="4">
        <v>0.59</v>
      </c>
      <c r="C208" s="4">
        <v>32</v>
      </c>
      <c r="D208">
        <f t="shared" si="6"/>
        <v>-0.22914798835785583</v>
      </c>
      <c r="E208">
        <f t="shared" si="7"/>
        <v>1.505149978319906</v>
      </c>
    </row>
    <row r="209" spans="1:5" x14ac:dyDescent="0.25">
      <c r="A209" s="8" t="s">
        <v>230</v>
      </c>
      <c r="B209" s="4">
        <v>0.47</v>
      </c>
      <c r="C209" s="4">
        <v>43</v>
      </c>
      <c r="D209">
        <f t="shared" si="6"/>
        <v>-0.32790214206428259</v>
      </c>
      <c r="E209">
        <f t="shared" si="7"/>
        <v>1.6334684555795864</v>
      </c>
    </row>
    <row r="210" spans="1:5" x14ac:dyDescent="0.25">
      <c r="A210" s="8" t="s">
        <v>231</v>
      </c>
      <c r="B210" s="4">
        <v>0.51</v>
      </c>
      <c r="C210" s="4">
        <v>38</v>
      </c>
      <c r="D210">
        <f t="shared" si="6"/>
        <v>-0.29242982390206362</v>
      </c>
      <c r="E210">
        <f t="shared" si="7"/>
        <v>1.5797835966168101</v>
      </c>
    </row>
    <row r="211" spans="1:5" x14ac:dyDescent="0.25">
      <c r="A211" s="8" t="s">
        <v>232</v>
      </c>
      <c r="B211" s="4">
        <v>0.56999999999999995</v>
      </c>
      <c r="C211" s="4">
        <v>35</v>
      </c>
      <c r="D211">
        <f t="shared" si="6"/>
        <v>-0.24412514432750865</v>
      </c>
      <c r="E211">
        <f t="shared" si="7"/>
        <v>1.5440680443502757</v>
      </c>
    </row>
    <row r="212" spans="1:5" x14ac:dyDescent="0.25">
      <c r="A212" s="8" t="s">
        <v>233</v>
      </c>
      <c r="B212" s="4">
        <v>0.59</v>
      </c>
      <c r="C212" s="4">
        <v>34</v>
      </c>
      <c r="D212">
        <f t="shared" si="6"/>
        <v>-0.22914798835785583</v>
      </c>
      <c r="E212">
        <f t="shared" si="7"/>
        <v>1.5314789170422551</v>
      </c>
    </row>
    <row r="213" spans="1:5" x14ac:dyDescent="0.25">
      <c r="A213" s="8" t="s">
        <v>234</v>
      </c>
      <c r="B213" s="4">
        <v>0.61</v>
      </c>
      <c r="C213" s="4">
        <v>32</v>
      </c>
      <c r="D213">
        <f t="shared" si="6"/>
        <v>-0.21467016498923297</v>
      </c>
      <c r="E213">
        <f t="shared" si="7"/>
        <v>1.505149978319906</v>
      </c>
    </row>
    <row r="214" spans="1:5" x14ac:dyDescent="0.25">
      <c r="A214" s="8" t="s">
        <v>235</v>
      </c>
      <c r="B214" s="4">
        <v>0.63</v>
      </c>
      <c r="C214" s="4">
        <v>32</v>
      </c>
      <c r="D214">
        <f t="shared" si="6"/>
        <v>-0.20065945054641829</v>
      </c>
      <c r="E214">
        <f t="shared" si="7"/>
        <v>1.505149978319906</v>
      </c>
    </row>
    <row r="215" spans="1:5" x14ac:dyDescent="0.25">
      <c r="A215" s="8" t="s">
        <v>236</v>
      </c>
      <c r="B215" s="4">
        <v>0.63</v>
      </c>
      <c r="C215" s="4">
        <v>31</v>
      </c>
      <c r="D215">
        <f t="shared" si="6"/>
        <v>-0.20065945054641829</v>
      </c>
      <c r="E215">
        <f t="shared" si="7"/>
        <v>1.4913616938342726</v>
      </c>
    </row>
    <row r="216" spans="1:5" x14ac:dyDescent="0.25">
      <c r="A216" s="8" t="s">
        <v>237</v>
      </c>
      <c r="B216" s="4">
        <v>0.63</v>
      </c>
      <c r="C216" s="4">
        <v>30</v>
      </c>
      <c r="D216">
        <f t="shared" si="6"/>
        <v>-0.20065945054641829</v>
      </c>
      <c r="E216">
        <f t="shared" si="7"/>
        <v>1.4771212547196624</v>
      </c>
    </row>
    <row r="217" spans="1:5" x14ac:dyDescent="0.25">
      <c r="A217" s="8" t="s">
        <v>238</v>
      </c>
      <c r="B217" s="4">
        <v>0.69</v>
      </c>
      <c r="C217" s="4">
        <v>29</v>
      </c>
      <c r="D217">
        <f t="shared" si="6"/>
        <v>-0.16115090926274472</v>
      </c>
      <c r="E217">
        <f t="shared" si="7"/>
        <v>1.4623979978989561</v>
      </c>
    </row>
    <row r="218" spans="1:5" x14ac:dyDescent="0.25">
      <c r="A218" s="8" t="s">
        <v>239</v>
      </c>
      <c r="B218" s="4">
        <v>0.61</v>
      </c>
      <c r="C218" s="4">
        <v>32</v>
      </c>
      <c r="D218">
        <f t="shared" si="6"/>
        <v>-0.21467016498923297</v>
      </c>
      <c r="E218">
        <f t="shared" si="7"/>
        <v>1.505149978319906</v>
      </c>
    </row>
    <row r="219" spans="1:5" x14ac:dyDescent="0.25">
      <c r="A219" s="8" t="s">
        <v>240</v>
      </c>
      <c r="B219" s="4">
        <v>0.61</v>
      </c>
      <c r="C219" s="4">
        <v>31</v>
      </c>
      <c r="D219">
        <f t="shared" si="6"/>
        <v>-0.21467016498923297</v>
      </c>
      <c r="E219">
        <f t="shared" si="7"/>
        <v>1.4913616938342726</v>
      </c>
    </row>
    <row r="220" spans="1:5" x14ac:dyDescent="0.25">
      <c r="A220" s="8" t="s">
        <v>241</v>
      </c>
      <c r="B220" s="4">
        <v>0.67</v>
      </c>
      <c r="C220" s="4">
        <v>30</v>
      </c>
      <c r="D220">
        <f t="shared" si="6"/>
        <v>-0.17392519729917355</v>
      </c>
      <c r="E220">
        <f t="shared" si="7"/>
        <v>1.4771212547196624</v>
      </c>
    </row>
    <row r="221" spans="1:5" x14ac:dyDescent="0.25">
      <c r="A221" s="8" t="s">
        <v>242</v>
      </c>
      <c r="B221" s="4">
        <v>0.65</v>
      </c>
      <c r="C221" s="4">
        <v>29</v>
      </c>
      <c r="D221">
        <f t="shared" si="6"/>
        <v>-0.18708664335714442</v>
      </c>
      <c r="E221">
        <f t="shared" si="7"/>
        <v>1.4623979978989561</v>
      </c>
    </row>
    <row r="222" spans="1:5" x14ac:dyDescent="0.25">
      <c r="A222" s="8" t="s">
        <v>243</v>
      </c>
      <c r="B222" s="4">
        <v>0.63</v>
      </c>
      <c r="C222" s="4">
        <v>32</v>
      </c>
      <c r="D222">
        <f t="shared" si="6"/>
        <v>-0.20065945054641829</v>
      </c>
      <c r="E222">
        <f t="shared" si="7"/>
        <v>1.505149978319906</v>
      </c>
    </row>
    <row r="223" spans="1:5" x14ac:dyDescent="0.25">
      <c r="A223" s="8" t="s">
        <v>244</v>
      </c>
      <c r="B223" s="4">
        <v>0.65</v>
      </c>
      <c r="C223" s="4">
        <v>31</v>
      </c>
      <c r="D223">
        <f t="shared" si="6"/>
        <v>-0.18708664335714442</v>
      </c>
      <c r="E223">
        <f t="shared" si="7"/>
        <v>1.4913616938342726</v>
      </c>
    </row>
    <row r="224" spans="1:5" x14ac:dyDescent="0.25">
      <c r="A224" s="8" t="s">
        <v>245</v>
      </c>
      <c r="B224" s="4">
        <v>0.67</v>
      </c>
      <c r="C224" s="4">
        <v>30</v>
      </c>
      <c r="D224">
        <f t="shared" si="6"/>
        <v>-0.17392519729917355</v>
      </c>
      <c r="E224">
        <f t="shared" si="7"/>
        <v>1.4771212547196624</v>
      </c>
    </row>
    <row r="225" spans="1:5" x14ac:dyDescent="0.25">
      <c r="A225" s="8" t="s">
        <v>246</v>
      </c>
      <c r="B225" s="4">
        <v>0.65</v>
      </c>
      <c r="C225" s="4">
        <v>29</v>
      </c>
      <c r="D225">
        <f t="shared" si="6"/>
        <v>-0.18708664335714442</v>
      </c>
      <c r="E225">
        <f t="shared" si="7"/>
        <v>1.4623979978989561</v>
      </c>
    </row>
    <row r="226" spans="1:5" x14ac:dyDescent="0.25">
      <c r="A226" s="8" t="s">
        <v>247</v>
      </c>
      <c r="B226" s="4">
        <v>0.65</v>
      </c>
      <c r="C226" s="4">
        <v>29</v>
      </c>
      <c r="D226">
        <f t="shared" si="6"/>
        <v>-0.18708664335714442</v>
      </c>
      <c r="E226">
        <f t="shared" si="7"/>
        <v>1.4623979978989561</v>
      </c>
    </row>
    <row r="227" spans="1:5" x14ac:dyDescent="0.25">
      <c r="A227" s="8" t="s">
        <v>248</v>
      </c>
      <c r="B227" s="4">
        <v>0.59</v>
      </c>
      <c r="C227" s="4">
        <v>32</v>
      </c>
      <c r="D227">
        <f t="shared" si="6"/>
        <v>-0.22914798835785583</v>
      </c>
      <c r="E227">
        <f t="shared" si="7"/>
        <v>1.505149978319906</v>
      </c>
    </row>
    <row r="228" spans="1:5" x14ac:dyDescent="0.25">
      <c r="A228" s="8" t="s">
        <v>249</v>
      </c>
      <c r="B228" s="4">
        <v>0.63</v>
      </c>
      <c r="C228" s="4">
        <v>31</v>
      </c>
      <c r="D228">
        <f t="shared" si="6"/>
        <v>-0.20065945054641829</v>
      </c>
      <c r="E228">
        <f t="shared" si="7"/>
        <v>1.4913616938342726</v>
      </c>
    </row>
    <row r="229" spans="1:5" x14ac:dyDescent="0.25">
      <c r="A229" s="8" t="s">
        <v>250</v>
      </c>
      <c r="B229" s="4">
        <v>0.63</v>
      </c>
      <c r="C229" s="4">
        <v>30</v>
      </c>
      <c r="D229">
        <f t="shared" si="6"/>
        <v>-0.20065945054641829</v>
      </c>
      <c r="E229">
        <f t="shared" si="7"/>
        <v>1.4771212547196624</v>
      </c>
    </row>
    <row r="230" spans="1:5" x14ac:dyDescent="0.25">
      <c r="A230" s="8" t="s">
        <v>251</v>
      </c>
      <c r="B230" s="4">
        <v>0.67</v>
      </c>
      <c r="C230" s="4">
        <v>30</v>
      </c>
      <c r="D230">
        <f t="shared" si="6"/>
        <v>-0.17392519729917355</v>
      </c>
      <c r="E230">
        <f t="shared" si="7"/>
        <v>1.4771212547196624</v>
      </c>
    </row>
    <row r="231" spans="1:5" x14ac:dyDescent="0.25">
      <c r="A231" s="8" t="s">
        <v>252</v>
      </c>
      <c r="B231" s="4">
        <v>0.69</v>
      </c>
      <c r="C231" s="4">
        <v>29</v>
      </c>
      <c r="D231">
        <f t="shared" si="6"/>
        <v>-0.16115090926274472</v>
      </c>
      <c r="E231">
        <f t="shared" si="7"/>
        <v>1.4623979978989561</v>
      </c>
    </row>
    <row r="232" spans="1:5" x14ac:dyDescent="0.25">
      <c r="A232" s="8" t="s">
        <v>253</v>
      </c>
      <c r="B232" s="4">
        <v>0.61</v>
      </c>
      <c r="C232" s="4">
        <v>32</v>
      </c>
      <c r="D232">
        <f t="shared" si="6"/>
        <v>-0.21467016498923297</v>
      </c>
      <c r="E232">
        <f t="shared" si="7"/>
        <v>1.505149978319906</v>
      </c>
    </row>
    <row r="233" spans="1:5" x14ac:dyDescent="0.25">
      <c r="A233" s="8" t="s">
        <v>254</v>
      </c>
      <c r="B233" s="4">
        <v>0.65</v>
      </c>
      <c r="C233" s="4">
        <v>31</v>
      </c>
      <c r="D233">
        <f t="shared" si="6"/>
        <v>-0.18708664335714442</v>
      </c>
      <c r="E233">
        <f t="shared" si="7"/>
        <v>1.4913616938342726</v>
      </c>
    </row>
    <row r="234" spans="1:5" x14ac:dyDescent="0.25">
      <c r="A234" s="8" t="s">
        <v>255</v>
      </c>
      <c r="B234" s="4">
        <v>0.65</v>
      </c>
      <c r="C234" s="4">
        <v>30</v>
      </c>
      <c r="D234">
        <f t="shared" si="6"/>
        <v>-0.18708664335714442</v>
      </c>
      <c r="E234">
        <f t="shared" si="7"/>
        <v>1.4771212547196624</v>
      </c>
    </row>
    <row r="235" spans="1:5" x14ac:dyDescent="0.25">
      <c r="A235" s="8" t="s">
        <v>256</v>
      </c>
      <c r="B235" s="4">
        <v>0.63</v>
      </c>
      <c r="C235" s="4">
        <v>30</v>
      </c>
      <c r="D235">
        <f t="shared" si="6"/>
        <v>-0.20065945054641829</v>
      </c>
      <c r="E235">
        <f t="shared" si="7"/>
        <v>1.4771212547196624</v>
      </c>
    </row>
    <row r="236" spans="1:5" x14ac:dyDescent="0.25">
      <c r="A236" s="8" t="s">
        <v>257</v>
      </c>
      <c r="B236" s="4">
        <v>0.67</v>
      </c>
      <c r="C236" s="4">
        <v>29</v>
      </c>
      <c r="D236">
        <f t="shared" si="6"/>
        <v>-0.17392519729917355</v>
      </c>
      <c r="E236">
        <f t="shared" si="7"/>
        <v>1.4623979978989561</v>
      </c>
    </row>
    <row r="237" spans="1:5" x14ac:dyDescent="0.25">
      <c r="A237" s="8" t="s">
        <v>258</v>
      </c>
      <c r="B237" s="4">
        <v>0.59</v>
      </c>
      <c r="C237" s="4">
        <v>32</v>
      </c>
      <c r="D237">
        <f t="shared" si="6"/>
        <v>-0.22914798835785583</v>
      </c>
      <c r="E237">
        <f t="shared" si="7"/>
        <v>1.505149978319906</v>
      </c>
    </row>
    <row r="238" spans="1:5" x14ac:dyDescent="0.25">
      <c r="A238" s="8" t="s">
        <v>259</v>
      </c>
      <c r="B238" s="4">
        <v>0.63</v>
      </c>
      <c r="C238" s="4">
        <v>30</v>
      </c>
      <c r="D238">
        <f t="shared" si="6"/>
        <v>-0.20065945054641829</v>
      </c>
      <c r="E238">
        <f t="shared" si="7"/>
        <v>1.4771212547196624</v>
      </c>
    </row>
    <row r="239" spans="1:5" x14ac:dyDescent="0.25">
      <c r="A239" s="8" t="s">
        <v>260</v>
      </c>
      <c r="B239" s="4">
        <v>0.63</v>
      </c>
      <c r="C239" s="4">
        <v>30</v>
      </c>
      <c r="D239">
        <f t="shared" si="6"/>
        <v>-0.20065945054641829</v>
      </c>
      <c r="E239">
        <f t="shared" si="7"/>
        <v>1.4771212547196624</v>
      </c>
    </row>
    <row r="240" spans="1:5" x14ac:dyDescent="0.25">
      <c r="A240" s="8" t="s">
        <v>261</v>
      </c>
      <c r="B240" s="4">
        <v>0.65</v>
      </c>
      <c r="C240" s="4">
        <v>29</v>
      </c>
      <c r="D240">
        <f t="shared" si="6"/>
        <v>-0.18708664335714442</v>
      </c>
      <c r="E240">
        <f t="shared" si="7"/>
        <v>1.4623979978989561</v>
      </c>
    </row>
    <row r="241" spans="1:5" x14ac:dyDescent="0.25">
      <c r="A241" s="8" t="s">
        <v>262</v>
      </c>
      <c r="B241" s="4">
        <v>0.63</v>
      </c>
      <c r="C241" s="4">
        <v>32</v>
      </c>
      <c r="D241">
        <f t="shared" si="6"/>
        <v>-0.20065945054641829</v>
      </c>
      <c r="E241">
        <f t="shared" si="7"/>
        <v>1.505149978319906</v>
      </c>
    </row>
    <row r="242" spans="1:5" x14ac:dyDescent="0.25">
      <c r="A242" s="8" t="s">
        <v>263</v>
      </c>
      <c r="B242" s="4">
        <v>0.65</v>
      </c>
      <c r="C242" s="4">
        <v>30</v>
      </c>
      <c r="D242">
        <f t="shared" si="6"/>
        <v>-0.18708664335714442</v>
      </c>
      <c r="E242">
        <f t="shared" si="7"/>
        <v>1.4771212547196624</v>
      </c>
    </row>
    <row r="243" spans="1:5" x14ac:dyDescent="0.25">
      <c r="A243" s="8" t="s">
        <v>264</v>
      </c>
      <c r="B243" s="4">
        <v>0.63</v>
      </c>
      <c r="C243" s="4">
        <v>30</v>
      </c>
      <c r="D243">
        <f t="shared" si="6"/>
        <v>-0.20065945054641829</v>
      </c>
      <c r="E243">
        <f t="shared" si="7"/>
        <v>1.4771212547196624</v>
      </c>
    </row>
    <row r="244" spans="1:5" x14ac:dyDescent="0.25">
      <c r="A244" s="8" t="s">
        <v>265</v>
      </c>
      <c r="B244" s="4">
        <v>0.69</v>
      </c>
      <c r="C244" s="4">
        <v>29</v>
      </c>
      <c r="D244">
        <f t="shared" si="6"/>
        <v>-0.16115090926274472</v>
      </c>
      <c r="E244">
        <f t="shared" si="7"/>
        <v>1.4623979978989561</v>
      </c>
    </row>
    <row r="245" spans="1:5" x14ac:dyDescent="0.25">
      <c r="A245" s="8" t="s">
        <v>266</v>
      </c>
      <c r="B245" s="4">
        <v>0.69</v>
      </c>
      <c r="C245" s="4">
        <v>29</v>
      </c>
      <c r="D245">
        <f t="shared" si="6"/>
        <v>-0.16115090926274472</v>
      </c>
      <c r="E245">
        <f t="shared" si="7"/>
        <v>1.4623979978989561</v>
      </c>
    </row>
    <row r="246" spans="1:5" x14ac:dyDescent="0.25">
      <c r="A246" s="8" t="s">
        <v>267</v>
      </c>
      <c r="B246" s="4">
        <v>0.69</v>
      </c>
      <c r="C246" s="4">
        <v>28</v>
      </c>
      <c r="D246">
        <f t="shared" si="6"/>
        <v>-0.16115090926274472</v>
      </c>
      <c r="E246">
        <f t="shared" si="7"/>
        <v>1.4471580313422192</v>
      </c>
    </row>
    <row r="247" spans="1:5" x14ac:dyDescent="0.25">
      <c r="A247" s="8" t="s">
        <v>268</v>
      </c>
      <c r="B247" s="4">
        <v>0.69</v>
      </c>
      <c r="C247" s="4">
        <v>27</v>
      </c>
      <c r="D247">
        <f t="shared" si="6"/>
        <v>-0.16115090926274472</v>
      </c>
      <c r="E247">
        <f t="shared" si="7"/>
        <v>1.4313637641589874</v>
      </c>
    </row>
    <row r="248" spans="1:5" x14ac:dyDescent="0.25">
      <c r="A248" s="8" t="s">
        <v>269</v>
      </c>
      <c r="B248" s="4">
        <v>0.74</v>
      </c>
      <c r="C248" s="4">
        <v>26</v>
      </c>
      <c r="D248">
        <f t="shared" si="6"/>
        <v>-0.13076828026902382</v>
      </c>
      <c r="E248">
        <f t="shared" si="7"/>
        <v>1.414973347970818</v>
      </c>
    </row>
    <row r="249" spans="1:5" x14ac:dyDescent="0.25">
      <c r="A249" s="8" t="s">
        <v>270</v>
      </c>
      <c r="B249" s="4">
        <v>0.71</v>
      </c>
      <c r="C249" s="4">
        <v>26</v>
      </c>
      <c r="D249">
        <f t="shared" si="6"/>
        <v>-0.14874165128092473</v>
      </c>
      <c r="E249">
        <f t="shared" si="7"/>
        <v>1.414973347970818</v>
      </c>
    </row>
    <row r="250" spans="1:5" x14ac:dyDescent="0.25">
      <c r="A250" s="8" t="s">
        <v>271</v>
      </c>
      <c r="B250" s="4">
        <v>0.69</v>
      </c>
      <c r="C250" s="4">
        <v>29</v>
      </c>
      <c r="D250">
        <f t="shared" si="6"/>
        <v>-0.16115090926274472</v>
      </c>
      <c r="E250">
        <f t="shared" si="7"/>
        <v>1.4623979978989561</v>
      </c>
    </row>
    <row r="251" spans="1:5" x14ac:dyDescent="0.25">
      <c r="A251" s="8" t="s">
        <v>272</v>
      </c>
      <c r="B251" s="4">
        <v>0.67</v>
      </c>
      <c r="C251" s="4">
        <v>28</v>
      </c>
      <c r="D251">
        <f t="shared" si="6"/>
        <v>-0.17392519729917355</v>
      </c>
      <c r="E251">
        <f t="shared" si="7"/>
        <v>1.4471580313422192</v>
      </c>
    </row>
    <row r="252" spans="1:5" x14ac:dyDescent="0.25">
      <c r="A252" s="8" t="s">
        <v>273</v>
      </c>
      <c r="B252" s="4">
        <v>0.71</v>
      </c>
      <c r="C252" s="4">
        <v>27</v>
      </c>
      <c r="D252">
        <f t="shared" si="6"/>
        <v>-0.14874165128092473</v>
      </c>
      <c r="E252">
        <f t="shared" si="7"/>
        <v>1.4313637641589874</v>
      </c>
    </row>
    <row r="253" spans="1:5" x14ac:dyDescent="0.25">
      <c r="A253" s="8" t="s">
        <v>274</v>
      </c>
      <c r="B253" s="4">
        <v>0.77</v>
      </c>
      <c r="C253" s="4">
        <v>26</v>
      </c>
      <c r="D253">
        <f t="shared" si="6"/>
        <v>-0.11350927482751812</v>
      </c>
      <c r="E253">
        <f t="shared" si="7"/>
        <v>1.414973347970818</v>
      </c>
    </row>
    <row r="254" spans="1:5" x14ac:dyDescent="0.25">
      <c r="A254" s="8" t="s">
        <v>275</v>
      </c>
      <c r="B254" s="4">
        <v>0.74</v>
      </c>
      <c r="C254" s="4">
        <v>26</v>
      </c>
      <c r="D254">
        <f t="shared" si="6"/>
        <v>-0.13076828026902382</v>
      </c>
      <c r="E254">
        <f t="shared" si="7"/>
        <v>1.414973347970818</v>
      </c>
    </row>
    <row r="255" spans="1:5" x14ac:dyDescent="0.25">
      <c r="A255" s="8" t="s">
        <v>276</v>
      </c>
      <c r="B255" s="4">
        <v>0.69</v>
      </c>
      <c r="C255" s="4">
        <v>28</v>
      </c>
      <c r="D255">
        <f t="shared" si="6"/>
        <v>-0.16115090926274472</v>
      </c>
      <c r="E255">
        <f t="shared" si="7"/>
        <v>1.4471580313422192</v>
      </c>
    </row>
    <row r="256" spans="1:5" x14ac:dyDescent="0.25">
      <c r="A256" s="8" t="s">
        <v>277</v>
      </c>
      <c r="B256" s="4">
        <v>0.71</v>
      </c>
      <c r="C256" s="4">
        <v>27</v>
      </c>
      <c r="D256">
        <f t="shared" si="6"/>
        <v>-0.14874165128092473</v>
      </c>
      <c r="E256">
        <f t="shared" si="7"/>
        <v>1.4313637641589874</v>
      </c>
    </row>
    <row r="257" spans="1:5" x14ac:dyDescent="0.25">
      <c r="A257" s="8" t="s">
        <v>278</v>
      </c>
      <c r="B257" s="4">
        <v>0.71</v>
      </c>
      <c r="C257" s="4">
        <v>26</v>
      </c>
      <c r="D257">
        <f t="shared" si="6"/>
        <v>-0.14874165128092473</v>
      </c>
      <c r="E257">
        <f t="shared" si="7"/>
        <v>1.414973347970818</v>
      </c>
    </row>
    <row r="258" spans="1:5" x14ac:dyDescent="0.25">
      <c r="A258" s="8" t="s">
        <v>279</v>
      </c>
      <c r="B258" s="4">
        <v>0.71</v>
      </c>
      <c r="C258" s="4">
        <v>26</v>
      </c>
      <c r="D258">
        <f t="shared" si="6"/>
        <v>-0.14874165128092473</v>
      </c>
      <c r="E258">
        <f t="shared" si="7"/>
        <v>1.414973347970818</v>
      </c>
    </row>
    <row r="259" spans="1:5" x14ac:dyDescent="0.25">
      <c r="A259" s="8" t="s">
        <v>280</v>
      </c>
      <c r="B259" s="4">
        <v>0.67</v>
      </c>
      <c r="C259" s="4">
        <v>28</v>
      </c>
      <c r="D259">
        <f t="shared" ref="D259:D322" si="8">LOG(B259)</f>
        <v>-0.17392519729917355</v>
      </c>
      <c r="E259">
        <f t="shared" ref="E259:E322" si="9">LOG(C259)</f>
        <v>1.4471580313422192</v>
      </c>
    </row>
    <row r="260" spans="1:5" x14ac:dyDescent="0.25">
      <c r="A260" s="8" t="s">
        <v>281</v>
      </c>
      <c r="B260" s="4">
        <v>0.69</v>
      </c>
      <c r="C260" s="4">
        <v>27</v>
      </c>
      <c r="D260">
        <f t="shared" si="8"/>
        <v>-0.16115090926274472</v>
      </c>
      <c r="E260">
        <f t="shared" si="9"/>
        <v>1.4313637641589874</v>
      </c>
    </row>
    <row r="261" spans="1:5" x14ac:dyDescent="0.25">
      <c r="A261" s="8" t="s">
        <v>282</v>
      </c>
      <c r="B261" s="4">
        <v>0.71</v>
      </c>
      <c r="C261" s="4">
        <v>26</v>
      </c>
      <c r="D261">
        <f t="shared" si="8"/>
        <v>-0.14874165128092473</v>
      </c>
      <c r="E261">
        <f t="shared" si="9"/>
        <v>1.414973347970818</v>
      </c>
    </row>
    <row r="262" spans="1:5" x14ac:dyDescent="0.25">
      <c r="A262" s="8" t="s">
        <v>283</v>
      </c>
      <c r="B262" s="4">
        <v>0.71</v>
      </c>
      <c r="C262" s="4">
        <v>26</v>
      </c>
      <c r="D262">
        <f t="shared" si="8"/>
        <v>-0.14874165128092473</v>
      </c>
      <c r="E262">
        <f t="shared" si="9"/>
        <v>1.414973347970818</v>
      </c>
    </row>
    <row r="263" spans="1:5" x14ac:dyDescent="0.25">
      <c r="A263" s="8" t="s">
        <v>284</v>
      </c>
      <c r="B263" s="4">
        <v>0.67</v>
      </c>
      <c r="C263" s="4">
        <v>28</v>
      </c>
      <c r="D263">
        <f t="shared" si="8"/>
        <v>-0.17392519729917355</v>
      </c>
      <c r="E263">
        <f t="shared" si="9"/>
        <v>1.4471580313422192</v>
      </c>
    </row>
    <row r="264" spans="1:5" x14ac:dyDescent="0.25">
      <c r="A264" s="8" t="s">
        <v>285</v>
      </c>
      <c r="B264" s="4">
        <v>0.69</v>
      </c>
      <c r="C264" s="4">
        <v>27</v>
      </c>
      <c r="D264">
        <f t="shared" si="8"/>
        <v>-0.16115090926274472</v>
      </c>
      <c r="E264">
        <f t="shared" si="9"/>
        <v>1.4313637641589874</v>
      </c>
    </row>
    <row r="265" spans="1:5" x14ac:dyDescent="0.25">
      <c r="A265" s="8" t="s">
        <v>286</v>
      </c>
      <c r="B265" s="4">
        <v>0.71</v>
      </c>
      <c r="C265" s="4">
        <v>26</v>
      </c>
      <c r="D265">
        <f t="shared" si="8"/>
        <v>-0.14874165128092473</v>
      </c>
      <c r="E265">
        <f t="shared" si="9"/>
        <v>1.414973347970818</v>
      </c>
    </row>
    <row r="266" spans="1:5" x14ac:dyDescent="0.25">
      <c r="A266" s="8" t="s">
        <v>287</v>
      </c>
      <c r="B266" s="4">
        <v>0.74</v>
      </c>
      <c r="C266" s="4">
        <v>26</v>
      </c>
      <c r="D266">
        <f t="shared" si="8"/>
        <v>-0.13076828026902382</v>
      </c>
      <c r="E266">
        <f t="shared" si="9"/>
        <v>1.414973347970818</v>
      </c>
    </row>
    <row r="267" spans="1:5" x14ac:dyDescent="0.25">
      <c r="A267" s="8" t="s">
        <v>288</v>
      </c>
      <c r="B267" s="4">
        <v>0.71</v>
      </c>
      <c r="C267" s="4">
        <v>28</v>
      </c>
      <c r="D267">
        <f t="shared" si="8"/>
        <v>-0.14874165128092473</v>
      </c>
      <c r="E267">
        <f t="shared" si="9"/>
        <v>1.4471580313422192</v>
      </c>
    </row>
    <row r="268" spans="1:5" x14ac:dyDescent="0.25">
      <c r="A268" s="8" t="s">
        <v>289</v>
      </c>
      <c r="B268" s="4">
        <v>0.71</v>
      </c>
      <c r="C268" s="4">
        <v>28</v>
      </c>
      <c r="D268">
        <f t="shared" si="8"/>
        <v>-0.14874165128092473</v>
      </c>
      <c r="E268">
        <f t="shared" si="9"/>
        <v>1.4471580313422192</v>
      </c>
    </row>
    <row r="269" spans="1:5" x14ac:dyDescent="0.25">
      <c r="A269" s="8" t="s">
        <v>290</v>
      </c>
      <c r="B269" s="4">
        <v>0.71</v>
      </c>
      <c r="C269" s="4">
        <v>27</v>
      </c>
      <c r="D269">
        <f t="shared" si="8"/>
        <v>-0.14874165128092473</v>
      </c>
      <c r="E269">
        <f t="shared" si="9"/>
        <v>1.4313637641589874</v>
      </c>
    </row>
    <row r="270" spans="1:5" x14ac:dyDescent="0.25">
      <c r="A270" s="8" t="s">
        <v>291</v>
      </c>
      <c r="B270" s="4">
        <v>0.77</v>
      </c>
      <c r="C270" s="4">
        <v>26</v>
      </c>
      <c r="D270">
        <f t="shared" si="8"/>
        <v>-0.11350927482751812</v>
      </c>
      <c r="E270">
        <f t="shared" si="9"/>
        <v>1.414973347970818</v>
      </c>
    </row>
    <row r="271" spans="1:5" x14ac:dyDescent="0.25">
      <c r="A271" s="8" t="s">
        <v>292</v>
      </c>
      <c r="B271" s="4">
        <v>0.67</v>
      </c>
      <c r="C271" s="4">
        <v>29</v>
      </c>
      <c r="D271">
        <f t="shared" si="8"/>
        <v>-0.17392519729917355</v>
      </c>
      <c r="E271">
        <f t="shared" si="9"/>
        <v>1.4623979978989561</v>
      </c>
    </row>
    <row r="272" spans="1:5" x14ac:dyDescent="0.25">
      <c r="A272" s="8" t="s">
        <v>293</v>
      </c>
      <c r="B272" s="4">
        <v>0.69</v>
      </c>
      <c r="C272" s="4">
        <v>28</v>
      </c>
      <c r="D272">
        <f t="shared" si="8"/>
        <v>-0.16115090926274472</v>
      </c>
      <c r="E272">
        <f t="shared" si="9"/>
        <v>1.4471580313422192</v>
      </c>
    </row>
    <row r="273" spans="1:5" x14ac:dyDescent="0.25">
      <c r="A273" s="8" t="s">
        <v>294</v>
      </c>
      <c r="B273" s="4">
        <v>0.71</v>
      </c>
      <c r="C273" s="4">
        <v>27</v>
      </c>
      <c r="D273">
        <f t="shared" si="8"/>
        <v>-0.14874165128092473</v>
      </c>
      <c r="E273">
        <f t="shared" si="9"/>
        <v>1.4313637641589874</v>
      </c>
    </row>
    <row r="274" spans="1:5" x14ac:dyDescent="0.25">
      <c r="A274" s="8" t="s">
        <v>295</v>
      </c>
      <c r="B274" s="4">
        <v>0.74</v>
      </c>
      <c r="C274" s="4">
        <v>26</v>
      </c>
      <c r="D274">
        <f t="shared" si="8"/>
        <v>-0.13076828026902382</v>
      </c>
      <c r="E274">
        <f t="shared" si="9"/>
        <v>1.414973347970818</v>
      </c>
    </row>
    <row r="275" spans="1:5" x14ac:dyDescent="0.25">
      <c r="A275" s="8" t="s">
        <v>296</v>
      </c>
      <c r="B275" s="4">
        <v>0.8</v>
      </c>
      <c r="C275" s="4">
        <v>25</v>
      </c>
      <c r="D275">
        <f t="shared" si="8"/>
        <v>-9.6910013008056392E-2</v>
      </c>
      <c r="E275">
        <f t="shared" si="9"/>
        <v>1.3979400086720377</v>
      </c>
    </row>
    <row r="276" spans="1:5" x14ac:dyDescent="0.25">
      <c r="A276" s="8" t="s">
        <v>297</v>
      </c>
      <c r="B276" s="4">
        <v>0.74</v>
      </c>
      <c r="C276" s="4">
        <v>25</v>
      </c>
      <c r="D276">
        <f t="shared" si="8"/>
        <v>-0.13076828026902382</v>
      </c>
      <c r="E276">
        <f t="shared" si="9"/>
        <v>1.3979400086720377</v>
      </c>
    </row>
    <row r="277" spans="1:5" x14ac:dyDescent="0.25">
      <c r="A277" s="8" t="s">
        <v>298</v>
      </c>
      <c r="B277" s="4">
        <v>0.8</v>
      </c>
      <c r="C277" s="4">
        <v>24</v>
      </c>
      <c r="D277">
        <f t="shared" si="8"/>
        <v>-9.6910013008056392E-2</v>
      </c>
      <c r="E277">
        <f t="shared" si="9"/>
        <v>1.3802112417116059</v>
      </c>
    </row>
    <row r="278" spans="1:5" x14ac:dyDescent="0.25">
      <c r="A278" s="8" t="s">
        <v>299</v>
      </c>
      <c r="B278" s="4">
        <v>0.77</v>
      </c>
      <c r="C278" s="4">
        <v>24</v>
      </c>
      <c r="D278">
        <f t="shared" si="8"/>
        <v>-0.11350927482751812</v>
      </c>
      <c r="E278">
        <f t="shared" si="9"/>
        <v>1.3802112417116059</v>
      </c>
    </row>
    <row r="279" spans="1:5" x14ac:dyDescent="0.25">
      <c r="A279" s="8" t="s">
        <v>300</v>
      </c>
      <c r="B279" s="4">
        <v>0.8</v>
      </c>
      <c r="C279" s="4">
        <v>25</v>
      </c>
      <c r="D279">
        <f t="shared" si="8"/>
        <v>-9.6910013008056392E-2</v>
      </c>
      <c r="E279">
        <f t="shared" si="9"/>
        <v>1.3979400086720377</v>
      </c>
    </row>
    <row r="280" spans="1:5" x14ac:dyDescent="0.25">
      <c r="A280" s="8" t="s">
        <v>301</v>
      </c>
      <c r="B280" s="4">
        <v>0.74</v>
      </c>
      <c r="C280" s="4">
        <v>25</v>
      </c>
      <c r="D280">
        <f t="shared" si="8"/>
        <v>-0.13076828026902382</v>
      </c>
      <c r="E280">
        <f t="shared" si="9"/>
        <v>1.3979400086720377</v>
      </c>
    </row>
    <row r="281" spans="1:5" x14ac:dyDescent="0.25">
      <c r="A281" s="8" t="s">
        <v>302</v>
      </c>
      <c r="B281" s="4">
        <v>0.8</v>
      </c>
      <c r="C281" s="4">
        <v>25</v>
      </c>
      <c r="D281">
        <f t="shared" si="8"/>
        <v>-9.6910013008056392E-2</v>
      </c>
      <c r="E281">
        <f t="shared" si="9"/>
        <v>1.3979400086720377</v>
      </c>
    </row>
    <row r="282" spans="1:5" x14ac:dyDescent="0.25">
      <c r="A282" s="8" t="s">
        <v>303</v>
      </c>
      <c r="B282" s="4">
        <v>0.8</v>
      </c>
      <c r="C282" s="4">
        <v>24</v>
      </c>
      <c r="D282">
        <f t="shared" si="8"/>
        <v>-9.6910013008056392E-2</v>
      </c>
      <c r="E282">
        <f t="shared" si="9"/>
        <v>1.3802112417116059</v>
      </c>
    </row>
    <row r="283" spans="1:5" x14ac:dyDescent="0.25">
      <c r="A283" s="8" t="s">
        <v>304</v>
      </c>
      <c r="B283" s="4">
        <v>0.74</v>
      </c>
      <c r="C283" s="4">
        <v>25</v>
      </c>
      <c r="D283">
        <f t="shared" si="8"/>
        <v>-0.13076828026902382</v>
      </c>
      <c r="E283">
        <f t="shared" si="9"/>
        <v>1.3979400086720377</v>
      </c>
    </row>
    <row r="284" spans="1:5" x14ac:dyDescent="0.25">
      <c r="A284" s="8" t="s">
        <v>305</v>
      </c>
      <c r="B284" s="4">
        <v>0.74</v>
      </c>
      <c r="C284" s="4">
        <v>25</v>
      </c>
      <c r="D284">
        <f t="shared" si="8"/>
        <v>-0.13076828026902382</v>
      </c>
      <c r="E284">
        <f t="shared" si="9"/>
        <v>1.3979400086720377</v>
      </c>
    </row>
    <row r="285" spans="1:5" x14ac:dyDescent="0.25">
      <c r="A285" s="8" t="s">
        <v>306</v>
      </c>
      <c r="B285" s="4">
        <v>0.77</v>
      </c>
      <c r="C285" s="4">
        <v>25</v>
      </c>
      <c r="D285">
        <f t="shared" si="8"/>
        <v>-0.11350927482751812</v>
      </c>
      <c r="E285">
        <f t="shared" si="9"/>
        <v>1.3979400086720377</v>
      </c>
    </row>
    <row r="286" spans="1:5" x14ac:dyDescent="0.25">
      <c r="A286" s="8" t="s">
        <v>307</v>
      </c>
      <c r="B286" s="4">
        <v>0.77</v>
      </c>
      <c r="C286" s="4">
        <v>24</v>
      </c>
      <c r="D286">
        <f t="shared" si="8"/>
        <v>-0.11350927482751812</v>
      </c>
      <c r="E286">
        <f t="shared" si="9"/>
        <v>1.3802112417116059</v>
      </c>
    </row>
    <row r="287" spans="1:5" x14ac:dyDescent="0.25">
      <c r="A287" s="8" t="s">
        <v>308</v>
      </c>
      <c r="B287" s="4">
        <v>0.8</v>
      </c>
      <c r="C287" s="4">
        <v>25</v>
      </c>
      <c r="D287">
        <f t="shared" si="8"/>
        <v>-9.6910013008056392E-2</v>
      </c>
      <c r="E287">
        <f t="shared" si="9"/>
        <v>1.3979400086720377</v>
      </c>
    </row>
    <row r="288" spans="1:5" x14ac:dyDescent="0.25">
      <c r="A288" s="8" t="s">
        <v>309</v>
      </c>
      <c r="B288" s="4">
        <v>0.74</v>
      </c>
      <c r="C288" s="4">
        <v>25</v>
      </c>
      <c r="D288">
        <f t="shared" si="8"/>
        <v>-0.13076828026902382</v>
      </c>
      <c r="E288">
        <f t="shared" si="9"/>
        <v>1.3979400086720377</v>
      </c>
    </row>
    <row r="289" spans="1:5" x14ac:dyDescent="0.25">
      <c r="A289" s="8" t="s">
        <v>310</v>
      </c>
      <c r="B289" s="4">
        <v>0.74</v>
      </c>
      <c r="C289" s="4">
        <v>25</v>
      </c>
      <c r="D289">
        <f t="shared" si="8"/>
        <v>-0.13076828026902382</v>
      </c>
      <c r="E289">
        <f t="shared" si="9"/>
        <v>1.3979400086720377</v>
      </c>
    </row>
    <row r="290" spans="1:5" x14ac:dyDescent="0.25">
      <c r="A290" s="8" t="s">
        <v>311</v>
      </c>
      <c r="B290" s="4">
        <v>0.8</v>
      </c>
      <c r="C290" s="4">
        <v>24</v>
      </c>
      <c r="D290">
        <f t="shared" si="8"/>
        <v>-9.6910013008056392E-2</v>
      </c>
      <c r="E290">
        <f t="shared" si="9"/>
        <v>1.3802112417116059</v>
      </c>
    </row>
    <row r="291" spans="1:5" x14ac:dyDescent="0.25">
      <c r="A291" s="8" t="s">
        <v>312</v>
      </c>
      <c r="B291" s="4">
        <v>0.77</v>
      </c>
      <c r="C291" s="4">
        <v>25</v>
      </c>
      <c r="D291">
        <f t="shared" si="8"/>
        <v>-0.11350927482751812</v>
      </c>
      <c r="E291">
        <f t="shared" si="9"/>
        <v>1.3979400086720377</v>
      </c>
    </row>
    <row r="292" spans="1:5" x14ac:dyDescent="0.25">
      <c r="A292" s="8" t="s">
        <v>313</v>
      </c>
      <c r="B292" s="4">
        <v>0.77</v>
      </c>
      <c r="C292" s="4">
        <v>25</v>
      </c>
      <c r="D292">
        <f t="shared" si="8"/>
        <v>-0.11350927482751812</v>
      </c>
      <c r="E292">
        <f t="shared" si="9"/>
        <v>1.3979400086720377</v>
      </c>
    </row>
    <row r="293" spans="1:5" x14ac:dyDescent="0.25">
      <c r="A293" s="8" t="s">
        <v>314</v>
      </c>
      <c r="B293" s="4">
        <v>0.8</v>
      </c>
      <c r="C293" s="4">
        <v>25</v>
      </c>
      <c r="D293">
        <f t="shared" si="8"/>
        <v>-9.6910013008056392E-2</v>
      </c>
      <c r="E293">
        <f t="shared" si="9"/>
        <v>1.3979400086720377</v>
      </c>
    </row>
    <row r="294" spans="1:5" x14ac:dyDescent="0.25">
      <c r="A294" s="8" t="s">
        <v>315</v>
      </c>
      <c r="B294" s="4">
        <v>0.8</v>
      </c>
      <c r="C294" s="4">
        <v>24</v>
      </c>
      <c r="D294">
        <f t="shared" si="8"/>
        <v>-9.6910013008056392E-2</v>
      </c>
      <c r="E294">
        <f t="shared" si="9"/>
        <v>1.3802112417116059</v>
      </c>
    </row>
    <row r="295" spans="1:5" x14ac:dyDescent="0.25">
      <c r="A295" s="8" t="s">
        <v>316</v>
      </c>
      <c r="B295" s="4">
        <v>0.83</v>
      </c>
      <c r="C295" s="4">
        <v>24</v>
      </c>
      <c r="D295">
        <f t="shared" si="8"/>
        <v>-8.092190762392612E-2</v>
      </c>
      <c r="E295">
        <f t="shared" si="9"/>
        <v>1.3802112417116059</v>
      </c>
    </row>
    <row r="296" spans="1:5" x14ac:dyDescent="0.25">
      <c r="A296" s="8" t="s">
        <v>317</v>
      </c>
      <c r="B296" s="4">
        <v>0.77</v>
      </c>
      <c r="C296" s="4">
        <v>25</v>
      </c>
      <c r="D296">
        <f t="shared" si="8"/>
        <v>-0.11350927482751812</v>
      </c>
      <c r="E296">
        <f t="shared" si="9"/>
        <v>1.3979400086720377</v>
      </c>
    </row>
    <row r="297" spans="1:5" x14ac:dyDescent="0.25">
      <c r="A297" s="8" t="s">
        <v>318</v>
      </c>
      <c r="B297" s="4">
        <v>0.8</v>
      </c>
      <c r="C297" s="4">
        <v>25</v>
      </c>
      <c r="D297">
        <f t="shared" si="8"/>
        <v>-9.6910013008056392E-2</v>
      </c>
      <c r="E297">
        <f t="shared" si="9"/>
        <v>1.3979400086720377</v>
      </c>
    </row>
    <row r="298" spans="1:5" x14ac:dyDescent="0.25">
      <c r="A298" s="8" t="s">
        <v>319</v>
      </c>
      <c r="B298" s="4">
        <v>0.74</v>
      </c>
      <c r="C298" s="4">
        <v>25</v>
      </c>
      <c r="D298">
        <f t="shared" si="8"/>
        <v>-0.13076828026902382</v>
      </c>
      <c r="E298">
        <f t="shared" si="9"/>
        <v>1.3979400086720377</v>
      </c>
    </row>
    <row r="299" spans="1:5" x14ac:dyDescent="0.25">
      <c r="A299" s="8" t="s">
        <v>320</v>
      </c>
      <c r="B299" s="4">
        <v>0.8</v>
      </c>
      <c r="C299" s="4">
        <v>24</v>
      </c>
      <c r="D299">
        <f t="shared" si="8"/>
        <v>-9.6910013008056392E-2</v>
      </c>
      <c r="E299">
        <f t="shared" si="9"/>
        <v>1.3802112417116059</v>
      </c>
    </row>
    <row r="300" spans="1:5" x14ac:dyDescent="0.25">
      <c r="A300" s="8" t="s">
        <v>321</v>
      </c>
      <c r="B300" s="4">
        <v>0.77</v>
      </c>
      <c r="C300" s="4">
        <v>24</v>
      </c>
      <c r="D300">
        <f t="shared" si="8"/>
        <v>-0.11350927482751812</v>
      </c>
      <c r="E300">
        <f t="shared" si="9"/>
        <v>1.3802112417116059</v>
      </c>
    </row>
    <row r="301" spans="1:5" x14ac:dyDescent="0.25">
      <c r="A301" s="8" t="s">
        <v>322</v>
      </c>
      <c r="B301" s="4">
        <v>0.71</v>
      </c>
      <c r="C301" s="4">
        <v>26</v>
      </c>
      <c r="D301">
        <f t="shared" si="8"/>
        <v>-0.14874165128092473</v>
      </c>
      <c r="E301">
        <f t="shared" si="9"/>
        <v>1.414973347970818</v>
      </c>
    </row>
    <row r="302" spans="1:5" x14ac:dyDescent="0.25">
      <c r="A302" s="8" t="s">
        <v>323</v>
      </c>
      <c r="B302" s="4">
        <v>0.77</v>
      </c>
      <c r="C302" s="4">
        <v>25</v>
      </c>
      <c r="D302">
        <f t="shared" si="8"/>
        <v>-0.11350927482751812</v>
      </c>
      <c r="E302">
        <f t="shared" si="9"/>
        <v>1.3979400086720377</v>
      </c>
    </row>
    <row r="303" spans="1:5" x14ac:dyDescent="0.25">
      <c r="A303" s="8" t="s">
        <v>324</v>
      </c>
      <c r="B303" s="4">
        <v>0.8</v>
      </c>
      <c r="C303" s="4">
        <v>25</v>
      </c>
      <c r="D303">
        <f t="shared" si="8"/>
        <v>-9.6910013008056392E-2</v>
      </c>
      <c r="E303">
        <f t="shared" si="9"/>
        <v>1.3979400086720377</v>
      </c>
    </row>
    <row r="304" spans="1:5" x14ac:dyDescent="0.25">
      <c r="A304" s="8" t="s">
        <v>325</v>
      </c>
      <c r="B304" s="4">
        <v>0.77</v>
      </c>
      <c r="C304" s="4">
        <v>24</v>
      </c>
      <c r="D304">
        <f t="shared" si="8"/>
        <v>-0.11350927482751812</v>
      </c>
      <c r="E304">
        <f t="shared" si="9"/>
        <v>1.3802112417116059</v>
      </c>
    </row>
    <row r="305" spans="1:5" x14ac:dyDescent="0.25">
      <c r="A305" s="8" t="s">
        <v>326</v>
      </c>
      <c r="B305" s="4">
        <v>0.77</v>
      </c>
      <c r="C305" s="4">
        <v>24</v>
      </c>
      <c r="D305">
        <f t="shared" si="8"/>
        <v>-0.11350927482751812</v>
      </c>
      <c r="E305">
        <f t="shared" si="9"/>
        <v>1.3802112417116059</v>
      </c>
    </row>
    <row r="306" spans="1:5" x14ac:dyDescent="0.25">
      <c r="A306" s="8" t="s">
        <v>327</v>
      </c>
      <c r="B306" s="4">
        <v>0.83</v>
      </c>
      <c r="C306" s="4">
        <v>23</v>
      </c>
      <c r="D306">
        <f t="shared" si="8"/>
        <v>-8.092190762392612E-2</v>
      </c>
      <c r="E306">
        <f t="shared" si="9"/>
        <v>1.3617278360175928</v>
      </c>
    </row>
    <row r="307" spans="1:5" x14ac:dyDescent="0.25">
      <c r="A307" s="8" t="s">
        <v>328</v>
      </c>
      <c r="B307" s="4">
        <v>0.91</v>
      </c>
      <c r="C307" s="4">
        <v>22</v>
      </c>
      <c r="D307">
        <f t="shared" si="8"/>
        <v>-4.0958607678906384E-2</v>
      </c>
      <c r="E307">
        <f t="shared" si="9"/>
        <v>1.3424226808222062</v>
      </c>
    </row>
    <row r="308" spans="1:5" x14ac:dyDescent="0.25">
      <c r="A308" s="8" t="s">
        <v>329</v>
      </c>
      <c r="B308" s="4">
        <v>0.87</v>
      </c>
      <c r="C308" s="4">
        <v>21</v>
      </c>
      <c r="D308">
        <f t="shared" si="8"/>
        <v>-6.0480747381381476E-2</v>
      </c>
      <c r="E308">
        <f t="shared" si="9"/>
        <v>1.3222192947339193</v>
      </c>
    </row>
    <row r="309" spans="1:5" x14ac:dyDescent="0.25">
      <c r="A309" s="8" t="s">
        <v>330</v>
      </c>
      <c r="B309" s="4">
        <v>0.95</v>
      </c>
      <c r="C309" s="4">
        <v>19</v>
      </c>
      <c r="D309">
        <f t="shared" si="8"/>
        <v>-2.2276394711152253E-2</v>
      </c>
      <c r="E309">
        <f t="shared" si="9"/>
        <v>1.2787536009528289</v>
      </c>
    </row>
    <row r="310" spans="1:5" x14ac:dyDescent="0.25">
      <c r="A310" s="8" t="s">
        <v>331</v>
      </c>
      <c r="B310" s="4">
        <v>0.87</v>
      </c>
      <c r="C310" s="4">
        <v>23</v>
      </c>
      <c r="D310">
        <f t="shared" si="8"/>
        <v>-6.0480747381381476E-2</v>
      </c>
      <c r="E310">
        <f t="shared" si="9"/>
        <v>1.3617278360175928</v>
      </c>
    </row>
    <row r="311" spans="1:5" x14ac:dyDescent="0.25">
      <c r="A311" s="8" t="s">
        <v>332</v>
      </c>
      <c r="B311" s="4">
        <v>0.91</v>
      </c>
      <c r="C311" s="4">
        <v>22</v>
      </c>
      <c r="D311">
        <f t="shared" si="8"/>
        <v>-4.0958607678906384E-2</v>
      </c>
      <c r="E311">
        <f t="shared" si="9"/>
        <v>1.3424226808222062</v>
      </c>
    </row>
    <row r="312" spans="1:5" x14ac:dyDescent="0.25">
      <c r="A312" s="8" t="s">
        <v>333</v>
      </c>
      <c r="B312" s="4">
        <v>0.91</v>
      </c>
      <c r="C312" s="4">
        <v>21</v>
      </c>
      <c r="D312">
        <f t="shared" si="8"/>
        <v>-4.0958607678906384E-2</v>
      </c>
      <c r="E312">
        <f t="shared" si="9"/>
        <v>1.3222192947339193</v>
      </c>
    </row>
    <row r="313" spans="1:5" x14ac:dyDescent="0.25">
      <c r="A313" s="8" t="s">
        <v>334</v>
      </c>
      <c r="B313" s="4">
        <v>0.95</v>
      </c>
      <c r="C313" s="4">
        <v>19</v>
      </c>
      <c r="D313">
        <f t="shared" si="8"/>
        <v>-2.2276394711152253E-2</v>
      </c>
      <c r="E313">
        <f t="shared" si="9"/>
        <v>1.2787536009528289</v>
      </c>
    </row>
    <row r="314" spans="1:5" x14ac:dyDescent="0.25">
      <c r="A314" s="8" t="s">
        <v>335</v>
      </c>
      <c r="B314" s="4">
        <v>0.83</v>
      </c>
      <c r="C314" s="4">
        <v>23</v>
      </c>
      <c r="D314">
        <f t="shared" si="8"/>
        <v>-8.092190762392612E-2</v>
      </c>
      <c r="E314">
        <f t="shared" si="9"/>
        <v>1.3617278360175928</v>
      </c>
    </row>
    <row r="315" spans="1:5" x14ac:dyDescent="0.25">
      <c r="A315" s="8" t="s">
        <v>336</v>
      </c>
      <c r="B315" s="4">
        <v>0.87</v>
      </c>
      <c r="C315" s="4">
        <v>22</v>
      </c>
      <c r="D315">
        <f t="shared" si="8"/>
        <v>-6.0480747381381476E-2</v>
      </c>
      <c r="E315">
        <f t="shared" si="9"/>
        <v>1.3424226808222062</v>
      </c>
    </row>
    <row r="316" spans="1:5" x14ac:dyDescent="0.25">
      <c r="A316" s="8" t="s">
        <v>337</v>
      </c>
      <c r="B316" s="4">
        <v>0.91</v>
      </c>
      <c r="C316" s="4">
        <v>21</v>
      </c>
      <c r="D316">
        <f t="shared" si="8"/>
        <v>-4.0958607678906384E-2</v>
      </c>
      <c r="E316">
        <f t="shared" si="9"/>
        <v>1.3222192947339193</v>
      </c>
    </row>
    <row r="317" spans="1:5" x14ac:dyDescent="0.25">
      <c r="A317" s="8" t="s">
        <v>338</v>
      </c>
      <c r="B317" s="4">
        <v>1.05</v>
      </c>
      <c r="C317" s="4">
        <v>19</v>
      </c>
      <c r="D317">
        <f t="shared" si="8"/>
        <v>2.1189299069938092E-2</v>
      </c>
      <c r="E317">
        <f t="shared" si="9"/>
        <v>1.2787536009528289</v>
      </c>
    </row>
    <row r="318" spans="1:5" x14ac:dyDescent="0.25">
      <c r="A318" s="8" t="s">
        <v>339</v>
      </c>
      <c r="B318" s="4">
        <v>1.05</v>
      </c>
      <c r="C318" s="4">
        <v>19</v>
      </c>
      <c r="D318">
        <f t="shared" si="8"/>
        <v>2.1189299069938092E-2</v>
      </c>
      <c r="E318">
        <f t="shared" si="9"/>
        <v>1.2787536009528289</v>
      </c>
    </row>
    <row r="319" spans="1:5" x14ac:dyDescent="0.25">
      <c r="A319" s="8" t="s">
        <v>340</v>
      </c>
      <c r="B319" s="4">
        <v>0.8</v>
      </c>
      <c r="C319" s="4">
        <v>23</v>
      </c>
      <c r="D319">
        <f t="shared" si="8"/>
        <v>-9.6910013008056392E-2</v>
      </c>
      <c r="E319">
        <f t="shared" si="9"/>
        <v>1.3617278360175928</v>
      </c>
    </row>
    <row r="320" spans="1:5" x14ac:dyDescent="0.25">
      <c r="A320" s="8" t="s">
        <v>341</v>
      </c>
      <c r="B320" s="4">
        <v>0.83</v>
      </c>
      <c r="C320" s="4">
        <v>23</v>
      </c>
      <c r="D320">
        <f t="shared" si="8"/>
        <v>-8.092190762392612E-2</v>
      </c>
      <c r="E320">
        <f t="shared" si="9"/>
        <v>1.3617278360175928</v>
      </c>
    </row>
    <row r="321" spans="1:5" x14ac:dyDescent="0.25">
      <c r="A321" s="8" t="s">
        <v>342</v>
      </c>
      <c r="B321" s="4">
        <v>0.87</v>
      </c>
      <c r="C321" s="4">
        <v>21</v>
      </c>
      <c r="D321">
        <f t="shared" si="8"/>
        <v>-6.0480747381381476E-2</v>
      </c>
      <c r="E321">
        <f t="shared" si="9"/>
        <v>1.3222192947339193</v>
      </c>
    </row>
    <row r="322" spans="1:5" x14ac:dyDescent="0.25">
      <c r="A322" s="8" t="s">
        <v>343</v>
      </c>
      <c r="B322" s="4">
        <v>1</v>
      </c>
      <c r="C322" s="4">
        <v>20</v>
      </c>
      <c r="D322">
        <f t="shared" si="8"/>
        <v>0</v>
      </c>
      <c r="E322">
        <f t="shared" si="9"/>
        <v>1.3010299956639813</v>
      </c>
    </row>
    <row r="323" spans="1:5" x14ac:dyDescent="0.25">
      <c r="A323" s="8" t="s">
        <v>344</v>
      </c>
      <c r="B323" s="4">
        <v>1.05</v>
      </c>
      <c r="C323" s="4">
        <v>19</v>
      </c>
      <c r="D323">
        <f t="shared" ref="D323:D366" si="10">LOG(B323)</f>
        <v>2.1189299069938092E-2</v>
      </c>
      <c r="E323">
        <f t="shared" ref="E323:E366" si="11">LOG(C323)</f>
        <v>1.2787536009528289</v>
      </c>
    </row>
    <row r="324" spans="1:5" x14ac:dyDescent="0.25">
      <c r="A324" s="8" t="s">
        <v>345</v>
      </c>
      <c r="B324" s="4">
        <v>0.87</v>
      </c>
      <c r="C324" s="4">
        <v>23</v>
      </c>
      <c r="D324">
        <f t="shared" si="10"/>
        <v>-6.0480747381381476E-2</v>
      </c>
      <c r="E324">
        <f t="shared" si="11"/>
        <v>1.3617278360175928</v>
      </c>
    </row>
    <row r="325" spans="1:5" x14ac:dyDescent="0.25">
      <c r="A325" s="8" t="s">
        <v>346</v>
      </c>
      <c r="B325" s="4">
        <v>0.87</v>
      </c>
      <c r="C325" s="4">
        <v>22</v>
      </c>
      <c r="D325">
        <f t="shared" si="10"/>
        <v>-6.0480747381381476E-2</v>
      </c>
      <c r="E325">
        <f t="shared" si="11"/>
        <v>1.3424226808222062</v>
      </c>
    </row>
    <row r="326" spans="1:5" x14ac:dyDescent="0.25">
      <c r="A326" s="8" t="s">
        <v>347</v>
      </c>
      <c r="B326" s="4">
        <v>0.95</v>
      </c>
      <c r="C326" s="4">
        <v>20</v>
      </c>
      <c r="D326">
        <f t="shared" si="10"/>
        <v>-2.2276394711152253E-2</v>
      </c>
      <c r="E326">
        <f t="shared" si="11"/>
        <v>1.3010299956639813</v>
      </c>
    </row>
    <row r="327" spans="1:5" x14ac:dyDescent="0.25">
      <c r="A327" s="8" t="s">
        <v>348</v>
      </c>
      <c r="B327" s="4">
        <v>1</v>
      </c>
      <c r="C327" s="4">
        <v>19</v>
      </c>
      <c r="D327">
        <f t="shared" si="10"/>
        <v>0</v>
      </c>
      <c r="E327">
        <f t="shared" si="11"/>
        <v>1.2787536009528289</v>
      </c>
    </row>
    <row r="328" spans="1:5" x14ac:dyDescent="0.25">
      <c r="A328" s="8" t="s">
        <v>349</v>
      </c>
      <c r="B328" s="4">
        <v>0.87</v>
      </c>
      <c r="C328" s="4">
        <v>23</v>
      </c>
      <c r="D328">
        <f t="shared" si="10"/>
        <v>-6.0480747381381476E-2</v>
      </c>
      <c r="E328">
        <f t="shared" si="11"/>
        <v>1.3617278360175928</v>
      </c>
    </row>
    <row r="329" spans="1:5" x14ac:dyDescent="0.25">
      <c r="A329" s="8" t="s">
        <v>350</v>
      </c>
      <c r="B329" s="4">
        <v>0.83</v>
      </c>
      <c r="C329" s="4">
        <v>22</v>
      </c>
      <c r="D329">
        <f t="shared" si="10"/>
        <v>-8.092190762392612E-2</v>
      </c>
      <c r="E329">
        <f t="shared" si="11"/>
        <v>1.3424226808222062</v>
      </c>
    </row>
    <row r="330" spans="1:5" x14ac:dyDescent="0.25">
      <c r="A330" s="8" t="s">
        <v>351</v>
      </c>
      <c r="B330" s="4">
        <v>0.91</v>
      </c>
      <c r="C330" s="4">
        <v>20</v>
      </c>
      <c r="D330">
        <f t="shared" si="10"/>
        <v>-4.0958607678906384E-2</v>
      </c>
      <c r="E330">
        <f t="shared" si="11"/>
        <v>1.3010299956639813</v>
      </c>
    </row>
    <row r="331" spans="1:5" x14ac:dyDescent="0.25">
      <c r="A331" s="8" t="s">
        <v>352</v>
      </c>
      <c r="B331" s="4">
        <v>1.05</v>
      </c>
      <c r="C331" s="4">
        <v>19</v>
      </c>
      <c r="D331">
        <f t="shared" si="10"/>
        <v>2.1189299069938092E-2</v>
      </c>
      <c r="E331">
        <f t="shared" si="11"/>
        <v>1.2787536009528289</v>
      </c>
    </row>
    <row r="332" spans="1:5" x14ac:dyDescent="0.25">
      <c r="A332" s="8" t="s">
        <v>353</v>
      </c>
      <c r="B332" s="4">
        <v>0.87</v>
      </c>
      <c r="C332" s="4">
        <v>23</v>
      </c>
      <c r="D332">
        <f t="shared" si="10"/>
        <v>-6.0480747381381476E-2</v>
      </c>
      <c r="E332">
        <f t="shared" si="11"/>
        <v>1.3617278360175928</v>
      </c>
    </row>
    <row r="333" spans="1:5" x14ac:dyDescent="0.25">
      <c r="A333" s="8" t="s">
        <v>354</v>
      </c>
      <c r="B333" s="4">
        <v>0.91</v>
      </c>
      <c r="C333" s="4">
        <v>22</v>
      </c>
      <c r="D333">
        <f t="shared" si="10"/>
        <v>-4.0958607678906384E-2</v>
      </c>
      <c r="E333">
        <f t="shared" si="11"/>
        <v>1.3424226808222062</v>
      </c>
    </row>
    <row r="334" spans="1:5" x14ac:dyDescent="0.25">
      <c r="A334" s="8" t="s">
        <v>355</v>
      </c>
      <c r="B334" s="4">
        <v>0.95</v>
      </c>
      <c r="C334" s="4">
        <v>20</v>
      </c>
      <c r="D334">
        <f t="shared" si="10"/>
        <v>-2.2276394711152253E-2</v>
      </c>
      <c r="E334">
        <f t="shared" si="11"/>
        <v>1.3010299956639813</v>
      </c>
    </row>
    <row r="335" spans="1:5" x14ac:dyDescent="0.25">
      <c r="A335" s="8" t="s">
        <v>356</v>
      </c>
      <c r="B335" s="4">
        <v>1.05</v>
      </c>
      <c r="C335" s="4">
        <v>19</v>
      </c>
      <c r="D335">
        <f t="shared" si="10"/>
        <v>2.1189299069938092E-2</v>
      </c>
      <c r="E335">
        <f t="shared" si="11"/>
        <v>1.2787536009528289</v>
      </c>
    </row>
    <row r="336" spans="1:5" x14ac:dyDescent="0.25">
      <c r="A336" s="8" t="s">
        <v>357</v>
      </c>
      <c r="B336" s="4">
        <v>1</v>
      </c>
      <c r="C336" s="4">
        <v>19</v>
      </c>
      <c r="D336">
        <f t="shared" si="10"/>
        <v>0</v>
      </c>
      <c r="E336">
        <f t="shared" si="11"/>
        <v>1.2787536009528289</v>
      </c>
    </row>
    <row r="337" spans="1:5" x14ac:dyDescent="0.25">
      <c r="A337" s="8" t="s">
        <v>358</v>
      </c>
      <c r="B337" s="4">
        <v>1.1100000000000001</v>
      </c>
      <c r="C337" s="4">
        <v>17</v>
      </c>
      <c r="D337">
        <f t="shared" si="10"/>
        <v>4.5322978786657475E-2</v>
      </c>
      <c r="E337">
        <f t="shared" si="11"/>
        <v>1.2304489213782739</v>
      </c>
    </row>
    <row r="338" spans="1:5" x14ac:dyDescent="0.25">
      <c r="A338" s="8" t="s">
        <v>359</v>
      </c>
      <c r="B338" s="4">
        <v>1.18</v>
      </c>
      <c r="C338" s="4">
        <v>15</v>
      </c>
      <c r="D338">
        <f t="shared" si="10"/>
        <v>7.1882007306125359E-2</v>
      </c>
      <c r="E338">
        <f t="shared" si="11"/>
        <v>1.1760912590556813</v>
      </c>
    </row>
    <row r="339" spans="1:5" x14ac:dyDescent="0.25">
      <c r="A339" s="8" t="s">
        <v>360</v>
      </c>
      <c r="B339" s="4">
        <v>1.54</v>
      </c>
      <c r="C339" s="4">
        <v>13</v>
      </c>
      <c r="D339">
        <f t="shared" si="10"/>
        <v>0.18752072083646307</v>
      </c>
      <c r="E339">
        <f t="shared" si="11"/>
        <v>1.1139433523068367</v>
      </c>
    </row>
    <row r="340" spans="1:5" x14ac:dyDescent="0.25">
      <c r="A340" s="8" t="s">
        <v>361</v>
      </c>
      <c r="B340" s="4">
        <v>1.82</v>
      </c>
      <c r="C340" s="4">
        <v>10</v>
      </c>
      <c r="D340">
        <f t="shared" si="10"/>
        <v>0.26007138798507479</v>
      </c>
      <c r="E340">
        <f t="shared" si="11"/>
        <v>1</v>
      </c>
    </row>
    <row r="341" spans="1:5" x14ac:dyDescent="0.25">
      <c r="A341" s="8" t="s">
        <v>362</v>
      </c>
      <c r="B341" s="4">
        <v>0.95</v>
      </c>
      <c r="C341" s="4">
        <v>19</v>
      </c>
      <c r="D341">
        <f t="shared" si="10"/>
        <v>-2.2276394711152253E-2</v>
      </c>
      <c r="E341">
        <f t="shared" si="11"/>
        <v>1.2787536009528289</v>
      </c>
    </row>
    <row r="342" spans="1:5" x14ac:dyDescent="0.25">
      <c r="A342" s="8" t="s">
        <v>363</v>
      </c>
      <c r="B342" s="4">
        <v>1.05</v>
      </c>
      <c r="C342" s="4">
        <v>17</v>
      </c>
      <c r="D342">
        <f t="shared" si="10"/>
        <v>2.1189299069938092E-2</v>
      </c>
      <c r="E342">
        <f t="shared" si="11"/>
        <v>1.2304489213782739</v>
      </c>
    </row>
    <row r="343" spans="1:5" x14ac:dyDescent="0.25">
      <c r="A343" s="8" t="s">
        <v>364</v>
      </c>
      <c r="B343" s="4">
        <v>1.25</v>
      </c>
      <c r="C343" s="4">
        <v>15</v>
      </c>
      <c r="D343">
        <f t="shared" si="10"/>
        <v>9.691001300805642E-2</v>
      </c>
      <c r="E343">
        <f t="shared" si="11"/>
        <v>1.1760912590556813</v>
      </c>
    </row>
    <row r="344" spans="1:5" x14ac:dyDescent="0.25">
      <c r="A344" s="8" t="s">
        <v>365</v>
      </c>
      <c r="B344" s="4">
        <v>1.43</v>
      </c>
      <c r="C344" s="4">
        <v>14</v>
      </c>
      <c r="D344">
        <f t="shared" si="10"/>
        <v>0.1553360374650618</v>
      </c>
      <c r="E344">
        <f t="shared" si="11"/>
        <v>1.146128035678238</v>
      </c>
    </row>
    <row r="345" spans="1:5" x14ac:dyDescent="0.25">
      <c r="A345" s="8" t="s">
        <v>366</v>
      </c>
      <c r="B345" s="4">
        <v>1.82</v>
      </c>
      <c r="C345" s="4">
        <v>11</v>
      </c>
      <c r="D345">
        <f t="shared" si="10"/>
        <v>0.26007138798507479</v>
      </c>
      <c r="E345">
        <f t="shared" si="11"/>
        <v>1.0413926851582251</v>
      </c>
    </row>
    <row r="346" spans="1:5" x14ac:dyDescent="0.25">
      <c r="A346" s="8" t="s">
        <v>367</v>
      </c>
      <c r="B346" s="4">
        <v>1.1100000000000001</v>
      </c>
      <c r="C346" s="4">
        <v>17</v>
      </c>
      <c r="D346">
        <f t="shared" si="10"/>
        <v>4.5322978786657475E-2</v>
      </c>
      <c r="E346">
        <f t="shared" si="11"/>
        <v>1.2304489213782739</v>
      </c>
    </row>
    <row r="347" spans="1:5" x14ac:dyDescent="0.25">
      <c r="A347" s="8" t="s">
        <v>368</v>
      </c>
      <c r="B347" s="4">
        <v>1.33</v>
      </c>
      <c r="C347" s="4">
        <v>15</v>
      </c>
      <c r="D347">
        <f t="shared" si="10"/>
        <v>0.12385164096708581</v>
      </c>
      <c r="E347">
        <f t="shared" si="11"/>
        <v>1.1760912590556813</v>
      </c>
    </row>
    <row r="348" spans="1:5" x14ac:dyDescent="0.25">
      <c r="A348" s="8" t="s">
        <v>369</v>
      </c>
      <c r="B348" s="4">
        <v>1.43</v>
      </c>
      <c r="C348" s="4">
        <v>14</v>
      </c>
      <c r="D348">
        <f t="shared" si="10"/>
        <v>0.1553360374650618</v>
      </c>
      <c r="E348">
        <f t="shared" si="11"/>
        <v>1.146128035678238</v>
      </c>
    </row>
    <row r="349" spans="1:5" x14ac:dyDescent="0.25">
      <c r="A349" s="8" t="s">
        <v>370</v>
      </c>
      <c r="B349" s="4">
        <v>1.54</v>
      </c>
      <c r="C349" s="4">
        <v>13</v>
      </c>
      <c r="D349">
        <f t="shared" si="10"/>
        <v>0.18752072083646307</v>
      </c>
      <c r="E349">
        <f t="shared" si="11"/>
        <v>1.1139433523068367</v>
      </c>
    </row>
    <row r="350" spans="1:5" x14ac:dyDescent="0.25">
      <c r="A350" s="8" t="s">
        <v>371</v>
      </c>
      <c r="B350" s="4">
        <v>1.05</v>
      </c>
      <c r="C350" s="4">
        <v>17</v>
      </c>
      <c r="D350">
        <f t="shared" si="10"/>
        <v>2.1189299069938092E-2</v>
      </c>
      <c r="E350">
        <f t="shared" si="11"/>
        <v>1.2304489213782739</v>
      </c>
    </row>
    <row r="351" spans="1:5" x14ac:dyDescent="0.25">
      <c r="A351" s="8" t="s">
        <v>372</v>
      </c>
      <c r="B351" s="4">
        <v>1.25</v>
      </c>
      <c r="C351" s="4">
        <v>15</v>
      </c>
      <c r="D351">
        <f t="shared" si="10"/>
        <v>9.691001300805642E-2</v>
      </c>
      <c r="E351">
        <f t="shared" si="11"/>
        <v>1.1760912590556813</v>
      </c>
    </row>
    <row r="352" spans="1:5" x14ac:dyDescent="0.25">
      <c r="A352" s="8" t="s">
        <v>373</v>
      </c>
      <c r="B352" s="4">
        <v>1.33</v>
      </c>
      <c r="C352" s="4">
        <v>14</v>
      </c>
      <c r="D352">
        <f t="shared" si="10"/>
        <v>0.12385164096708581</v>
      </c>
      <c r="E352">
        <f t="shared" si="11"/>
        <v>1.146128035678238</v>
      </c>
    </row>
    <row r="353" spans="1:5" x14ac:dyDescent="0.25">
      <c r="A353" s="8" t="s">
        <v>374</v>
      </c>
      <c r="B353" s="4">
        <v>1.43</v>
      </c>
      <c r="C353" s="4">
        <v>13</v>
      </c>
      <c r="D353">
        <f t="shared" si="10"/>
        <v>0.1553360374650618</v>
      </c>
      <c r="E353">
        <f t="shared" si="11"/>
        <v>1.1139433523068367</v>
      </c>
    </row>
    <row r="354" spans="1:5" x14ac:dyDescent="0.25">
      <c r="A354" s="8" t="s">
        <v>375</v>
      </c>
      <c r="B354" s="4">
        <v>1</v>
      </c>
      <c r="C354" s="4">
        <v>18</v>
      </c>
      <c r="D354">
        <f t="shared" si="10"/>
        <v>0</v>
      </c>
      <c r="E354">
        <f t="shared" si="11"/>
        <v>1.255272505103306</v>
      </c>
    </row>
    <row r="355" spans="1:5" x14ac:dyDescent="0.25">
      <c r="A355" s="8" t="s">
        <v>376</v>
      </c>
      <c r="B355" s="4">
        <v>1.25</v>
      </c>
      <c r="C355" s="4">
        <v>16</v>
      </c>
      <c r="D355">
        <f t="shared" si="10"/>
        <v>9.691001300805642E-2</v>
      </c>
      <c r="E355">
        <f t="shared" si="11"/>
        <v>1.2041199826559248</v>
      </c>
    </row>
    <row r="356" spans="1:5" x14ac:dyDescent="0.25">
      <c r="A356" s="8" t="s">
        <v>377</v>
      </c>
      <c r="B356" s="4">
        <v>1.33</v>
      </c>
      <c r="C356" s="4">
        <v>15</v>
      </c>
      <c r="D356">
        <f t="shared" si="10"/>
        <v>0.12385164096708581</v>
      </c>
      <c r="E356">
        <f t="shared" si="11"/>
        <v>1.1760912590556813</v>
      </c>
    </row>
    <row r="357" spans="1:5" x14ac:dyDescent="0.25">
      <c r="A357" s="8" t="s">
        <v>378</v>
      </c>
      <c r="B357" s="4">
        <v>1.54</v>
      </c>
      <c r="C357" s="4">
        <v>13</v>
      </c>
      <c r="D357">
        <f t="shared" si="10"/>
        <v>0.18752072083646307</v>
      </c>
      <c r="E357">
        <f t="shared" si="11"/>
        <v>1.1139433523068367</v>
      </c>
    </row>
    <row r="358" spans="1:5" x14ac:dyDescent="0.25">
      <c r="A358" s="8" t="s">
        <v>379</v>
      </c>
      <c r="B358" s="4">
        <v>1.1100000000000001</v>
      </c>
      <c r="C358" s="4">
        <v>18</v>
      </c>
      <c r="D358">
        <f t="shared" si="10"/>
        <v>4.5322978786657475E-2</v>
      </c>
      <c r="E358">
        <f t="shared" si="11"/>
        <v>1.255272505103306</v>
      </c>
    </row>
    <row r="359" spans="1:5" x14ac:dyDescent="0.25">
      <c r="A359" s="8" t="s">
        <v>380</v>
      </c>
      <c r="B359" s="4">
        <v>1.25</v>
      </c>
      <c r="C359" s="4">
        <v>16</v>
      </c>
      <c r="D359">
        <f t="shared" si="10"/>
        <v>9.691001300805642E-2</v>
      </c>
      <c r="E359">
        <f t="shared" si="11"/>
        <v>1.2041199826559248</v>
      </c>
    </row>
    <row r="360" spans="1:5" x14ac:dyDescent="0.25">
      <c r="A360" s="8" t="s">
        <v>381</v>
      </c>
      <c r="B360" s="4">
        <v>1.25</v>
      </c>
      <c r="C360" s="4">
        <v>15</v>
      </c>
      <c r="D360">
        <f t="shared" si="10"/>
        <v>9.691001300805642E-2</v>
      </c>
      <c r="E360">
        <f t="shared" si="11"/>
        <v>1.1760912590556813</v>
      </c>
    </row>
    <row r="361" spans="1:5" x14ac:dyDescent="0.25">
      <c r="A361" s="8" t="s">
        <v>382</v>
      </c>
      <c r="B361" s="4">
        <v>1.43</v>
      </c>
      <c r="C361" s="4">
        <v>13</v>
      </c>
      <c r="D361">
        <f t="shared" si="10"/>
        <v>0.1553360374650618</v>
      </c>
      <c r="E361">
        <f t="shared" si="11"/>
        <v>1.1139433523068367</v>
      </c>
    </row>
    <row r="362" spans="1:5" x14ac:dyDescent="0.25">
      <c r="A362" s="8" t="s">
        <v>383</v>
      </c>
      <c r="B362" s="4">
        <v>1</v>
      </c>
      <c r="C362" s="4">
        <v>19</v>
      </c>
      <c r="D362">
        <f t="shared" si="10"/>
        <v>0</v>
      </c>
      <c r="E362">
        <f t="shared" si="11"/>
        <v>1.2787536009528289</v>
      </c>
    </row>
    <row r="363" spans="1:5" x14ac:dyDescent="0.25">
      <c r="A363" s="8" t="s">
        <v>384</v>
      </c>
      <c r="B363" s="4">
        <v>1.25</v>
      </c>
      <c r="C363" s="4">
        <v>16</v>
      </c>
      <c r="D363">
        <f t="shared" si="10"/>
        <v>9.691001300805642E-2</v>
      </c>
      <c r="E363">
        <f t="shared" si="11"/>
        <v>1.2041199826559248</v>
      </c>
    </row>
    <row r="364" spans="1:5" x14ac:dyDescent="0.25">
      <c r="A364" s="8" t="s">
        <v>385</v>
      </c>
      <c r="B364" s="4">
        <v>1.25</v>
      </c>
      <c r="C364" s="4">
        <v>15</v>
      </c>
      <c r="D364">
        <f t="shared" si="10"/>
        <v>9.691001300805642E-2</v>
      </c>
      <c r="E364">
        <f t="shared" si="11"/>
        <v>1.1760912590556813</v>
      </c>
    </row>
    <row r="365" spans="1:5" x14ac:dyDescent="0.25">
      <c r="A365" s="8" t="s">
        <v>386</v>
      </c>
      <c r="B365" s="4">
        <v>1.43</v>
      </c>
      <c r="C365" s="4">
        <v>13</v>
      </c>
      <c r="D365">
        <f t="shared" si="10"/>
        <v>0.1553360374650618</v>
      </c>
      <c r="E365">
        <f t="shared" si="11"/>
        <v>1.1139433523068367</v>
      </c>
    </row>
    <row r="366" spans="1:5" x14ac:dyDescent="0.25">
      <c r="A366" s="8" t="s">
        <v>387</v>
      </c>
      <c r="B366" s="4">
        <v>2.5</v>
      </c>
      <c r="C366" s="4">
        <v>7</v>
      </c>
      <c r="D366">
        <f t="shared" si="10"/>
        <v>0.3979400086720376</v>
      </c>
      <c r="E366">
        <f t="shared" si="11"/>
        <v>0.84509804001425681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26F09-9C6F-45D0-BE43-FE71499292AD}">
  <dimension ref="A1:C366"/>
  <sheetViews>
    <sheetView workbookViewId="0">
      <selection activeCell="E2" sqref="E2"/>
    </sheetView>
  </sheetViews>
  <sheetFormatPr defaultRowHeight="15" x14ac:dyDescent="0.25"/>
  <sheetData>
    <row r="1" spans="1:3" x14ac:dyDescent="0.25">
      <c r="A1" t="s">
        <v>0</v>
      </c>
      <c r="B1" t="s">
        <v>4</v>
      </c>
      <c r="C1" t="s">
        <v>5</v>
      </c>
    </row>
    <row r="2" spans="1:3" x14ac:dyDescent="0.25">
      <c r="A2" s="8" t="s">
        <v>23</v>
      </c>
      <c r="B2" s="4">
        <v>15</v>
      </c>
      <c r="C2" s="4">
        <v>10</v>
      </c>
    </row>
    <row r="3" spans="1:3" x14ac:dyDescent="0.25">
      <c r="A3" s="8" t="s">
        <v>24</v>
      </c>
      <c r="B3" s="4">
        <v>15</v>
      </c>
      <c r="C3" s="4">
        <v>13</v>
      </c>
    </row>
    <row r="4" spans="1:3" x14ac:dyDescent="0.25">
      <c r="A4" s="8" t="s">
        <v>25</v>
      </c>
      <c r="B4" s="4">
        <v>27</v>
      </c>
      <c r="C4" s="4">
        <v>15</v>
      </c>
    </row>
    <row r="5" spans="1:3" x14ac:dyDescent="0.25">
      <c r="A5" s="8" t="s">
        <v>26</v>
      </c>
      <c r="B5" s="4">
        <v>28</v>
      </c>
      <c r="C5" s="4">
        <v>17</v>
      </c>
    </row>
    <row r="6" spans="1:3" x14ac:dyDescent="0.25">
      <c r="A6" s="8" t="s">
        <v>27</v>
      </c>
      <c r="B6" s="4">
        <v>33</v>
      </c>
      <c r="C6" s="4">
        <v>18</v>
      </c>
    </row>
    <row r="7" spans="1:3" x14ac:dyDescent="0.25">
      <c r="A7" s="8" t="s">
        <v>28</v>
      </c>
      <c r="B7" s="4">
        <v>23</v>
      </c>
      <c r="C7" s="4">
        <v>11</v>
      </c>
    </row>
    <row r="8" spans="1:3" x14ac:dyDescent="0.25">
      <c r="A8" s="8" t="s">
        <v>29</v>
      </c>
      <c r="B8" s="4">
        <v>19</v>
      </c>
      <c r="C8" s="4">
        <v>13</v>
      </c>
    </row>
    <row r="9" spans="1:3" x14ac:dyDescent="0.25">
      <c r="A9" s="8" t="s">
        <v>30</v>
      </c>
      <c r="B9" s="4">
        <v>28</v>
      </c>
      <c r="C9" s="4">
        <v>15</v>
      </c>
    </row>
    <row r="10" spans="1:3" x14ac:dyDescent="0.25">
      <c r="A10" s="8" t="s">
        <v>31</v>
      </c>
      <c r="B10" s="4">
        <v>20</v>
      </c>
      <c r="C10" s="4">
        <v>17</v>
      </c>
    </row>
    <row r="11" spans="1:3" x14ac:dyDescent="0.25">
      <c r="A11" s="8" t="s">
        <v>32</v>
      </c>
      <c r="B11" s="4">
        <v>33</v>
      </c>
      <c r="C11" s="4">
        <v>18</v>
      </c>
    </row>
    <row r="12" spans="1:3" x14ac:dyDescent="0.25">
      <c r="A12" s="8" t="s">
        <v>33</v>
      </c>
      <c r="B12" s="4">
        <v>23</v>
      </c>
      <c r="C12" s="4">
        <v>12</v>
      </c>
    </row>
    <row r="13" spans="1:3" x14ac:dyDescent="0.25">
      <c r="A13" s="8" t="s">
        <v>34</v>
      </c>
      <c r="B13" s="4">
        <v>16</v>
      </c>
      <c r="C13" s="4">
        <v>14</v>
      </c>
    </row>
    <row r="14" spans="1:3" x14ac:dyDescent="0.25">
      <c r="A14" s="8" t="s">
        <v>35</v>
      </c>
      <c r="B14" s="4">
        <v>19</v>
      </c>
      <c r="C14" s="4">
        <v>15</v>
      </c>
    </row>
    <row r="15" spans="1:3" x14ac:dyDescent="0.25">
      <c r="A15" s="8" t="s">
        <v>36</v>
      </c>
      <c r="B15" s="4">
        <v>23</v>
      </c>
      <c r="C15" s="4">
        <v>17</v>
      </c>
    </row>
    <row r="16" spans="1:3" x14ac:dyDescent="0.25">
      <c r="A16" s="8" t="s">
        <v>37</v>
      </c>
      <c r="B16" s="4">
        <v>33</v>
      </c>
      <c r="C16" s="4">
        <v>18</v>
      </c>
    </row>
    <row r="17" spans="1:3" x14ac:dyDescent="0.25">
      <c r="A17" s="8" t="s">
        <v>38</v>
      </c>
      <c r="B17" s="4">
        <v>24</v>
      </c>
      <c r="C17" s="4">
        <v>12</v>
      </c>
    </row>
    <row r="18" spans="1:3" x14ac:dyDescent="0.25">
      <c r="A18" s="8" t="s">
        <v>39</v>
      </c>
      <c r="B18" s="4">
        <v>26</v>
      </c>
      <c r="C18" s="4">
        <v>14</v>
      </c>
    </row>
    <row r="19" spans="1:3" x14ac:dyDescent="0.25">
      <c r="A19" s="8" t="s">
        <v>40</v>
      </c>
      <c r="B19" s="4">
        <v>33</v>
      </c>
      <c r="C19" s="4">
        <v>16</v>
      </c>
    </row>
    <row r="20" spans="1:3" x14ac:dyDescent="0.25">
      <c r="A20" s="8" t="s">
        <v>41</v>
      </c>
      <c r="B20" s="4">
        <v>30</v>
      </c>
      <c r="C20" s="4">
        <v>17</v>
      </c>
    </row>
    <row r="21" spans="1:3" x14ac:dyDescent="0.25">
      <c r="A21" s="8" t="s">
        <v>42</v>
      </c>
      <c r="B21" s="4">
        <v>20</v>
      </c>
      <c r="C21" s="4">
        <v>12</v>
      </c>
    </row>
    <row r="22" spans="1:3" x14ac:dyDescent="0.25">
      <c r="A22" s="8" t="s">
        <v>43</v>
      </c>
      <c r="B22" s="4">
        <v>16</v>
      </c>
      <c r="C22" s="4">
        <v>14</v>
      </c>
    </row>
    <row r="23" spans="1:3" x14ac:dyDescent="0.25">
      <c r="A23" s="8" t="s">
        <v>44</v>
      </c>
      <c r="B23" s="4">
        <v>19</v>
      </c>
      <c r="C23" s="4">
        <v>16</v>
      </c>
    </row>
    <row r="24" spans="1:3" x14ac:dyDescent="0.25">
      <c r="A24" s="8" t="s">
        <v>45</v>
      </c>
      <c r="B24" s="4">
        <v>21</v>
      </c>
      <c r="C24" s="4">
        <v>17</v>
      </c>
    </row>
    <row r="25" spans="1:3" x14ac:dyDescent="0.25">
      <c r="A25" s="8" t="s">
        <v>46</v>
      </c>
      <c r="B25" s="4">
        <v>20</v>
      </c>
      <c r="C25" s="4">
        <v>12</v>
      </c>
    </row>
    <row r="26" spans="1:3" x14ac:dyDescent="0.25">
      <c r="A26" s="8" t="s">
        <v>47</v>
      </c>
      <c r="B26" s="4">
        <v>24</v>
      </c>
      <c r="C26" s="4">
        <v>14</v>
      </c>
    </row>
    <row r="27" spans="1:3" x14ac:dyDescent="0.25">
      <c r="A27" s="8" t="s">
        <v>48</v>
      </c>
      <c r="B27" s="4">
        <v>18</v>
      </c>
      <c r="C27" s="4">
        <v>16</v>
      </c>
    </row>
    <row r="28" spans="1:3" x14ac:dyDescent="0.25">
      <c r="A28" s="8" t="s">
        <v>49</v>
      </c>
      <c r="B28" s="4">
        <v>22</v>
      </c>
      <c r="C28" s="4">
        <v>17</v>
      </c>
    </row>
    <row r="29" spans="1:3" x14ac:dyDescent="0.25">
      <c r="A29" s="8" t="s">
        <v>50</v>
      </c>
      <c r="B29" s="4">
        <v>15</v>
      </c>
      <c r="C29" s="4">
        <v>13</v>
      </c>
    </row>
    <row r="30" spans="1:3" x14ac:dyDescent="0.25">
      <c r="A30" s="8" t="s">
        <v>51</v>
      </c>
      <c r="B30" s="4">
        <v>27</v>
      </c>
      <c r="C30" s="4">
        <v>14</v>
      </c>
    </row>
    <row r="31" spans="1:3" x14ac:dyDescent="0.25">
      <c r="A31" s="8" t="s">
        <v>52</v>
      </c>
      <c r="B31" s="4">
        <v>20</v>
      </c>
      <c r="C31" s="4">
        <v>17</v>
      </c>
    </row>
    <row r="32" spans="1:3" x14ac:dyDescent="0.25">
      <c r="A32" s="8" t="s">
        <v>53</v>
      </c>
      <c r="B32" s="4">
        <v>37</v>
      </c>
      <c r="C32" s="4">
        <v>18</v>
      </c>
    </row>
    <row r="33" spans="1:3" x14ac:dyDescent="0.25">
      <c r="A33" s="8" t="s">
        <v>54</v>
      </c>
      <c r="B33" s="4">
        <v>35</v>
      </c>
      <c r="C33" s="4">
        <v>18</v>
      </c>
    </row>
    <row r="34" spans="1:3" x14ac:dyDescent="0.25">
      <c r="A34" s="8" t="s">
        <v>55</v>
      </c>
      <c r="B34" s="4">
        <v>22</v>
      </c>
      <c r="C34" s="4">
        <v>20</v>
      </c>
    </row>
    <row r="35" spans="1:3" x14ac:dyDescent="0.25">
      <c r="A35" s="8" t="s">
        <v>56</v>
      </c>
      <c r="B35" s="4">
        <v>25</v>
      </c>
      <c r="C35" s="4">
        <v>21</v>
      </c>
    </row>
    <row r="36" spans="1:3" x14ac:dyDescent="0.25">
      <c r="A36" s="8" t="s">
        <v>57</v>
      </c>
      <c r="B36" s="4">
        <v>46</v>
      </c>
      <c r="C36" s="4">
        <v>22</v>
      </c>
    </row>
    <row r="37" spans="1:3" x14ac:dyDescent="0.25">
      <c r="A37" s="8" t="s">
        <v>58</v>
      </c>
      <c r="B37" s="4">
        <v>32</v>
      </c>
      <c r="C37" s="4">
        <v>18</v>
      </c>
    </row>
    <row r="38" spans="1:3" x14ac:dyDescent="0.25">
      <c r="A38" s="8" t="s">
        <v>59</v>
      </c>
      <c r="B38" s="4">
        <v>28</v>
      </c>
      <c r="C38" s="4">
        <v>20</v>
      </c>
    </row>
    <row r="39" spans="1:3" x14ac:dyDescent="0.25">
      <c r="A39" s="8" t="s">
        <v>60</v>
      </c>
      <c r="B39" s="4">
        <v>39</v>
      </c>
      <c r="C39" s="4">
        <v>21</v>
      </c>
    </row>
    <row r="40" spans="1:3" x14ac:dyDescent="0.25">
      <c r="A40" s="8" t="s">
        <v>61</v>
      </c>
      <c r="B40" s="4">
        <v>31</v>
      </c>
      <c r="C40" s="4">
        <v>22</v>
      </c>
    </row>
    <row r="41" spans="1:3" x14ac:dyDescent="0.25">
      <c r="A41" s="8" t="s">
        <v>62</v>
      </c>
      <c r="B41" s="4">
        <v>39</v>
      </c>
      <c r="C41" s="4">
        <v>19</v>
      </c>
    </row>
    <row r="42" spans="1:3" x14ac:dyDescent="0.25">
      <c r="A42" s="8" t="s">
        <v>63</v>
      </c>
      <c r="B42" s="4">
        <v>40</v>
      </c>
      <c r="C42" s="4">
        <v>20</v>
      </c>
    </row>
    <row r="43" spans="1:3" x14ac:dyDescent="0.25">
      <c r="A43" s="8" t="s">
        <v>64</v>
      </c>
      <c r="B43" s="4">
        <v>35</v>
      </c>
      <c r="C43" s="4">
        <v>21</v>
      </c>
    </row>
    <row r="44" spans="1:3" x14ac:dyDescent="0.25">
      <c r="A44" s="8" t="s">
        <v>65</v>
      </c>
      <c r="B44" s="4">
        <v>41</v>
      </c>
      <c r="C44" s="4">
        <v>22</v>
      </c>
    </row>
    <row r="45" spans="1:3" x14ac:dyDescent="0.25">
      <c r="A45" s="8" t="s">
        <v>66</v>
      </c>
      <c r="B45" s="4">
        <v>34</v>
      </c>
      <c r="C45" s="4">
        <v>18</v>
      </c>
    </row>
    <row r="46" spans="1:3" x14ac:dyDescent="0.25">
      <c r="A46" s="8" t="s">
        <v>67</v>
      </c>
      <c r="B46" s="4">
        <v>35</v>
      </c>
      <c r="C46" s="4">
        <v>19</v>
      </c>
    </row>
    <row r="47" spans="1:3" x14ac:dyDescent="0.25">
      <c r="A47" s="8" t="s">
        <v>68</v>
      </c>
      <c r="B47" s="4">
        <v>33</v>
      </c>
      <c r="C47" s="4">
        <v>20</v>
      </c>
    </row>
    <row r="48" spans="1:3" x14ac:dyDescent="0.25">
      <c r="A48" s="8" t="s">
        <v>69</v>
      </c>
      <c r="B48" s="4">
        <v>31</v>
      </c>
      <c r="C48" s="4">
        <v>21</v>
      </c>
    </row>
    <row r="49" spans="1:3" x14ac:dyDescent="0.25">
      <c r="A49" s="8" t="s">
        <v>70</v>
      </c>
      <c r="B49" s="4">
        <v>29</v>
      </c>
      <c r="C49" s="4">
        <v>18</v>
      </c>
    </row>
    <row r="50" spans="1:3" x14ac:dyDescent="0.25">
      <c r="A50" s="8" t="s">
        <v>71</v>
      </c>
      <c r="B50" s="4">
        <v>25</v>
      </c>
      <c r="C50" s="4">
        <v>19</v>
      </c>
    </row>
    <row r="51" spans="1:3" x14ac:dyDescent="0.25">
      <c r="A51" s="8" t="s">
        <v>72</v>
      </c>
      <c r="B51" s="4">
        <v>28</v>
      </c>
      <c r="C51" s="4">
        <v>20</v>
      </c>
    </row>
    <row r="52" spans="1:3" x14ac:dyDescent="0.25">
      <c r="A52" s="8" t="s">
        <v>73</v>
      </c>
      <c r="B52" s="4">
        <v>25</v>
      </c>
      <c r="C52" s="4">
        <v>21</v>
      </c>
    </row>
    <row r="53" spans="1:3" x14ac:dyDescent="0.25">
      <c r="A53" s="8" t="s">
        <v>74</v>
      </c>
      <c r="B53" s="4">
        <v>28</v>
      </c>
      <c r="C53" s="4">
        <v>18</v>
      </c>
    </row>
    <row r="54" spans="1:3" x14ac:dyDescent="0.25">
      <c r="A54" s="8" t="s">
        <v>75</v>
      </c>
      <c r="B54" s="4">
        <v>36</v>
      </c>
      <c r="C54" s="4">
        <v>19</v>
      </c>
    </row>
    <row r="55" spans="1:3" x14ac:dyDescent="0.25">
      <c r="A55" s="8" t="s">
        <v>76</v>
      </c>
      <c r="B55" s="4">
        <v>23</v>
      </c>
      <c r="C55" s="4">
        <v>20</v>
      </c>
    </row>
    <row r="56" spans="1:3" x14ac:dyDescent="0.25">
      <c r="A56" s="8" t="s">
        <v>77</v>
      </c>
      <c r="B56" s="4">
        <v>36</v>
      </c>
      <c r="C56" s="4">
        <v>21</v>
      </c>
    </row>
    <row r="57" spans="1:3" x14ac:dyDescent="0.25">
      <c r="A57" s="8" t="s">
        <v>78</v>
      </c>
      <c r="B57" s="4">
        <v>21</v>
      </c>
      <c r="C57" s="4">
        <v>18</v>
      </c>
    </row>
    <row r="58" spans="1:3" x14ac:dyDescent="0.25">
      <c r="A58" s="8" t="s">
        <v>79</v>
      </c>
      <c r="B58" s="4">
        <v>32</v>
      </c>
      <c r="C58" s="4">
        <v>19</v>
      </c>
    </row>
    <row r="59" spans="1:3" x14ac:dyDescent="0.25">
      <c r="A59" s="8" t="s">
        <v>80</v>
      </c>
      <c r="B59" s="4">
        <v>34</v>
      </c>
      <c r="C59" s="4">
        <v>20</v>
      </c>
    </row>
    <row r="60" spans="1:3" x14ac:dyDescent="0.25">
      <c r="A60" s="8" t="s">
        <v>81</v>
      </c>
      <c r="B60" s="4">
        <v>45</v>
      </c>
      <c r="C60" s="4">
        <v>22</v>
      </c>
    </row>
    <row r="61" spans="1:3" x14ac:dyDescent="0.25">
      <c r="A61" s="8" t="s">
        <v>82</v>
      </c>
      <c r="B61" s="4">
        <v>46</v>
      </c>
      <c r="C61" s="4">
        <v>23</v>
      </c>
    </row>
    <row r="62" spans="1:3" x14ac:dyDescent="0.25">
      <c r="A62" s="8" t="s">
        <v>83</v>
      </c>
      <c r="B62" s="4">
        <v>31</v>
      </c>
      <c r="C62" s="4">
        <v>24</v>
      </c>
    </row>
    <row r="63" spans="1:3" x14ac:dyDescent="0.25">
      <c r="A63" s="8" t="s">
        <v>84</v>
      </c>
      <c r="B63" s="4">
        <v>28</v>
      </c>
      <c r="C63" s="4">
        <v>24</v>
      </c>
    </row>
    <row r="64" spans="1:3" x14ac:dyDescent="0.25">
      <c r="A64" s="8" t="s">
        <v>85</v>
      </c>
      <c r="B64" s="4">
        <v>29</v>
      </c>
      <c r="C64" s="4">
        <v>25</v>
      </c>
    </row>
    <row r="65" spans="1:3" x14ac:dyDescent="0.25">
      <c r="A65" s="8" t="s">
        <v>86</v>
      </c>
      <c r="B65" s="4">
        <v>32</v>
      </c>
      <c r="C65" s="4">
        <v>23</v>
      </c>
    </row>
    <row r="66" spans="1:3" x14ac:dyDescent="0.25">
      <c r="A66" s="8" t="s">
        <v>87</v>
      </c>
      <c r="B66" s="4">
        <v>28</v>
      </c>
      <c r="C66" s="4">
        <v>24</v>
      </c>
    </row>
    <row r="67" spans="1:3" x14ac:dyDescent="0.25">
      <c r="A67" s="8" t="s">
        <v>88</v>
      </c>
      <c r="B67" s="4">
        <v>32</v>
      </c>
      <c r="C67" s="4">
        <v>24</v>
      </c>
    </row>
    <row r="68" spans="1:3" x14ac:dyDescent="0.25">
      <c r="A68" s="8" t="s">
        <v>89</v>
      </c>
      <c r="B68" s="4">
        <v>43</v>
      </c>
      <c r="C68" s="4">
        <v>25</v>
      </c>
    </row>
    <row r="69" spans="1:3" x14ac:dyDescent="0.25">
      <c r="A69" s="8" t="s">
        <v>90</v>
      </c>
      <c r="B69" s="4">
        <v>29</v>
      </c>
      <c r="C69" s="4">
        <v>23</v>
      </c>
    </row>
    <row r="70" spans="1:3" x14ac:dyDescent="0.25">
      <c r="A70" s="8" t="s">
        <v>91</v>
      </c>
      <c r="B70" s="4">
        <v>31</v>
      </c>
      <c r="C70" s="4">
        <v>24</v>
      </c>
    </row>
    <row r="71" spans="1:3" x14ac:dyDescent="0.25">
      <c r="A71" s="8" t="s">
        <v>92</v>
      </c>
      <c r="B71" s="4">
        <v>30</v>
      </c>
      <c r="C71" s="4">
        <v>24</v>
      </c>
    </row>
    <row r="72" spans="1:3" x14ac:dyDescent="0.25">
      <c r="A72" s="8" t="s">
        <v>93</v>
      </c>
      <c r="B72" s="4">
        <v>47</v>
      </c>
      <c r="C72" s="4">
        <v>25</v>
      </c>
    </row>
    <row r="73" spans="1:3" x14ac:dyDescent="0.25">
      <c r="A73" s="8" t="s">
        <v>94</v>
      </c>
      <c r="B73" s="4">
        <v>48</v>
      </c>
      <c r="C73" s="4">
        <v>23</v>
      </c>
    </row>
    <row r="74" spans="1:3" x14ac:dyDescent="0.25">
      <c r="A74" s="8" t="s">
        <v>95</v>
      </c>
      <c r="B74" s="4">
        <v>35</v>
      </c>
      <c r="C74" s="4">
        <v>23</v>
      </c>
    </row>
    <row r="75" spans="1:3" x14ac:dyDescent="0.25">
      <c r="A75" s="8" t="s">
        <v>96</v>
      </c>
      <c r="B75" s="4">
        <v>30</v>
      </c>
      <c r="C75" s="4">
        <v>24</v>
      </c>
    </row>
    <row r="76" spans="1:3" x14ac:dyDescent="0.25">
      <c r="A76" s="8" t="s">
        <v>97</v>
      </c>
      <c r="B76" s="4">
        <v>39</v>
      </c>
      <c r="C76" s="4">
        <v>24</v>
      </c>
    </row>
    <row r="77" spans="1:3" x14ac:dyDescent="0.25">
      <c r="A77" s="8" t="s">
        <v>98</v>
      </c>
      <c r="B77" s="4">
        <v>50</v>
      </c>
      <c r="C77" s="4">
        <v>25</v>
      </c>
    </row>
    <row r="78" spans="1:3" x14ac:dyDescent="0.25">
      <c r="A78" s="8" t="s">
        <v>99</v>
      </c>
      <c r="B78" s="4">
        <v>32</v>
      </c>
      <c r="C78" s="4">
        <v>23</v>
      </c>
    </row>
    <row r="79" spans="1:3" x14ac:dyDescent="0.25">
      <c r="A79" s="8" t="s">
        <v>100</v>
      </c>
      <c r="B79" s="4">
        <v>38</v>
      </c>
      <c r="C79" s="4">
        <v>23</v>
      </c>
    </row>
    <row r="80" spans="1:3" x14ac:dyDescent="0.25">
      <c r="A80" s="8" t="s">
        <v>101</v>
      </c>
      <c r="B80" s="4">
        <v>33</v>
      </c>
      <c r="C80" s="4">
        <v>24</v>
      </c>
    </row>
    <row r="81" spans="1:3" x14ac:dyDescent="0.25">
      <c r="A81" s="8" t="s">
        <v>102</v>
      </c>
      <c r="B81" s="4">
        <v>36</v>
      </c>
      <c r="C81" s="4">
        <v>24</v>
      </c>
    </row>
    <row r="82" spans="1:3" x14ac:dyDescent="0.25">
      <c r="A82" s="8" t="s">
        <v>103</v>
      </c>
      <c r="B82" s="4">
        <v>38</v>
      </c>
      <c r="C82" s="4">
        <v>25</v>
      </c>
    </row>
    <row r="83" spans="1:3" x14ac:dyDescent="0.25">
      <c r="A83" s="8" t="s">
        <v>104</v>
      </c>
      <c r="B83" s="4">
        <v>35</v>
      </c>
      <c r="C83" s="4">
        <v>23</v>
      </c>
    </row>
    <row r="84" spans="1:3" x14ac:dyDescent="0.25">
      <c r="A84" s="8" t="s">
        <v>105</v>
      </c>
      <c r="B84" s="4">
        <v>41</v>
      </c>
      <c r="C84" s="4">
        <v>23</v>
      </c>
    </row>
    <row r="85" spans="1:3" x14ac:dyDescent="0.25">
      <c r="A85" s="8" t="s">
        <v>106</v>
      </c>
      <c r="B85" s="4">
        <v>50</v>
      </c>
      <c r="C85" s="4">
        <v>24</v>
      </c>
    </row>
    <row r="86" spans="1:3" x14ac:dyDescent="0.25">
      <c r="A86" s="8" t="s">
        <v>107</v>
      </c>
      <c r="B86" s="4">
        <v>39</v>
      </c>
      <c r="C86" s="4">
        <v>25</v>
      </c>
    </row>
    <row r="87" spans="1:3" x14ac:dyDescent="0.25">
      <c r="A87" s="8" t="s">
        <v>108</v>
      </c>
      <c r="B87" s="4">
        <v>30</v>
      </c>
      <c r="C87" s="4">
        <v>25</v>
      </c>
    </row>
    <row r="88" spans="1:3" x14ac:dyDescent="0.25">
      <c r="A88" s="8" t="s">
        <v>109</v>
      </c>
      <c r="B88" s="4">
        <v>48</v>
      </c>
      <c r="C88" s="4">
        <v>23</v>
      </c>
    </row>
    <row r="89" spans="1:3" x14ac:dyDescent="0.25">
      <c r="A89" s="8" t="s">
        <v>110</v>
      </c>
      <c r="B89" s="4">
        <v>39</v>
      </c>
      <c r="C89" s="4">
        <v>24</v>
      </c>
    </row>
    <row r="90" spans="1:3" x14ac:dyDescent="0.25">
      <c r="A90" s="8" t="s">
        <v>111</v>
      </c>
      <c r="B90" s="4">
        <v>47</v>
      </c>
      <c r="C90" s="4">
        <v>24</v>
      </c>
    </row>
    <row r="91" spans="1:3" x14ac:dyDescent="0.25">
      <c r="A91" s="8" t="s">
        <v>112</v>
      </c>
      <c r="B91" s="4">
        <v>48</v>
      </c>
      <c r="C91" s="4">
        <v>25</v>
      </c>
    </row>
    <row r="92" spans="1:3" x14ac:dyDescent="0.25">
      <c r="A92" s="8" t="s">
        <v>113</v>
      </c>
      <c r="B92" s="4">
        <v>33</v>
      </c>
      <c r="C92" s="4">
        <v>25</v>
      </c>
    </row>
    <row r="93" spans="1:3" x14ac:dyDescent="0.25">
      <c r="A93" s="8" t="s">
        <v>114</v>
      </c>
      <c r="B93" s="4">
        <v>47</v>
      </c>
      <c r="C93" s="4">
        <v>26</v>
      </c>
    </row>
    <row r="94" spans="1:3" x14ac:dyDescent="0.25">
      <c r="A94" s="8" t="s">
        <v>115</v>
      </c>
      <c r="B94" s="4">
        <v>51</v>
      </c>
      <c r="C94" s="4">
        <v>26</v>
      </c>
    </row>
    <row r="95" spans="1:3" x14ac:dyDescent="0.25">
      <c r="A95" s="8" t="s">
        <v>116</v>
      </c>
      <c r="B95" s="4">
        <v>31</v>
      </c>
      <c r="C95" s="4">
        <v>27</v>
      </c>
    </row>
    <row r="96" spans="1:3" x14ac:dyDescent="0.25">
      <c r="A96" s="8" t="s">
        <v>117</v>
      </c>
      <c r="B96" s="4">
        <v>33</v>
      </c>
      <c r="C96" s="4">
        <v>28</v>
      </c>
    </row>
    <row r="97" spans="1:3" x14ac:dyDescent="0.25">
      <c r="A97" s="8" t="s">
        <v>118</v>
      </c>
      <c r="B97" s="4">
        <v>31</v>
      </c>
      <c r="C97" s="4">
        <v>25</v>
      </c>
    </row>
    <row r="98" spans="1:3" x14ac:dyDescent="0.25">
      <c r="A98" s="8" t="s">
        <v>119</v>
      </c>
      <c r="B98" s="4">
        <v>44</v>
      </c>
      <c r="C98" s="4">
        <v>26</v>
      </c>
    </row>
    <row r="99" spans="1:3" x14ac:dyDescent="0.25">
      <c r="A99" s="8" t="s">
        <v>120</v>
      </c>
      <c r="B99" s="4">
        <v>37</v>
      </c>
      <c r="C99" s="4">
        <v>26</v>
      </c>
    </row>
    <row r="100" spans="1:3" x14ac:dyDescent="0.25">
      <c r="A100" s="8" t="s">
        <v>121</v>
      </c>
      <c r="B100" s="4">
        <v>52</v>
      </c>
      <c r="C100" s="4">
        <v>27</v>
      </c>
    </row>
    <row r="101" spans="1:3" x14ac:dyDescent="0.25">
      <c r="A101" s="8" t="s">
        <v>122</v>
      </c>
      <c r="B101" s="4">
        <v>48</v>
      </c>
      <c r="C101" s="4">
        <v>25</v>
      </c>
    </row>
    <row r="102" spans="1:3" x14ac:dyDescent="0.25">
      <c r="A102" s="8" t="s">
        <v>123</v>
      </c>
      <c r="B102" s="4">
        <v>34</v>
      </c>
      <c r="C102" s="4">
        <v>26</v>
      </c>
    </row>
    <row r="103" spans="1:3" x14ac:dyDescent="0.25">
      <c r="A103" s="8" t="s">
        <v>124</v>
      </c>
      <c r="B103" s="4">
        <v>30</v>
      </c>
      <c r="C103" s="4">
        <v>27</v>
      </c>
    </row>
    <row r="104" spans="1:3" x14ac:dyDescent="0.25">
      <c r="A104" s="8" t="s">
        <v>125</v>
      </c>
      <c r="B104" s="4">
        <v>46</v>
      </c>
      <c r="C104" s="4">
        <v>27</v>
      </c>
    </row>
    <row r="105" spans="1:3" x14ac:dyDescent="0.25">
      <c r="A105" s="8" t="s">
        <v>126</v>
      </c>
      <c r="B105" s="4">
        <v>49</v>
      </c>
      <c r="C105" s="4">
        <v>25</v>
      </c>
    </row>
    <row r="106" spans="1:3" x14ac:dyDescent="0.25">
      <c r="A106" s="8" t="s">
        <v>127</v>
      </c>
      <c r="B106" s="4">
        <v>41</v>
      </c>
      <c r="C106" s="4">
        <v>26</v>
      </c>
    </row>
    <row r="107" spans="1:3" x14ac:dyDescent="0.25">
      <c r="A107" s="8" t="s">
        <v>128</v>
      </c>
      <c r="B107" s="4">
        <v>43</v>
      </c>
      <c r="C107" s="4">
        <v>27</v>
      </c>
    </row>
    <row r="108" spans="1:3" x14ac:dyDescent="0.25">
      <c r="A108" s="8" t="s">
        <v>129</v>
      </c>
      <c r="B108" s="4">
        <v>56</v>
      </c>
      <c r="C108" s="4">
        <v>27</v>
      </c>
    </row>
    <row r="109" spans="1:3" x14ac:dyDescent="0.25">
      <c r="A109" s="8" t="s">
        <v>130</v>
      </c>
      <c r="B109" s="4">
        <v>31</v>
      </c>
      <c r="C109" s="4">
        <v>25</v>
      </c>
    </row>
    <row r="110" spans="1:3" x14ac:dyDescent="0.25">
      <c r="A110" s="8" t="s">
        <v>131</v>
      </c>
      <c r="B110" s="4">
        <v>53</v>
      </c>
      <c r="C110" s="4">
        <v>26</v>
      </c>
    </row>
    <row r="111" spans="1:3" x14ac:dyDescent="0.25">
      <c r="A111" s="8" t="s">
        <v>132</v>
      </c>
      <c r="B111" s="4">
        <v>42</v>
      </c>
      <c r="C111" s="4">
        <v>27</v>
      </c>
    </row>
    <row r="112" spans="1:3" x14ac:dyDescent="0.25">
      <c r="A112" s="8" t="s">
        <v>133</v>
      </c>
      <c r="B112" s="4">
        <v>48</v>
      </c>
      <c r="C112" s="4">
        <v>27</v>
      </c>
    </row>
    <row r="113" spans="1:3" x14ac:dyDescent="0.25">
      <c r="A113" s="8" t="s">
        <v>134</v>
      </c>
      <c r="B113" s="4">
        <v>47</v>
      </c>
      <c r="C113" s="4">
        <v>25</v>
      </c>
    </row>
    <row r="114" spans="1:3" x14ac:dyDescent="0.25">
      <c r="A114" s="8" t="s">
        <v>135</v>
      </c>
      <c r="B114" s="4">
        <v>50</v>
      </c>
      <c r="C114" s="4">
        <v>26</v>
      </c>
    </row>
    <row r="115" spans="1:3" x14ac:dyDescent="0.25">
      <c r="A115" s="8" t="s">
        <v>136</v>
      </c>
      <c r="B115" s="4">
        <v>48</v>
      </c>
      <c r="C115" s="4">
        <v>27</v>
      </c>
    </row>
    <row r="116" spans="1:3" x14ac:dyDescent="0.25">
      <c r="A116" s="8" t="s">
        <v>137</v>
      </c>
      <c r="B116" s="4">
        <v>37</v>
      </c>
      <c r="C116" s="4">
        <v>27</v>
      </c>
    </row>
    <row r="117" spans="1:3" x14ac:dyDescent="0.25">
      <c r="A117" s="8" t="s">
        <v>138</v>
      </c>
      <c r="B117" s="4">
        <v>48</v>
      </c>
      <c r="C117" s="4">
        <v>25</v>
      </c>
    </row>
    <row r="118" spans="1:3" x14ac:dyDescent="0.25">
      <c r="A118" s="8" t="s">
        <v>139</v>
      </c>
      <c r="B118" s="4">
        <v>50</v>
      </c>
      <c r="C118" s="4">
        <v>25</v>
      </c>
    </row>
    <row r="119" spans="1:3" x14ac:dyDescent="0.25">
      <c r="A119" s="8" t="s">
        <v>140</v>
      </c>
      <c r="B119" s="4">
        <v>32</v>
      </c>
      <c r="C119" s="4">
        <v>26</v>
      </c>
    </row>
    <row r="120" spans="1:3" x14ac:dyDescent="0.25">
      <c r="A120" s="8" t="s">
        <v>141</v>
      </c>
      <c r="B120" s="4">
        <v>32</v>
      </c>
      <c r="C120" s="4">
        <v>27</v>
      </c>
    </row>
    <row r="121" spans="1:3" x14ac:dyDescent="0.25">
      <c r="A121" s="8" t="s">
        <v>142</v>
      </c>
      <c r="B121" s="4">
        <v>35</v>
      </c>
      <c r="C121" s="4">
        <v>27</v>
      </c>
    </row>
    <row r="122" spans="1:3" x14ac:dyDescent="0.25">
      <c r="A122" s="8" t="s">
        <v>143</v>
      </c>
      <c r="B122" s="4">
        <v>56</v>
      </c>
      <c r="C122" s="4">
        <v>29</v>
      </c>
    </row>
    <row r="123" spans="1:3" x14ac:dyDescent="0.25">
      <c r="A123" s="8" t="s">
        <v>144</v>
      </c>
      <c r="B123" s="4">
        <v>40</v>
      </c>
      <c r="C123" s="4">
        <v>29</v>
      </c>
    </row>
    <row r="124" spans="1:3" x14ac:dyDescent="0.25">
      <c r="A124" s="8" t="s">
        <v>145</v>
      </c>
      <c r="B124" s="4">
        <v>55</v>
      </c>
      <c r="C124" s="4">
        <v>30</v>
      </c>
    </row>
    <row r="125" spans="1:3" x14ac:dyDescent="0.25">
      <c r="A125" s="8" t="s">
        <v>146</v>
      </c>
      <c r="B125" s="4">
        <v>64</v>
      </c>
      <c r="C125" s="4">
        <v>31</v>
      </c>
    </row>
    <row r="126" spans="1:3" x14ac:dyDescent="0.25">
      <c r="A126" s="8" t="s">
        <v>147</v>
      </c>
      <c r="B126" s="4">
        <v>31</v>
      </c>
      <c r="C126" s="4">
        <v>28</v>
      </c>
    </row>
    <row r="127" spans="1:3" x14ac:dyDescent="0.25">
      <c r="A127" s="8" t="s">
        <v>148</v>
      </c>
      <c r="B127" s="4">
        <v>51</v>
      </c>
      <c r="C127" s="4">
        <v>29</v>
      </c>
    </row>
    <row r="128" spans="1:3" x14ac:dyDescent="0.25">
      <c r="A128" s="8" t="s">
        <v>149</v>
      </c>
      <c r="B128" s="4">
        <v>49</v>
      </c>
      <c r="C128" s="4">
        <v>29</v>
      </c>
    </row>
    <row r="129" spans="1:3" x14ac:dyDescent="0.25">
      <c r="A129" s="8" t="s">
        <v>150</v>
      </c>
      <c r="B129" s="4">
        <v>56</v>
      </c>
      <c r="C129" s="4">
        <v>30</v>
      </c>
    </row>
    <row r="130" spans="1:3" x14ac:dyDescent="0.25">
      <c r="A130" s="8" t="s">
        <v>151</v>
      </c>
      <c r="B130" s="4">
        <v>56</v>
      </c>
      <c r="C130" s="4">
        <v>31</v>
      </c>
    </row>
    <row r="131" spans="1:3" x14ac:dyDescent="0.25">
      <c r="A131" s="8" t="s">
        <v>152</v>
      </c>
      <c r="B131" s="4">
        <v>40</v>
      </c>
      <c r="C131" s="4">
        <v>28</v>
      </c>
    </row>
    <row r="132" spans="1:3" x14ac:dyDescent="0.25">
      <c r="A132" s="8" t="s">
        <v>153</v>
      </c>
      <c r="B132" s="4">
        <v>57</v>
      </c>
      <c r="C132" s="4">
        <v>29</v>
      </c>
    </row>
    <row r="133" spans="1:3" x14ac:dyDescent="0.25">
      <c r="A133" s="8" t="s">
        <v>154</v>
      </c>
      <c r="B133" s="4">
        <v>40</v>
      </c>
      <c r="C133" s="4">
        <v>29</v>
      </c>
    </row>
    <row r="134" spans="1:3" x14ac:dyDescent="0.25">
      <c r="A134" s="8" t="s">
        <v>155</v>
      </c>
      <c r="B134" s="4">
        <v>34</v>
      </c>
      <c r="C134" s="4">
        <v>30</v>
      </c>
    </row>
    <row r="135" spans="1:3" x14ac:dyDescent="0.25">
      <c r="A135" s="8" t="s">
        <v>156</v>
      </c>
      <c r="B135" s="4">
        <v>58</v>
      </c>
      <c r="C135" s="4">
        <v>31</v>
      </c>
    </row>
    <row r="136" spans="1:3" x14ac:dyDescent="0.25">
      <c r="A136" s="8" t="s">
        <v>157</v>
      </c>
      <c r="B136" s="4">
        <v>32</v>
      </c>
      <c r="C136" s="4">
        <v>28</v>
      </c>
    </row>
    <row r="137" spans="1:3" x14ac:dyDescent="0.25">
      <c r="A137" s="8" t="s">
        <v>158</v>
      </c>
      <c r="B137" s="4">
        <v>55</v>
      </c>
      <c r="C137" s="4">
        <v>29</v>
      </c>
    </row>
    <row r="138" spans="1:3" x14ac:dyDescent="0.25">
      <c r="A138" s="8" t="s">
        <v>159</v>
      </c>
      <c r="B138" s="4">
        <v>43</v>
      </c>
      <c r="C138" s="4">
        <v>29</v>
      </c>
    </row>
    <row r="139" spans="1:3" x14ac:dyDescent="0.25">
      <c r="A139" s="8" t="s">
        <v>160</v>
      </c>
      <c r="B139" s="4">
        <v>53</v>
      </c>
      <c r="C139" s="4">
        <v>30</v>
      </c>
    </row>
    <row r="140" spans="1:3" x14ac:dyDescent="0.25">
      <c r="A140" s="8" t="s">
        <v>161</v>
      </c>
      <c r="B140" s="4">
        <v>58</v>
      </c>
      <c r="C140" s="4">
        <v>31</v>
      </c>
    </row>
    <row r="141" spans="1:3" x14ac:dyDescent="0.25">
      <c r="A141" s="8" t="s">
        <v>162</v>
      </c>
      <c r="B141" s="4">
        <v>59</v>
      </c>
      <c r="C141" s="4">
        <v>28</v>
      </c>
    </row>
    <row r="142" spans="1:3" x14ac:dyDescent="0.25">
      <c r="A142" s="8" t="s">
        <v>163</v>
      </c>
      <c r="B142" s="4">
        <v>47</v>
      </c>
      <c r="C142" s="4">
        <v>29</v>
      </c>
    </row>
    <row r="143" spans="1:3" x14ac:dyDescent="0.25">
      <c r="A143" s="8" t="s">
        <v>164</v>
      </c>
      <c r="B143" s="4">
        <v>34</v>
      </c>
      <c r="C143" s="4">
        <v>30</v>
      </c>
    </row>
    <row r="144" spans="1:3" x14ac:dyDescent="0.25">
      <c r="A144" s="8" t="s">
        <v>165</v>
      </c>
      <c r="B144" s="4">
        <v>45</v>
      </c>
      <c r="C144" s="4">
        <v>31</v>
      </c>
    </row>
    <row r="145" spans="1:3" x14ac:dyDescent="0.25">
      <c r="A145" s="8" t="s">
        <v>166</v>
      </c>
      <c r="B145" s="4">
        <v>34</v>
      </c>
      <c r="C145" s="4">
        <v>28</v>
      </c>
    </row>
    <row r="146" spans="1:3" x14ac:dyDescent="0.25">
      <c r="A146" s="8" t="s">
        <v>167</v>
      </c>
      <c r="B146" s="4">
        <v>53</v>
      </c>
      <c r="C146" s="4">
        <v>29</v>
      </c>
    </row>
    <row r="147" spans="1:3" x14ac:dyDescent="0.25">
      <c r="A147" s="8" t="s">
        <v>168</v>
      </c>
      <c r="B147" s="4">
        <v>63</v>
      </c>
      <c r="C147" s="4">
        <v>30</v>
      </c>
    </row>
    <row r="148" spans="1:3" x14ac:dyDescent="0.25">
      <c r="A148" s="8" t="s">
        <v>169</v>
      </c>
      <c r="B148" s="4">
        <v>56</v>
      </c>
      <c r="C148" s="4">
        <v>31</v>
      </c>
    </row>
    <row r="149" spans="1:3" x14ac:dyDescent="0.25">
      <c r="A149" s="8" t="s">
        <v>170</v>
      </c>
      <c r="B149" s="4">
        <v>45</v>
      </c>
      <c r="C149" s="4">
        <v>29</v>
      </c>
    </row>
    <row r="150" spans="1:3" x14ac:dyDescent="0.25">
      <c r="A150" s="8" t="s">
        <v>171</v>
      </c>
      <c r="B150" s="4">
        <v>32</v>
      </c>
      <c r="C150" s="4">
        <v>29</v>
      </c>
    </row>
    <row r="151" spans="1:3" x14ac:dyDescent="0.25">
      <c r="A151" s="8" t="s">
        <v>172</v>
      </c>
      <c r="B151" s="4">
        <v>43</v>
      </c>
      <c r="C151" s="4">
        <v>30</v>
      </c>
    </row>
    <row r="152" spans="1:3" x14ac:dyDescent="0.25">
      <c r="A152" s="8" t="s">
        <v>173</v>
      </c>
      <c r="B152" s="4">
        <v>56</v>
      </c>
      <c r="C152" s="4">
        <v>31</v>
      </c>
    </row>
    <row r="153" spans="1:3" x14ac:dyDescent="0.25">
      <c r="A153" s="8" t="s">
        <v>174</v>
      </c>
      <c r="B153" s="4">
        <v>42</v>
      </c>
      <c r="C153" s="4">
        <v>31</v>
      </c>
    </row>
    <row r="154" spans="1:3" x14ac:dyDescent="0.25">
      <c r="A154" s="8" t="s">
        <v>175</v>
      </c>
      <c r="B154" s="4">
        <v>48</v>
      </c>
      <c r="C154" s="4">
        <v>33</v>
      </c>
    </row>
    <row r="155" spans="1:3" x14ac:dyDescent="0.25">
      <c r="A155" s="8" t="s">
        <v>176</v>
      </c>
      <c r="B155" s="4">
        <v>59</v>
      </c>
      <c r="C155" s="4">
        <v>35</v>
      </c>
    </row>
    <row r="156" spans="1:3" x14ac:dyDescent="0.25">
      <c r="A156" s="8" t="s">
        <v>177</v>
      </c>
      <c r="B156" s="4">
        <v>43</v>
      </c>
      <c r="C156" s="4">
        <v>38</v>
      </c>
    </row>
    <row r="157" spans="1:3" x14ac:dyDescent="0.25">
      <c r="A157" s="8" t="s">
        <v>178</v>
      </c>
      <c r="B157" s="4">
        <v>36</v>
      </c>
      <c r="C157" s="4">
        <v>32</v>
      </c>
    </row>
    <row r="158" spans="1:3" x14ac:dyDescent="0.25">
      <c r="A158" s="8" t="s">
        <v>179</v>
      </c>
      <c r="B158" s="4">
        <v>44</v>
      </c>
      <c r="C158" s="4">
        <v>34</v>
      </c>
    </row>
    <row r="159" spans="1:3" x14ac:dyDescent="0.25">
      <c r="A159" s="8" t="s">
        <v>180</v>
      </c>
      <c r="B159" s="4">
        <v>58</v>
      </c>
      <c r="C159" s="4">
        <v>36</v>
      </c>
    </row>
    <row r="160" spans="1:3" x14ac:dyDescent="0.25">
      <c r="A160" s="8" t="s">
        <v>181</v>
      </c>
      <c r="B160" s="4">
        <v>46</v>
      </c>
      <c r="C160" s="4">
        <v>39</v>
      </c>
    </row>
    <row r="161" spans="1:3" x14ac:dyDescent="0.25">
      <c r="A161" s="8" t="s">
        <v>182</v>
      </c>
      <c r="B161" s="4">
        <v>44</v>
      </c>
      <c r="C161" s="4">
        <v>32</v>
      </c>
    </row>
    <row r="162" spans="1:3" x14ac:dyDescent="0.25">
      <c r="A162" s="8" t="s">
        <v>183</v>
      </c>
      <c r="B162" s="4">
        <v>54</v>
      </c>
      <c r="C162" s="4">
        <v>35</v>
      </c>
    </row>
    <row r="163" spans="1:3" x14ac:dyDescent="0.25">
      <c r="A163" s="8" t="s">
        <v>184</v>
      </c>
      <c r="B163" s="4">
        <v>42</v>
      </c>
      <c r="C163" s="4">
        <v>36</v>
      </c>
    </row>
    <row r="164" spans="1:3" x14ac:dyDescent="0.25">
      <c r="A164" s="8" t="s">
        <v>185</v>
      </c>
      <c r="B164" s="4">
        <v>67</v>
      </c>
      <c r="C164" s="4">
        <v>40</v>
      </c>
    </row>
    <row r="165" spans="1:3" x14ac:dyDescent="0.25">
      <c r="A165" s="8" t="s">
        <v>186</v>
      </c>
      <c r="B165" s="4">
        <v>65</v>
      </c>
      <c r="C165" s="4">
        <v>32</v>
      </c>
    </row>
    <row r="166" spans="1:3" x14ac:dyDescent="0.25">
      <c r="A166" s="8" t="s">
        <v>187</v>
      </c>
      <c r="B166" s="4">
        <v>48</v>
      </c>
      <c r="C166" s="4">
        <v>35</v>
      </c>
    </row>
    <row r="167" spans="1:3" x14ac:dyDescent="0.25">
      <c r="A167" s="8" t="s">
        <v>188</v>
      </c>
      <c r="B167" s="4">
        <v>50</v>
      </c>
      <c r="C167" s="4">
        <v>36</v>
      </c>
    </row>
    <row r="168" spans="1:3" x14ac:dyDescent="0.25">
      <c r="A168" s="8" t="s">
        <v>189</v>
      </c>
      <c r="B168" s="4">
        <v>77</v>
      </c>
      <c r="C168" s="4">
        <v>41</v>
      </c>
    </row>
    <row r="169" spans="1:3" x14ac:dyDescent="0.25">
      <c r="A169" s="8" t="s">
        <v>190</v>
      </c>
      <c r="B169" s="4">
        <v>47</v>
      </c>
      <c r="C169" s="4">
        <v>31</v>
      </c>
    </row>
    <row r="170" spans="1:3" x14ac:dyDescent="0.25">
      <c r="A170" s="8" t="s">
        <v>191</v>
      </c>
      <c r="B170" s="4">
        <v>60</v>
      </c>
      <c r="C170" s="4">
        <v>32</v>
      </c>
    </row>
    <row r="171" spans="1:3" x14ac:dyDescent="0.25">
      <c r="A171" s="8" t="s">
        <v>192</v>
      </c>
      <c r="B171" s="4">
        <v>66</v>
      </c>
      <c r="C171" s="4">
        <v>35</v>
      </c>
    </row>
    <row r="172" spans="1:3" x14ac:dyDescent="0.25">
      <c r="A172" s="8" t="s">
        <v>193</v>
      </c>
      <c r="B172" s="4">
        <v>70</v>
      </c>
      <c r="C172" s="4">
        <v>37</v>
      </c>
    </row>
    <row r="173" spans="1:3" x14ac:dyDescent="0.25">
      <c r="A173" s="8" t="s">
        <v>194</v>
      </c>
      <c r="B173" s="4">
        <v>76</v>
      </c>
      <c r="C173" s="4">
        <v>41</v>
      </c>
    </row>
    <row r="174" spans="1:3" x14ac:dyDescent="0.25">
      <c r="A174" s="8" t="s">
        <v>195</v>
      </c>
      <c r="B174" s="4">
        <v>36</v>
      </c>
      <c r="C174" s="4">
        <v>31</v>
      </c>
    </row>
    <row r="175" spans="1:3" x14ac:dyDescent="0.25">
      <c r="A175" s="8" t="s">
        <v>196</v>
      </c>
      <c r="B175" s="4">
        <v>39</v>
      </c>
      <c r="C175" s="4">
        <v>33</v>
      </c>
    </row>
    <row r="176" spans="1:3" x14ac:dyDescent="0.25">
      <c r="A176" s="8" t="s">
        <v>197</v>
      </c>
      <c r="B176" s="4">
        <v>50</v>
      </c>
      <c r="C176" s="4">
        <v>35</v>
      </c>
    </row>
    <row r="177" spans="1:3" x14ac:dyDescent="0.25">
      <c r="A177" s="8" t="s">
        <v>198</v>
      </c>
      <c r="B177" s="4">
        <v>58</v>
      </c>
      <c r="C177" s="4">
        <v>37</v>
      </c>
    </row>
    <row r="178" spans="1:3" x14ac:dyDescent="0.25">
      <c r="A178" s="8" t="s">
        <v>199</v>
      </c>
      <c r="B178" s="4">
        <v>60</v>
      </c>
      <c r="C178" s="4">
        <v>42</v>
      </c>
    </row>
    <row r="179" spans="1:3" x14ac:dyDescent="0.25">
      <c r="A179" s="8" t="s">
        <v>200</v>
      </c>
      <c r="B179" s="4">
        <v>62</v>
      </c>
      <c r="C179" s="4">
        <v>31</v>
      </c>
    </row>
    <row r="180" spans="1:3" x14ac:dyDescent="0.25">
      <c r="A180" s="8" t="s">
        <v>201</v>
      </c>
      <c r="B180" s="4">
        <v>65</v>
      </c>
      <c r="C180" s="4">
        <v>33</v>
      </c>
    </row>
    <row r="181" spans="1:3" x14ac:dyDescent="0.25">
      <c r="A181" s="8" t="s">
        <v>202</v>
      </c>
      <c r="B181" s="4">
        <v>64</v>
      </c>
      <c r="C181" s="4">
        <v>35</v>
      </c>
    </row>
    <row r="182" spans="1:3" x14ac:dyDescent="0.25">
      <c r="A182" s="8" t="s">
        <v>203</v>
      </c>
      <c r="B182" s="4">
        <v>47</v>
      </c>
      <c r="C182" s="4">
        <v>38</v>
      </c>
    </row>
    <row r="183" spans="1:3" x14ac:dyDescent="0.25">
      <c r="A183" s="8" t="s">
        <v>204</v>
      </c>
      <c r="B183" s="4">
        <v>59</v>
      </c>
      <c r="C183" s="4">
        <v>43</v>
      </c>
    </row>
    <row r="184" spans="1:3" x14ac:dyDescent="0.25">
      <c r="A184" s="8" t="s">
        <v>205</v>
      </c>
      <c r="B184" s="4">
        <v>68</v>
      </c>
      <c r="C184" s="4">
        <v>38</v>
      </c>
    </row>
    <row r="185" spans="1:3" x14ac:dyDescent="0.25">
      <c r="A185" s="8" t="s">
        <v>206</v>
      </c>
      <c r="B185" s="4">
        <v>68</v>
      </c>
      <c r="C185" s="4">
        <v>35</v>
      </c>
    </row>
    <row r="186" spans="1:3" x14ac:dyDescent="0.25">
      <c r="A186" s="8" t="s">
        <v>207</v>
      </c>
      <c r="B186" s="4">
        <v>49</v>
      </c>
      <c r="C186" s="4">
        <v>34</v>
      </c>
    </row>
    <row r="187" spans="1:3" x14ac:dyDescent="0.25">
      <c r="A187" s="8" t="s">
        <v>208</v>
      </c>
      <c r="B187" s="4">
        <v>55</v>
      </c>
      <c r="C187" s="4">
        <v>32</v>
      </c>
    </row>
    <row r="188" spans="1:3" x14ac:dyDescent="0.25">
      <c r="A188" s="8" t="s">
        <v>209</v>
      </c>
      <c r="B188" s="4">
        <v>46</v>
      </c>
      <c r="C188" s="4">
        <v>39</v>
      </c>
    </row>
    <row r="189" spans="1:3" x14ac:dyDescent="0.25">
      <c r="A189" s="8" t="s">
        <v>210</v>
      </c>
      <c r="B189" s="4">
        <v>41</v>
      </c>
      <c r="C189" s="4">
        <v>35</v>
      </c>
    </row>
    <row r="190" spans="1:3" x14ac:dyDescent="0.25">
      <c r="A190" s="8" t="s">
        <v>211</v>
      </c>
      <c r="B190" s="4">
        <v>44</v>
      </c>
      <c r="C190" s="4">
        <v>34</v>
      </c>
    </row>
    <row r="191" spans="1:3" x14ac:dyDescent="0.25">
      <c r="A191" s="8" t="s">
        <v>212</v>
      </c>
      <c r="B191" s="4">
        <v>44</v>
      </c>
      <c r="C191" s="4">
        <v>33</v>
      </c>
    </row>
    <row r="192" spans="1:3" x14ac:dyDescent="0.25">
      <c r="A192" s="8" t="s">
        <v>213</v>
      </c>
      <c r="B192" s="4">
        <v>66</v>
      </c>
      <c r="C192" s="4">
        <v>40</v>
      </c>
    </row>
    <row r="193" spans="1:3" x14ac:dyDescent="0.25">
      <c r="A193" s="8" t="s">
        <v>214</v>
      </c>
      <c r="B193" s="4">
        <v>40</v>
      </c>
      <c r="C193" s="4">
        <v>35</v>
      </c>
    </row>
    <row r="194" spans="1:3" x14ac:dyDescent="0.25">
      <c r="A194" s="8" t="s">
        <v>215</v>
      </c>
      <c r="B194" s="4">
        <v>39</v>
      </c>
      <c r="C194" s="4">
        <v>34</v>
      </c>
    </row>
    <row r="195" spans="1:3" x14ac:dyDescent="0.25">
      <c r="A195" s="8" t="s">
        <v>216</v>
      </c>
      <c r="B195" s="4">
        <v>49</v>
      </c>
      <c r="C195" s="4">
        <v>33</v>
      </c>
    </row>
    <row r="196" spans="1:3" x14ac:dyDescent="0.25">
      <c r="A196" s="8" t="s">
        <v>217</v>
      </c>
      <c r="B196" s="4">
        <v>80</v>
      </c>
      <c r="C196" s="4">
        <v>40</v>
      </c>
    </row>
    <row r="197" spans="1:3" x14ac:dyDescent="0.25">
      <c r="A197" s="8" t="s">
        <v>218</v>
      </c>
      <c r="B197" s="4">
        <v>56</v>
      </c>
      <c r="C197" s="4">
        <v>35</v>
      </c>
    </row>
    <row r="198" spans="1:3" x14ac:dyDescent="0.25">
      <c r="A198" s="8" t="s">
        <v>219</v>
      </c>
      <c r="B198" s="4">
        <v>50</v>
      </c>
      <c r="C198" s="4">
        <v>34</v>
      </c>
    </row>
    <row r="199" spans="1:3" x14ac:dyDescent="0.25">
      <c r="A199" s="8" t="s">
        <v>220</v>
      </c>
      <c r="B199" s="4">
        <v>64</v>
      </c>
      <c r="C199" s="4">
        <v>33</v>
      </c>
    </row>
    <row r="200" spans="1:3" x14ac:dyDescent="0.25">
      <c r="A200" s="8" t="s">
        <v>221</v>
      </c>
      <c r="B200" s="4">
        <v>76</v>
      </c>
      <c r="C200" s="4">
        <v>41</v>
      </c>
    </row>
    <row r="201" spans="1:3" x14ac:dyDescent="0.25">
      <c r="A201" s="8" t="s">
        <v>222</v>
      </c>
      <c r="B201" s="4">
        <v>44</v>
      </c>
      <c r="C201" s="4">
        <v>36</v>
      </c>
    </row>
    <row r="202" spans="1:3" x14ac:dyDescent="0.25">
      <c r="A202" s="8" t="s">
        <v>223</v>
      </c>
      <c r="B202" s="4">
        <v>44</v>
      </c>
      <c r="C202" s="4">
        <v>35</v>
      </c>
    </row>
    <row r="203" spans="1:3" x14ac:dyDescent="0.25">
      <c r="A203" s="8" t="s">
        <v>224</v>
      </c>
      <c r="B203" s="4">
        <v>59</v>
      </c>
      <c r="C203" s="4">
        <v>33</v>
      </c>
    </row>
    <row r="204" spans="1:3" x14ac:dyDescent="0.25">
      <c r="A204" s="8" t="s">
        <v>225</v>
      </c>
      <c r="B204" s="4">
        <v>49</v>
      </c>
      <c r="C204" s="4">
        <v>42</v>
      </c>
    </row>
    <row r="205" spans="1:3" x14ac:dyDescent="0.25">
      <c r="A205" s="8" t="s">
        <v>226</v>
      </c>
      <c r="B205" s="4">
        <v>72</v>
      </c>
      <c r="C205" s="4">
        <v>37</v>
      </c>
    </row>
    <row r="206" spans="1:3" x14ac:dyDescent="0.25">
      <c r="A206" s="8" t="s">
        <v>227</v>
      </c>
      <c r="B206" s="4">
        <v>69</v>
      </c>
      <c r="C206" s="4">
        <v>35</v>
      </c>
    </row>
    <row r="207" spans="1:3" x14ac:dyDescent="0.25">
      <c r="A207" s="8" t="s">
        <v>228</v>
      </c>
      <c r="B207" s="4">
        <v>64</v>
      </c>
      <c r="C207" s="4">
        <v>33</v>
      </c>
    </row>
    <row r="208" spans="1:3" x14ac:dyDescent="0.25">
      <c r="A208" s="8" t="s">
        <v>229</v>
      </c>
      <c r="B208" s="4">
        <v>37</v>
      </c>
      <c r="C208" s="4">
        <v>32</v>
      </c>
    </row>
    <row r="209" spans="1:3" x14ac:dyDescent="0.25">
      <c r="A209" s="8" t="s">
        <v>230</v>
      </c>
      <c r="B209" s="4">
        <v>74</v>
      </c>
      <c r="C209" s="4">
        <v>43</v>
      </c>
    </row>
    <row r="210" spans="1:3" x14ac:dyDescent="0.25">
      <c r="A210" s="8" t="s">
        <v>231</v>
      </c>
      <c r="B210" s="4">
        <v>58</v>
      </c>
      <c r="C210" s="4">
        <v>38</v>
      </c>
    </row>
    <row r="211" spans="1:3" x14ac:dyDescent="0.25">
      <c r="A211" s="8" t="s">
        <v>232</v>
      </c>
      <c r="B211" s="4">
        <v>50</v>
      </c>
      <c r="C211" s="4">
        <v>35</v>
      </c>
    </row>
    <row r="212" spans="1:3" x14ac:dyDescent="0.25">
      <c r="A212" s="8" t="s">
        <v>233</v>
      </c>
      <c r="B212" s="4">
        <v>52</v>
      </c>
      <c r="C212" s="4">
        <v>34</v>
      </c>
    </row>
    <row r="213" spans="1:3" x14ac:dyDescent="0.25">
      <c r="A213" s="8" t="s">
        <v>234</v>
      </c>
      <c r="B213" s="4">
        <v>38</v>
      </c>
      <c r="C213" s="4">
        <v>32</v>
      </c>
    </row>
    <row r="214" spans="1:3" x14ac:dyDescent="0.25">
      <c r="A214" s="8" t="s">
        <v>235</v>
      </c>
      <c r="B214" s="4">
        <v>56</v>
      </c>
      <c r="C214" s="4">
        <v>32</v>
      </c>
    </row>
    <row r="215" spans="1:3" x14ac:dyDescent="0.25">
      <c r="A215" s="8" t="s">
        <v>236</v>
      </c>
      <c r="B215" s="4">
        <v>48</v>
      </c>
      <c r="C215" s="4">
        <v>31</v>
      </c>
    </row>
    <row r="216" spans="1:3" x14ac:dyDescent="0.25">
      <c r="A216" s="8" t="s">
        <v>237</v>
      </c>
      <c r="B216" s="4">
        <v>52</v>
      </c>
      <c r="C216" s="4">
        <v>30</v>
      </c>
    </row>
    <row r="217" spans="1:3" x14ac:dyDescent="0.25">
      <c r="A217" s="8" t="s">
        <v>238</v>
      </c>
      <c r="B217" s="4">
        <v>34</v>
      </c>
      <c r="C217" s="4">
        <v>29</v>
      </c>
    </row>
    <row r="218" spans="1:3" x14ac:dyDescent="0.25">
      <c r="A218" s="8" t="s">
        <v>239</v>
      </c>
      <c r="B218" s="4">
        <v>66</v>
      </c>
      <c r="C218" s="4">
        <v>32</v>
      </c>
    </row>
    <row r="219" spans="1:3" x14ac:dyDescent="0.25">
      <c r="A219" s="8" t="s">
        <v>240</v>
      </c>
      <c r="B219" s="4">
        <v>36</v>
      </c>
      <c r="C219" s="4">
        <v>31</v>
      </c>
    </row>
    <row r="220" spans="1:3" x14ac:dyDescent="0.25">
      <c r="A220" s="8" t="s">
        <v>241</v>
      </c>
      <c r="B220" s="4">
        <v>38</v>
      </c>
      <c r="C220" s="4">
        <v>30</v>
      </c>
    </row>
    <row r="221" spans="1:3" x14ac:dyDescent="0.25">
      <c r="A221" s="8" t="s">
        <v>242</v>
      </c>
      <c r="B221" s="4">
        <v>50</v>
      </c>
      <c r="C221" s="4">
        <v>29</v>
      </c>
    </row>
    <row r="222" spans="1:3" x14ac:dyDescent="0.25">
      <c r="A222" s="8" t="s">
        <v>243</v>
      </c>
      <c r="B222" s="4">
        <v>55</v>
      </c>
      <c r="C222" s="4">
        <v>32</v>
      </c>
    </row>
    <row r="223" spans="1:3" x14ac:dyDescent="0.25">
      <c r="A223" s="8" t="s">
        <v>244</v>
      </c>
      <c r="B223" s="4">
        <v>56</v>
      </c>
      <c r="C223" s="4">
        <v>31</v>
      </c>
    </row>
    <row r="224" spans="1:3" x14ac:dyDescent="0.25">
      <c r="A224" s="8" t="s">
        <v>245</v>
      </c>
      <c r="B224" s="4">
        <v>49</v>
      </c>
      <c r="C224" s="4">
        <v>30</v>
      </c>
    </row>
    <row r="225" spans="1:3" x14ac:dyDescent="0.25">
      <c r="A225" s="8" t="s">
        <v>246</v>
      </c>
      <c r="B225" s="4">
        <v>43</v>
      </c>
      <c r="C225" s="4">
        <v>29</v>
      </c>
    </row>
    <row r="226" spans="1:3" x14ac:dyDescent="0.25">
      <c r="A226" s="8" t="s">
        <v>247</v>
      </c>
      <c r="B226" s="4">
        <v>54</v>
      </c>
      <c r="C226" s="4">
        <v>29</v>
      </c>
    </row>
    <row r="227" spans="1:3" x14ac:dyDescent="0.25">
      <c r="A227" s="8" t="s">
        <v>248</v>
      </c>
      <c r="B227" s="4">
        <v>43</v>
      </c>
      <c r="C227" s="4">
        <v>32</v>
      </c>
    </row>
    <row r="228" spans="1:3" x14ac:dyDescent="0.25">
      <c r="A228" s="8" t="s">
        <v>249</v>
      </c>
      <c r="B228" s="4">
        <v>44</v>
      </c>
      <c r="C228" s="4">
        <v>31</v>
      </c>
    </row>
    <row r="229" spans="1:3" x14ac:dyDescent="0.25">
      <c r="A229" s="8" t="s">
        <v>250</v>
      </c>
      <c r="B229" s="4">
        <v>49</v>
      </c>
      <c r="C229" s="4">
        <v>30</v>
      </c>
    </row>
    <row r="230" spans="1:3" x14ac:dyDescent="0.25">
      <c r="A230" s="8" t="s">
        <v>251</v>
      </c>
      <c r="B230" s="4">
        <v>42</v>
      </c>
      <c r="C230" s="4">
        <v>30</v>
      </c>
    </row>
    <row r="231" spans="1:3" x14ac:dyDescent="0.25">
      <c r="A231" s="8" t="s">
        <v>252</v>
      </c>
      <c r="B231" s="4">
        <v>45</v>
      </c>
      <c r="C231" s="4">
        <v>29</v>
      </c>
    </row>
    <row r="232" spans="1:3" x14ac:dyDescent="0.25">
      <c r="A232" s="8" t="s">
        <v>253</v>
      </c>
      <c r="B232" s="4">
        <v>58</v>
      </c>
      <c r="C232" s="4">
        <v>32</v>
      </c>
    </row>
    <row r="233" spans="1:3" x14ac:dyDescent="0.25">
      <c r="A233" s="8" t="s">
        <v>254</v>
      </c>
      <c r="B233" s="4">
        <v>53</v>
      </c>
      <c r="C233" s="4">
        <v>31</v>
      </c>
    </row>
    <row r="234" spans="1:3" x14ac:dyDescent="0.25">
      <c r="A234" s="8" t="s">
        <v>255</v>
      </c>
      <c r="B234" s="4">
        <v>58</v>
      </c>
      <c r="C234" s="4">
        <v>30</v>
      </c>
    </row>
    <row r="235" spans="1:3" x14ac:dyDescent="0.25">
      <c r="A235" s="8" t="s">
        <v>256</v>
      </c>
      <c r="B235" s="4">
        <v>55</v>
      </c>
      <c r="C235" s="4">
        <v>30</v>
      </c>
    </row>
    <row r="236" spans="1:3" x14ac:dyDescent="0.25">
      <c r="A236" s="8" t="s">
        <v>257</v>
      </c>
      <c r="B236" s="4">
        <v>33</v>
      </c>
      <c r="C236" s="4">
        <v>29</v>
      </c>
    </row>
    <row r="237" spans="1:3" x14ac:dyDescent="0.25">
      <c r="A237" s="8" t="s">
        <v>258</v>
      </c>
      <c r="B237" s="4">
        <v>64</v>
      </c>
      <c r="C237" s="4">
        <v>32</v>
      </c>
    </row>
    <row r="238" spans="1:3" x14ac:dyDescent="0.25">
      <c r="A238" s="8" t="s">
        <v>259</v>
      </c>
      <c r="B238" s="4">
        <v>55</v>
      </c>
      <c r="C238" s="4">
        <v>30</v>
      </c>
    </row>
    <row r="239" spans="1:3" x14ac:dyDescent="0.25">
      <c r="A239" s="8" t="s">
        <v>260</v>
      </c>
      <c r="B239" s="4">
        <v>46</v>
      </c>
      <c r="C239" s="4">
        <v>30</v>
      </c>
    </row>
    <row r="240" spans="1:3" x14ac:dyDescent="0.25">
      <c r="A240" s="8" t="s">
        <v>261</v>
      </c>
      <c r="B240" s="4">
        <v>45</v>
      </c>
      <c r="C240" s="4">
        <v>29</v>
      </c>
    </row>
    <row r="241" spans="1:3" x14ac:dyDescent="0.25">
      <c r="A241" s="8" t="s">
        <v>262</v>
      </c>
      <c r="B241" s="4">
        <v>49</v>
      </c>
      <c r="C241" s="4">
        <v>32</v>
      </c>
    </row>
    <row r="242" spans="1:3" x14ac:dyDescent="0.25">
      <c r="A242" s="8" t="s">
        <v>263</v>
      </c>
      <c r="B242" s="4">
        <v>40</v>
      </c>
      <c r="C242" s="4">
        <v>30</v>
      </c>
    </row>
    <row r="243" spans="1:3" x14ac:dyDescent="0.25">
      <c r="A243" s="8" t="s">
        <v>264</v>
      </c>
      <c r="B243" s="4">
        <v>51</v>
      </c>
      <c r="C243" s="4">
        <v>30</v>
      </c>
    </row>
    <row r="244" spans="1:3" x14ac:dyDescent="0.25">
      <c r="A244" s="8" t="s">
        <v>265</v>
      </c>
      <c r="B244" s="4">
        <v>58</v>
      </c>
      <c r="C244" s="4">
        <v>29</v>
      </c>
    </row>
    <row r="245" spans="1:3" x14ac:dyDescent="0.25">
      <c r="A245" s="8" t="s">
        <v>266</v>
      </c>
      <c r="B245" s="4">
        <v>41</v>
      </c>
      <c r="C245" s="4">
        <v>29</v>
      </c>
    </row>
    <row r="246" spans="1:3" x14ac:dyDescent="0.25">
      <c r="A246" s="8" t="s">
        <v>267</v>
      </c>
      <c r="B246" s="4">
        <v>53</v>
      </c>
      <c r="C246" s="4">
        <v>28</v>
      </c>
    </row>
    <row r="247" spans="1:3" x14ac:dyDescent="0.25">
      <c r="A247" s="8" t="s">
        <v>268</v>
      </c>
      <c r="B247" s="4">
        <v>50</v>
      </c>
      <c r="C247" s="4">
        <v>27</v>
      </c>
    </row>
    <row r="248" spans="1:3" x14ac:dyDescent="0.25">
      <c r="A248" s="8" t="s">
        <v>269</v>
      </c>
      <c r="B248" s="4">
        <v>54</v>
      </c>
      <c r="C248" s="4">
        <v>26</v>
      </c>
    </row>
    <row r="249" spans="1:3" x14ac:dyDescent="0.25">
      <c r="A249" s="8" t="s">
        <v>270</v>
      </c>
      <c r="B249" s="4">
        <v>39</v>
      </c>
      <c r="C249" s="4">
        <v>26</v>
      </c>
    </row>
    <row r="250" spans="1:3" x14ac:dyDescent="0.25">
      <c r="A250" s="8" t="s">
        <v>271</v>
      </c>
      <c r="B250" s="4">
        <v>60</v>
      </c>
      <c r="C250" s="4">
        <v>29</v>
      </c>
    </row>
    <row r="251" spans="1:3" x14ac:dyDescent="0.25">
      <c r="A251" s="8" t="s">
        <v>272</v>
      </c>
      <c r="B251" s="4">
        <v>49</v>
      </c>
      <c r="C251" s="4">
        <v>28</v>
      </c>
    </row>
    <row r="252" spans="1:3" x14ac:dyDescent="0.25">
      <c r="A252" s="8" t="s">
        <v>273</v>
      </c>
      <c r="B252" s="4">
        <v>37</v>
      </c>
      <c r="C252" s="4">
        <v>27</v>
      </c>
    </row>
    <row r="253" spans="1:3" x14ac:dyDescent="0.25">
      <c r="A253" s="8" t="s">
        <v>274</v>
      </c>
      <c r="B253" s="4">
        <v>45</v>
      </c>
      <c r="C253" s="4">
        <v>26</v>
      </c>
    </row>
    <row r="254" spans="1:3" x14ac:dyDescent="0.25">
      <c r="A254" s="8" t="s">
        <v>275</v>
      </c>
      <c r="B254" s="4">
        <v>50</v>
      </c>
      <c r="C254" s="4">
        <v>26</v>
      </c>
    </row>
    <row r="255" spans="1:3" x14ac:dyDescent="0.25">
      <c r="A255" s="8" t="s">
        <v>276</v>
      </c>
      <c r="B255" s="4">
        <v>38</v>
      </c>
      <c r="C255" s="4">
        <v>28</v>
      </c>
    </row>
    <row r="256" spans="1:3" x14ac:dyDescent="0.25">
      <c r="A256" s="8" t="s">
        <v>277</v>
      </c>
      <c r="B256" s="4">
        <v>36</v>
      </c>
      <c r="C256" s="4">
        <v>27</v>
      </c>
    </row>
    <row r="257" spans="1:3" x14ac:dyDescent="0.25">
      <c r="A257" s="8" t="s">
        <v>278</v>
      </c>
      <c r="B257" s="4">
        <v>42</v>
      </c>
      <c r="C257" s="4">
        <v>26</v>
      </c>
    </row>
    <row r="258" spans="1:3" x14ac:dyDescent="0.25">
      <c r="A258" s="8" t="s">
        <v>279</v>
      </c>
      <c r="B258" s="4">
        <v>29</v>
      </c>
      <c r="C258" s="4">
        <v>26</v>
      </c>
    </row>
    <row r="259" spans="1:3" x14ac:dyDescent="0.25">
      <c r="A259" s="8" t="s">
        <v>280</v>
      </c>
      <c r="B259" s="4">
        <v>41</v>
      </c>
      <c r="C259" s="4">
        <v>28</v>
      </c>
    </row>
    <row r="260" spans="1:3" x14ac:dyDescent="0.25">
      <c r="A260" s="8" t="s">
        <v>281</v>
      </c>
      <c r="B260" s="4">
        <v>37</v>
      </c>
      <c r="C260" s="4">
        <v>27</v>
      </c>
    </row>
    <row r="261" spans="1:3" x14ac:dyDescent="0.25">
      <c r="A261" s="8" t="s">
        <v>282</v>
      </c>
      <c r="B261" s="4">
        <v>53</v>
      </c>
      <c r="C261" s="4">
        <v>26</v>
      </c>
    </row>
    <row r="262" spans="1:3" x14ac:dyDescent="0.25">
      <c r="A262" s="8" t="s">
        <v>283</v>
      </c>
      <c r="B262" s="4">
        <v>37</v>
      </c>
      <c r="C262" s="4">
        <v>26</v>
      </c>
    </row>
    <row r="263" spans="1:3" x14ac:dyDescent="0.25">
      <c r="A263" s="8" t="s">
        <v>284</v>
      </c>
      <c r="B263" s="4">
        <v>48</v>
      </c>
      <c r="C263" s="4">
        <v>28</v>
      </c>
    </row>
    <row r="264" spans="1:3" x14ac:dyDescent="0.25">
      <c r="A264" s="8" t="s">
        <v>285</v>
      </c>
      <c r="B264" s="4">
        <v>52</v>
      </c>
      <c r="C264" s="4">
        <v>27</v>
      </c>
    </row>
    <row r="265" spans="1:3" x14ac:dyDescent="0.25">
      <c r="A265" s="8" t="s">
        <v>286</v>
      </c>
      <c r="B265" s="4">
        <v>42</v>
      </c>
      <c r="C265" s="4">
        <v>26</v>
      </c>
    </row>
    <row r="266" spans="1:3" x14ac:dyDescent="0.25">
      <c r="A266" s="8" t="s">
        <v>287</v>
      </c>
      <c r="B266" s="4">
        <v>34</v>
      </c>
      <c r="C266" s="4">
        <v>26</v>
      </c>
    </row>
    <row r="267" spans="1:3" x14ac:dyDescent="0.25">
      <c r="A267" s="8" t="s">
        <v>288</v>
      </c>
      <c r="B267" s="4">
        <v>39</v>
      </c>
      <c r="C267" s="4">
        <v>28</v>
      </c>
    </row>
    <row r="268" spans="1:3" x14ac:dyDescent="0.25">
      <c r="A268" s="8" t="s">
        <v>289</v>
      </c>
      <c r="B268" s="4">
        <v>43</v>
      </c>
      <c r="C268" s="4">
        <v>28</v>
      </c>
    </row>
    <row r="269" spans="1:3" x14ac:dyDescent="0.25">
      <c r="A269" s="8" t="s">
        <v>290</v>
      </c>
      <c r="B269" s="4">
        <v>33</v>
      </c>
      <c r="C269" s="4">
        <v>27</v>
      </c>
    </row>
    <row r="270" spans="1:3" x14ac:dyDescent="0.25">
      <c r="A270" s="8" t="s">
        <v>291</v>
      </c>
      <c r="B270" s="4">
        <v>51</v>
      </c>
      <c r="C270" s="4">
        <v>26</v>
      </c>
    </row>
    <row r="271" spans="1:3" x14ac:dyDescent="0.25">
      <c r="A271" s="8" t="s">
        <v>292</v>
      </c>
      <c r="B271" s="4">
        <v>51</v>
      </c>
      <c r="C271" s="4">
        <v>29</v>
      </c>
    </row>
    <row r="272" spans="1:3" x14ac:dyDescent="0.25">
      <c r="A272" s="8" t="s">
        <v>293</v>
      </c>
      <c r="B272" s="4">
        <v>38</v>
      </c>
      <c r="C272" s="4">
        <v>28</v>
      </c>
    </row>
    <row r="273" spans="1:3" x14ac:dyDescent="0.25">
      <c r="A273" s="8" t="s">
        <v>294</v>
      </c>
      <c r="B273" s="4">
        <v>48</v>
      </c>
      <c r="C273" s="4">
        <v>27</v>
      </c>
    </row>
    <row r="274" spans="1:3" x14ac:dyDescent="0.25">
      <c r="A274" s="8" t="s">
        <v>295</v>
      </c>
      <c r="B274" s="4">
        <v>29</v>
      </c>
      <c r="C274" s="4">
        <v>26</v>
      </c>
    </row>
    <row r="275" spans="1:3" x14ac:dyDescent="0.25">
      <c r="A275" s="8" t="s">
        <v>296</v>
      </c>
      <c r="B275" s="4">
        <v>43</v>
      </c>
      <c r="C275" s="4">
        <v>25</v>
      </c>
    </row>
    <row r="276" spans="1:3" x14ac:dyDescent="0.25">
      <c r="A276" s="8" t="s">
        <v>297</v>
      </c>
      <c r="B276" s="4">
        <v>32</v>
      </c>
      <c r="C276" s="4">
        <v>25</v>
      </c>
    </row>
    <row r="277" spans="1:3" x14ac:dyDescent="0.25">
      <c r="A277" s="8" t="s">
        <v>298</v>
      </c>
      <c r="B277" s="4">
        <v>34</v>
      </c>
      <c r="C277" s="4">
        <v>24</v>
      </c>
    </row>
    <row r="278" spans="1:3" x14ac:dyDescent="0.25">
      <c r="A278" s="8" t="s">
        <v>299</v>
      </c>
      <c r="B278" s="4">
        <v>33</v>
      </c>
      <c r="C278" s="4">
        <v>24</v>
      </c>
    </row>
    <row r="279" spans="1:3" x14ac:dyDescent="0.25">
      <c r="A279" s="8" t="s">
        <v>300</v>
      </c>
      <c r="B279" s="4">
        <v>33</v>
      </c>
      <c r="C279" s="4">
        <v>25</v>
      </c>
    </row>
    <row r="280" spans="1:3" x14ac:dyDescent="0.25">
      <c r="A280" s="8" t="s">
        <v>301</v>
      </c>
      <c r="B280" s="4">
        <v>42</v>
      </c>
      <c r="C280" s="4">
        <v>25</v>
      </c>
    </row>
    <row r="281" spans="1:3" x14ac:dyDescent="0.25">
      <c r="A281" s="8" t="s">
        <v>302</v>
      </c>
      <c r="B281" s="4">
        <v>31</v>
      </c>
      <c r="C281" s="4">
        <v>25</v>
      </c>
    </row>
    <row r="282" spans="1:3" x14ac:dyDescent="0.25">
      <c r="A282" s="8" t="s">
        <v>303</v>
      </c>
      <c r="B282" s="4">
        <v>47</v>
      </c>
      <c r="C282" s="4">
        <v>24</v>
      </c>
    </row>
    <row r="283" spans="1:3" x14ac:dyDescent="0.25">
      <c r="A283" s="8" t="s">
        <v>304</v>
      </c>
      <c r="B283" s="4">
        <v>47</v>
      </c>
      <c r="C283" s="4">
        <v>25</v>
      </c>
    </row>
    <row r="284" spans="1:3" x14ac:dyDescent="0.25">
      <c r="A284" s="8" t="s">
        <v>305</v>
      </c>
      <c r="B284" s="4">
        <v>51</v>
      </c>
      <c r="C284" s="4">
        <v>25</v>
      </c>
    </row>
    <row r="285" spans="1:3" x14ac:dyDescent="0.25">
      <c r="A285" s="8" t="s">
        <v>306</v>
      </c>
      <c r="B285" s="4">
        <v>47</v>
      </c>
      <c r="C285" s="4">
        <v>25</v>
      </c>
    </row>
    <row r="286" spans="1:3" x14ac:dyDescent="0.25">
      <c r="A286" s="8" t="s">
        <v>307</v>
      </c>
      <c r="B286" s="4">
        <v>39</v>
      </c>
      <c r="C286" s="4">
        <v>24</v>
      </c>
    </row>
    <row r="287" spans="1:3" x14ac:dyDescent="0.25">
      <c r="A287" s="8" t="s">
        <v>308</v>
      </c>
      <c r="B287" s="4">
        <v>28</v>
      </c>
      <c r="C287" s="4">
        <v>25</v>
      </c>
    </row>
    <row r="288" spans="1:3" x14ac:dyDescent="0.25">
      <c r="A288" s="8" t="s">
        <v>309</v>
      </c>
      <c r="B288" s="4">
        <v>28</v>
      </c>
      <c r="C288" s="4">
        <v>25</v>
      </c>
    </row>
    <row r="289" spans="1:3" x14ac:dyDescent="0.25">
      <c r="A289" s="8" t="s">
        <v>310</v>
      </c>
      <c r="B289" s="4">
        <v>36</v>
      </c>
      <c r="C289" s="4">
        <v>25</v>
      </c>
    </row>
    <row r="290" spans="1:3" x14ac:dyDescent="0.25">
      <c r="A290" s="8" t="s">
        <v>311</v>
      </c>
      <c r="B290" s="4">
        <v>28</v>
      </c>
      <c r="C290" s="4">
        <v>24</v>
      </c>
    </row>
    <row r="291" spans="1:3" x14ac:dyDescent="0.25">
      <c r="A291" s="8" t="s">
        <v>312</v>
      </c>
      <c r="B291" s="4">
        <v>46</v>
      </c>
      <c r="C291" s="4">
        <v>25</v>
      </c>
    </row>
    <row r="292" spans="1:3" x14ac:dyDescent="0.25">
      <c r="A292" s="8" t="s">
        <v>313</v>
      </c>
      <c r="B292" s="4">
        <v>33</v>
      </c>
      <c r="C292" s="4">
        <v>25</v>
      </c>
    </row>
    <row r="293" spans="1:3" x14ac:dyDescent="0.25">
      <c r="A293" s="8" t="s">
        <v>314</v>
      </c>
      <c r="B293" s="4">
        <v>41</v>
      </c>
      <c r="C293" s="4">
        <v>25</v>
      </c>
    </row>
    <row r="294" spans="1:3" x14ac:dyDescent="0.25">
      <c r="A294" s="8" t="s">
        <v>315</v>
      </c>
      <c r="B294" s="4">
        <v>50</v>
      </c>
      <c r="C294" s="4">
        <v>24</v>
      </c>
    </row>
    <row r="295" spans="1:3" x14ac:dyDescent="0.25">
      <c r="A295" s="8" t="s">
        <v>316</v>
      </c>
      <c r="B295" s="4">
        <v>28</v>
      </c>
      <c r="C295" s="4">
        <v>24</v>
      </c>
    </row>
    <row r="296" spans="1:3" x14ac:dyDescent="0.25">
      <c r="A296" s="8" t="s">
        <v>317</v>
      </c>
      <c r="B296" s="4">
        <v>35</v>
      </c>
      <c r="C296" s="4">
        <v>25</v>
      </c>
    </row>
    <row r="297" spans="1:3" x14ac:dyDescent="0.25">
      <c r="A297" s="8" t="s">
        <v>318</v>
      </c>
      <c r="B297" s="4">
        <v>50</v>
      </c>
      <c r="C297" s="4">
        <v>25</v>
      </c>
    </row>
    <row r="298" spans="1:3" x14ac:dyDescent="0.25">
      <c r="A298" s="8" t="s">
        <v>319</v>
      </c>
      <c r="B298" s="4">
        <v>48</v>
      </c>
      <c r="C298" s="4">
        <v>25</v>
      </c>
    </row>
    <row r="299" spans="1:3" x14ac:dyDescent="0.25">
      <c r="A299" s="8" t="s">
        <v>320</v>
      </c>
      <c r="B299" s="4">
        <v>44</v>
      </c>
      <c r="C299" s="4">
        <v>24</v>
      </c>
    </row>
    <row r="300" spans="1:3" x14ac:dyDescent="0.25">
      <c r="A300" s="8" t="s">
        <v>321</v>
      </c>
      <c r="B300" s="4">
        <v>47</v>
      </c>
      <c r="C300" s="4">
        <v>24</v>
      </c>
    </row>
    <row r="301" spans="1:3" x14ac:dyDescent="0.25">
      <c r="A301" s="8" t="s">
        <v>322</v>
      </c>
      <c r="B301" s="4">
        <v>52</v>
      </c>
      <c r="C301" s="4">
        <v>26</v>
      </c>
    </row>
    <row r="302" spans="1:3" x14ac:dyDescent="0.25">
      <c r="A302" s="8" t="s">
        <v>323</v>
      </c>
      <c r="B302" s="4">
        <v>28</v>
      </c>
      <c r="C302" s="4">
        <v>25</v>
      </c>
    </row>
    <row r="303" spans="1:3" x14ac:dyDescent="0.25">
      <c r="A303" s="8" t="s">
        <v>324</v>
      </c>
      <c r="B303" s="4">
        <v>34</v>
      </c>
      <c r="C303" s="4">
        <v>25</v>
      </c>
    </row>
    <row r="304" spans="1:3" x14ac:dyDescent="0.25">
      <c r="A304" s="8" t="s">
        <v>325</v>
      </c>
      <c r="B304" s="4">
        <v>35</v>
      </c>
      <c r="C304" s="4">
        <v>24</v>
      </c>
    </row>
    <row r="305" spans="1:3" x14ac:dyDescent="0.25">
      <c r="A305" s="8" t="s">
        <v>326</v>
      </c>
      <c r="B305" s="4">
        <v>38</v>
      </c>
      <c r="C305" s="4">
        <v>24</v>
      </c>
    </row>
    <row r="306" spans="1:3" x14ac:dyDescent="0.25">
      <c r="A306" s="8" t="s">
        <v>327</v>
      </c>
      <c r="B306" s="4">
        <v>43</v>
      </c>
      <c r="C306" s="4">
        <v>23</v>
      </c>
    </row>
    <row r="307" spans="1:3" x14ac:dyDescent="0.25">
      <c r="A307" s="8" t="s">
        <v>328</v>
      </c>
      <c r="B307" s="4">
        <v>46</v>
      </c>
      <c r="C307" s="4">
        <v>22</v>
      </c>
    </row>
    <row r="308" spans="1:3" x14ac:dyDescent="0.25">
      <c r="A308" s="8" t="s">
        <v>329</v>
      </c>
      <c r="B308" s="4">
        <v>38</v>
      </c>
      <c r="C308" s="4">
        <v>21</v>
      </c>
    </row>
    <row r="309" spans="1:3" x14ac:dyDescent="0.25">
      <c r="A309" s="8" t="s">
        <v>330</v>
      </c>
      <c r="B309" s="4">
        <v>39</v>
      </c>
      <c r="C309" s="4">
        <v>19</v>
      </c>
    </row>
    <row r="310" spans="1:3" x14ac:dyDescent="0.25">
      <c r="A310" s="8" t="s">
        <v>331</v>
      </c>
      <c r="B310" s="4">
        <v>45</v>
      </c>
      <c r="C310" s="4">
        <v>23</v>
      </c>
    </row>
    <row r="311" spans="1:3" x14ac:dyDescent="0.25">
      <c r="A311" s="8" t="s">
        <v>332</v>
      </c>
      <c r="B311" s="4">
        <v>28</v>
      </c>
      <c r="C311" s="4">
        <v>22</v>
      </c>
    </row>
    <row r="312" spans="1:3" x14ac:dyDescent="0.25">
      <c r="A312" s="8" t="s">
        <v>333</v>
      </c>
      <c r="B312" s="4">
        <v>34</v>
      </c>
      <c r="C312" s="4">
        <v>21</v>
      </c>
    </row>
    <row r="313" spans="1:3" x14ac:dyDescent="0.25">
      <c r="A313" s="8" t="s">
        <v>334</v>
      </c>
      <c r="B313" s="4">
        <v>37</v>
      </c>
      <c r="C313" s="4">
        <v>19</v>
      </c>
    </row>
    <row r="314" spans="1:3" x14ac:dyDescent="0.25">
      <c r="A314" s="8" t="s">
        <v>335</v>
      </c>
      <c r="B314" s="4">
        <v>33</v>
      </c>
      <c r="C314" s="4">
        <v>23</v>
      </c>
    </row>
    <row r="315" spans="1:3" x14ac:dyDescent="0.25">
      <c r="A315" s="8" t="s">
        <v>336</v>
      </c>
      <c r="B315" s="4">
        <v>28</v>
      </c>
      <c r="C315" s="4">
        <v>22</v>
      </c>
    </row>
    <row r="316" spans="1:3" x14ac:dyDescent="0.25">
      <c r="A316" s="8" t="s">
        <v>337</v>
      </c>
      <c r="B316" s="4">
        <v>33</v>
      </c>
      <c r="C316" s="4">
        <v>21</v>
      </c>
    </row>
    <row r="317" spans="1:3" x14ac:dyDescent="0.25">
      <c r="A317" s="8" t="s">
        <v>338</v>
      </c>
      <c r="B317" s="4">
        <v>38</v>
      </c>
      <c r="C317" s="4">
        <v>19</v>
      </c>
    </row>
    <row r="318" spans="1:3" x14ac:dyDescent="0.25">
      <c r="A318" s="8" t="s">
        <v>339</v>
      </c>
      <c r="B318" s="4">
        <v>26</v>
      </c>
      <c r="C318" s="4">
        <v>19</v>
      </c>
    </row>
    <row r="319" spans="1:3" x14ac:dyDescent="0.25">
      <c r="A319" s="8" t="s">
        <v>340</v>
      </c>
      <c r="B319" s="4">
        <v>28</v>
      </c>
      <c r="C319" s="4">
        <v>23</v>
      </c>
    </row>
    <row r="320" spans="1:3" x14ac:dyDescent="0.25">
      <c r="A320" s="8" t="s">
        <v>341</v>
      </c>
      <c r="B320" s="4">
        <v>47</v>
      </c>
      <c r="C320" s="4">
        <v>23</v>
      </c>
    </row>
    <row r="321" spans="1:3" x14ac:dyDescent="0.25">
      <c r="A321" s="8" t="s">
        <v>342</v>
      </c>
      <c r="B321" s="4">
        <v>28</v>
      </c>
      <c r="C321" s="4">
        <v>21</v>
      </c>
    </row>
    <row r="322" spans="1:3" x14ac:dyDescent="0.25">
      <c r="A322" s="8" t="s">
        <v>343</v>
      </c>
      <c r="B322" s="4">
        <v>31</v>
      </c>
      <c r="C322" s="4">
        <v>20</v>
      </c>
    </row>
    <row r="323" spans="1:3" x14ac:dyDescent="0.25">
      <c r="A323" s="8" t="s">
        <v>344</v>
      </c>
      <c r="B323" s="4">
        <v>37</v>
      </c>
      <c r="C323" s="4">
        <v>19</v>
      </c>
    </row>
    <row r="324" spans="1:3" x14ac:dyDescent="0.25">
      <c r="A324" s="8" t="s">
        <v>345</v>
      </c>
      <c r="B324" s="4">
        <v>34</v>
      </c>
      <c r="C324" s="4">
        <v>23</v>
      </c>
    </row>
    <row r="325" spans="1:3" x14ac:dyDescent="0.25">
      <c r="A325" s="8" t="s">
        <v>346</v>
      </c>
      <c r="B325" s="4">
        <v>41</v>
      </c>
      <c r="C325" s="4">
        <v>22</v>
      </c>
    </row>
    <row r="326" spans="1:3" x14ac:dyDescent="0.25">
      <c r="A326" s="8" t="s">
        <v>347</v>
      </c>
      <c r="B326" s="4">
        <v>28</v>
      </c>
      <c r="C326" s="4">
        <v>20</v>
      </c>
    </row>
    <row r="327" spans="1:3" x14ac:dyDescent="0.25">
      <c r="A327" s="8" t="s">
        <v>348</v>
      </c>
      <c r="B327" s="4">
        <v>40</v>
      </c>
      <c r="C327" s="4">
        <v>19</v>
      </c>
    </row>
    <row r="328" spans="1:3" x14ac:dyDescent="0.25">
      <c r="A328" s="8" t="s">
        <v>349</v>
      </c>
      <c r="B328" s="4">
        <v>47</v>
      </c>
      <c r="C328" s="4">
        <v>23</v>
      </c>
    </row>
    <row r="329" spans="1:3" x14ac:dyDescent="0.25">
      <c r="A329" s="8" t="s">
        <v>350</v>
      </c>
      <c r="B329" s="4">
        <v>46</v>
      </c>
      <c r="C329" s="4">
        <v>22</v>
      </c>
    </row>
    <row r="330" spans="1:3" x14ac:dyDescent="0.25">
      <c r="A330" s="8" t="s">
        <v>351</v>
      </c>
      <c r="B330" s="4">
        <v>32</v>
      </c>
      <c r="C330" s="4">
        <v>20</v>
      </c>
    </row>
    <row r="331" spans="1:3" x14ac:dyDescent="0.25">
      <c r="A331" s="8" t="s">
        <v>352</v>
      </c>
      <c r="B331" s="4">
        <v>30</v>
      </c>
      <c r="C331" s="4">
        <v>19</v>
      </c>
    </row>
    <row r="332" spans="1:3" x14ac:dyDescent="0.25">
      <c r="A332" s="8" t="s">
        <v>353</v>
      </c>
      <c r="B332" s="4">
        <v>30</v>
      </c>
      <c r="C332" s="4">
        <v>23</v>
      </c>
    </row>
    <row r="333" spans="1:3" x14ac:dyDescent="0.25">
      <c r="A333" s="8" t="s">
        <v>354</v>
      </c>
      <c r="B333" s="4">
        <v>37</v>
      </c>
      <c r="C333" s="4">
        <v>22</v>
      </c>
    </row>
    <row r="334" spans="1:3" x14ac:dyDescent="0.25">
      <c r="A334" s="8" t="s">
        <v>355</v>
      </c>
      <c r="B334" s="4">
        <v>27</v>
      </c>
      <c r="C334" s="4">
        <v>20</v>
      </c>
    </row>
    <row r="335" spans="1:3" x14ac:dyDescent="0.25">
      <c r="A335" s="8" t="s">
        <v>356</v>
      </c>
      <c r="B335" s="4">
        <v>28</v>
      </c>
      <c r="C335" s="4">
        <v>19</v>
      </c>
    </row>
    <row r="336" spans="1:3" x14ac:dyDescent="0.25">
      <c r="A336" s="8" t="s">
        <v>357</v>
      </c>
      <c r="B336" s="4">
        <v>34</v>
      </c>
      <c r="C336" s="4">
        <v>19</v>
      </c>
    </row>
    <row r="337" spans="1:3" x14ac:dyDescent="0.25">
      <c r="A337" s="8" t="s">
        <v>358</v>
      </c>
      <c r="B337" s="4">
        <v>35</v>
      </c>
      <c r="C337" s="4">
        <v>17</v>
      </c>
    </row>
    <row r="338" spans="1:3" x14ac:dyDescent="0.25">
      <c r="A338" s="8" t="s">
        <v>359</v>
      </c>
      <c r="B338" s="4">
        <v>19</v>
      </c>
      <c r="C338" s="4">
        <v>15</v>
      </c>
    </row>
    <row r="339" spans="1:3" x14ac:dyDescent="0.25">
      <c r="A339" s="8" t="s">
        <v>360</v>
      </c>
      <c r="B339" s="4">
        <v>16</v>
      </c>
      <c r="C339" s="4">
        <v>13</v>
      </c>
    </row>
    <row r="340" spans="1:3" x14ac:dyDescent="0.25">
      <c r="A340" s="8" t="s">
        <v>361</v>
      </c>
      <c r="B340" s="4">
        <v>11</v>
      </c>
      <c r="C340" s="4">
        <v>10</v>
      </c>
    </row>
    <row r="341" spans="1:3" x14ac:dyDescent="0.25">
      <c r="A341" s="8" t="s">
        <v>362</v>
      </c>
      <c r="B341" s="4">
        <v>28</v>
      </c>
      <c r="C341" s="4">
        <v>19</v>
      </c>
    </row>
    <row r="342" spans="1:3" x14ac:dyDescent="0.25">
      <c r="A342" s="8" t="s">
        <v>363</v>
      </c>
      <c r="B342" s="4">
        <v>26</v>
      </c>
      <c r="C342" s="4">
        <v>17</v>
      </c>
    </row>
    <row r="343" spans="1:3" x14ac:dyDescent="0.25">
      <c r="A343" s="8" t="s">
        <v>364</v>
      </c>
      <c r="B343" s="4">
        <v>30</v>
      </c>
      <c r="C343" s="4">
        <v>15</v>
      </c>
    </row>
    <row r="344" spans="1:3" x14ac:dyDescent="0.25">
      <c r="A344" s="8" t="s">
        <v>365</v>
      </c>
      <c r="B344" s="4">
        <v>19</v>
      </c>
      <c r="C344" s="4">
        <v>14</v>
      </c>
    </row>
    <row r="345" spans="1:3" x14ac:dyDescent="0.25">
      <c r="A345" s="8" t="s">
        <v>366</v>
      </c>
      <c r="B345" s="4">
        <v>15</v>
      </c>
      <c r="C345" s="4">
        <v>11</v>
      </c>
    </row>
    <row r="346" spans="1:3" x14ac:dyDescent="0.25">
      <c r="A346" s="8" t="s">
        <v>367</v>
      </c>
      <c r="B346" s="4">
        <v>33</v>
      </c>
      <c r="C346" s="4">
        <v>17</v>
      </c>
    </row>
    <row r="347" spans="1:3" x14ac:dyDescent="0.25">
      <c r="A347" s="8" t="s">
        <v>368</v>
      </c>
      <c r="B347" s="4">
        <v>22</v>
      </c>
      <c r="C347" s="4">
        <v>15</v>
      </c>
    </row>
    <row r="348" spans="1:3" x14ac:dyDescent="0.25">
      <c r="A348" s="8" t="s">
        <v>369</v>
      </c>
      <c r="B348" s="4">
        <v>26</v>
      </c>
      <c r="C348" s="4">
        <v>14</v>
      </c>
    </row>
    <row r="349" spans="1:3" x14ac:dyDescent="0.25">
      <c r="A349" s="8" t="s">
        <v>370</v>
      </c>
      <c r="B349" s="4">
        <v>24</v>
      </c>
      <c r="C349" s="4">
        <v>13</v>
      </c>
    </row>
    <row r="350" spans="1:3" x14ac:dyDescent="0.25">
      <c r="A350" s="8" t="s">
        <v>371</v>
      </c>
      <c r="B350" s="4">
        <v>30</v>
      </c>
      <c r="C350" s="4">
        <v>17</v>
      </c>
    </row>
    <row r="351" spans="1:3" x14ac:dyDescent="0.25">
      <c r="A351" s="8" t="s">
        <v>372</v>
      </c>
      <c r="B351" s="4">
        <v>30</v>
      </c>
      <c r="C351" s="4">
        <v>15</v>
      </c>
    </row>
    <row r="352" spans="1:3" x14ac:dyDescent="0.25">
      <c r="A352" s="8" t="s">
        <v>373</v>
      </c>
      <c r="B352" s="4">
        <v>16</v>
      </c>
      <c r="C352" s="4">
        <v>14</v>
      </c>
    </row>
    <row r="353" spans="1:3" x14ac:dyDescent="0.25">
      <c r="A353" s="8" t="s">
        <v>374</v>
      </c>
      <c r="B353" s="4">
        <v>27</v>
      </c>
      <c r="C353" s="4">
        <v>13</v>
      </c>
    </row>
    <row r="354" spans="1:3" x14ac:dyDescent="0.25">
      <c r="A354" s="8" t="s">
        <v>375</v>
      </c>
      <c r="B354" s="4">
        <v>33</v>
      </c>
      <c r="C354" s="4">
        <v>18</v>
      </c>
    </row>
    <row r="355" spans="1:3" x14ac:dyDescent="0.25">
      <c r="A355" s="8" t="s">
        <v>376</v>
      </c>
      <c r="B355" s="4">
        <v>20</v>
      </c>
      <c r="C355" s="4">
        <v>16</v>
      </c>
    </row>
    <row r="356" spans="1:3" x14ac:dyDescent="0.25">
      <c r="A356" s="8" t="s">
        <v>377</v>
      </c>
      <c r="B356" s="4">
        <v>23</v>
      </c>
      <c r="C356" s="4">
        <v>15</v>
      </c>
    </row>
    <row r="357" spans="1:3" x14ac:dyDescent="0.25">
      <c r="A357" s="8" t="s">
        <v>378</v>
      </c>
      <c r="B357" s="4">
        <v>17</v>
      </c>
      <c r="C357" s="4">
        <v>13</v>
      </c>
    </row>
    <row r="358" spans="1:3" x14ac:dyDescent="0.25">
      <c r="A358" s="8" t="s">
        <v>379</v>
      </c>
      <c r="B358" s="4">
        <v>20</v>
      </c>
      <c r="C358" s="4">
        <v>18</v>
      </c>
    </row>
    <row r="359" spans="1:3" x14ac:dyDescent="0.25">
      <c r="A359" s="8" t="s">
        <v>380</v>
      </c>
      <c r="B359" s="4">
        <v>26</v>
      </c>
      <c r="C359" s="4">
        <v>16</v>
      </c>
    </row>
    <row r="360" spans="1:3" x14ac:dyDescent="0.25">
      <c r="A360" s="8" t="s">
        <v>381</v>
      </c>
      <c r="B360" s="4">
        <v>19</v>
      </c>
      <c r="C360" s="4">
        <v>15</v>
      </c>
    </row>
    <row r="361" spans="1:3" x14ac:dyDescent="0.25">
      <c r="A361" s="8" t="s">
        <v>382</v>
      </c>
      <c r="B361" s="4">
        <v>23</v>
      </c>
      <c r="C361" s="4">
        <v>13</v>
      </c>
    </row>
    <row r="362" spans="1:3" x14ac:dyDescent="0.25">
      <c r="A362" s="8" t="s">
        <v>383</v>
      </c>
      <c r="B362" s="4">
        <v>33</v>
      </c>
      <c r="C362" s="4">
        <v>19</v>
      </c>
    </row>
    <row r="363" spans="1:3" x14ac:dyDescent="0.25">
      <c r="A363" s="8" t="s">
        <v>384</v>
      </c>
      <c r="B363" s="4">
        <v>32</v>
      </c>
      <c r="C363" s="4">
        <v>16</v>
      </c>
    </row>
    <row r="364" spans="1:3" x14ac:dyDescent="0.25">
      <c r="A364" s="8" t="s">
        <v>385</v>
      </c>
      <c r="B364" s="4">
        <v>17</v>
      </c>
      <c r="C364" s="4">
        <v>15</v>
      </c>
    </row>
    <row r="365" spans="1:3" x14ac:dyDescent="0.25">
      <c r="A365" s="8" t="s">
        <v>386</v>
      </c>
      <c r="B365" s="4">
        <v>22</v>
      </c>
      <c r="C365" s="4">
        <v>13</v>
      </c>
    </row>
    <row r="366" spans="1:3" x14ac:dyDescent="0.25">
      <c r="A366" s="8" t="s">
        <v>387</v>
      </c>
      <c r="B366" s="4">
        <v>9</v>
      </c>
      <c r="C366" s="4">
        <v>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4940C-141E-47BF-8782-9B365A1F0744}">
  <dimension ref="A1:B8"/>
  <sheetViews>
    <sheetView zoomScale="110" zoomScaleNormal="110" workbookViewId="0">
      <selection activeCell="D20" sqref="D20"/>
    </sheetView>
  </sheetViews>
  <sheetFormatPr defaultRowHeight="15" x14ac:dyDescent="0.25"/>
  <cols>
    <col min="2" max="2" width="19.140625" customWidth="1"/>
  </cols>
  <sheetData>
    <row r="1" spans="1:2" x14ac:dyDescent="0.25">
      <c r="A1" t="s">
        <v>1</v>
      </c>
      <c r="B1" t="s">
        <v>388</v>
      </c>
    </row>
    <row r="2" spans="1:2" x14ac:dyDescent="0.25">
      <c r="A2" s="6" t="s">
        <v>7</v>
      </c>
      <c r="B2" s="9">
        <v>8.566037735849056</v>
      </c>
    </row>
    <row r="3" spans="1:2" x14ac:dyDescent="0.25">
      <c r="A3" s="6" t="s">
        <v>8</v>
      </c>
      <c r="B3" s="9">
        <v>8.7884615384615365</v>
      </c>
    </row>
    <row r="4" spans="1:2" x14ac:dyDescent="0.25">
      <c r="A4" s="6" t="s">
        <v>9</v>
      </c>
      <c r="B4" s="9">
        <v>8.6749999999999989</v>
      </c>
    </row>
    <row r="5" spans="1:2" x14ac:dyDescent="0.25">
      <c r="A5" s="6" t="s">
        <v>10</v>
      </c>
      <c r="B5" s="9">
        <v>8.7326923076923073</v>
      </c>
    </row>
    <row r="6" spans="1:2" x14ac:dyDescent="0.25">
      <c r="A6" s="6" t="s">
        <v>11</v>
      </c>
      <c r="B6" s="9">
        <v>8.8634615384615376</v>
      </c>
    </row>
    <row r="7" spans="1:2" x14ac:dyDescent="0.25">
      <c r="A7" s="6" t="s">
        <v>12</v>
      </c>
      <c r="B7" s="9">
        <v>8.6307692307692321</v>
      </c>
    </row>
    <row r="8" spans="1:2" x14ac:dyDescent="0.25">
      <c r="A8" s="6" t="s">
        <v>13</v>
      </c>
      <c r="B8" s="9">
        <v>8.8038461538461537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BB205-0B93-4B60-B446-4956B8AEB2F3}">
  <dimension ref="A1:C366"/>
  <sheetViews>
    <sheetView topLeftCell="D340" workbookViewId="0">
      <selection activeCell="M343" sqref="M343"/>
    </sheetView>
  </sheetViews>
  <sheetFormatPr defaultRowHeight="15" x14ac:dyDescent="0.25"/>
  <cols>
    <col min="1" max="1" width="16.7109375" customWidth="1"/>
    <col min="3" max="3" width="17.28515625" customWidth="1"/>
  </cols>
  <sheetData>
    <row r="1" spans="1:3" x14ac:dyDescent="0.25">
      <c r="A1" t="s">
        <v>0</v>
      </c>
      <c r="B1" t="s">
        <v>5</v>
      </c>
      <c r="C1" t="s">
        <v>2</v>
      </c>
    </row>
    <row r="2" spans="1:3" x14ac:dyDescent="0.25">
      <c r="A2" s="8" t="s">
        <v>23</v>
      </c>
      <c r="B2" s="4">
        <v>10</v>
      </c>
      <c r="C2" s="4">
        <v>27</v>
      </c>
    </row>
    <row r="3" spans="1:3" x14ac:dyDescent="0.25">
      <c r="A3" s="8" t="s">
        <v>24</v>
      </c>
      <c r="B3" s="4">
        <v>13</v>
      </c>
      <c r="C3" s="4">
        <v>28.9</v>
      </c>
    </row>
    <row r="4" spans="1:3" x14ac:dyDescent="0.25">
      <c r="A4" s="8" t="s">
        <v>25</v>
      </c>
      <c r="B4" s="4">
        <v>15</v>
      </c>
      <c r="C4" s="4">
        <v>34.5</v>
      </c>
    </row>
    <row r="5" spans="1:3" x14ac:dyDescent="0.25">
      <c r="A5" s="8" t="s">
        <v>26</v>
      </c>
      <c r="B5" s="4">
        <v>17</v>
      </c>
      <c r="C5" s="4">
        <v>44.099999999999994</v>
      </c>
    </row>
    <row r="6" spans="1:3" x14ac:dyDescent="0.25">
      <c r="A6" s="8" t="s">
        <v>27</v>
      </c>
      <c r="B6" s="4">
        <v>18</v>
      </c>
      <c r="C6" s="4">
        <v>42.4</v>
      </c>
    </row>
    <row r="7" spans="1:3" x14ac:dyDescent="0.25">
      <c r="A7" s="8" t="s">
        <v>28</v>
      </c>
      <c r="B7" s="4">
        <v>11</v>
      </c>
      <c r="C7" s="4">
        <v>25.299999999999997</v>
      </c>
    </row>
    <row r="8" spans="1:3" x14ac:dyDescent="0.25">
      <c r="A8" s="8" t="s">
        <v>29</v>
      </c>
      <c r="B8" s="4">
        <v>13</v>
      </c>
      <c r="C8" s="4">
        <v>32.9</v>
      </c>
    </row>
    <row r="9" spans="1:3" x14ac:dyDescent="0.25">
      <c r="A9" s="8" t="s">
        <v>30</v>
      </c>
      <c r="B9" s="4">
        <v>15</v>
      </c>
      <c r="C9" s="4">
        <v>37.5</v>
      </c>
    </row>
    <row r="10" spans="1:3" x14ac:dyDescent="0.25">
      <c r="A10" s="8" t="s">
        <v>31</v>
      </c>
      <c r="B10" s="4">
        <v>17</v>
      </c>
      <c r="C10" s="4">
        <v>38.099999999999994</v>
      </c>
    </row>
    <row r="11" spans="1:3" x14ac:dyDescent="0.25">
      <c r="A11" s="8" t="s">
        <v>32</v>
      </c>
      <c r="B11" s="4">
        <v>18</v>
      </c>
      <c r="C11" s="4">
        <v>43.4</v>
      </c>
    </row>
    <row r="12" spans="1:3" x14ac:dyDescent="0.25">
      <c r="A12" s="8" t="s">
        <v>33</v>
      </c>
      <c r="B12" s="4">
        <v>12</v>
      </c>
      <c r="C12" s="4">
        <v>32.599999999999994</v>
      </c>
    </row>
    <row r="13" spans="1:3" x14ac:dyDescent="0.25">
      <c r="A13" s="8" t="s">
        <v>34</v>
      </c>
      <c r="B13" s="4">
        <v>14</v>
      </c>
      <c r="C13" s="4">
        <v>38.199999999999996</v>
      </c>
    </row>
    <row r="14" spans="1:3" x14ac:dyDescent="0.25">
      <c r="A14" s="8" t="s">
        <v>35</v>
      </c>
      <c r="B14" s="4">
        <v>15</v>
      </c>
      <c r="C14" s="4">
        <v>37.5</v>
      </c>
    </row>
    <row r="15" spans="1:3" x14ac:dyDescent="0.25">
      <c r="A15" s="8" t="s">
        <v>36</v>
      </c>
      <c r="B15" s="4">
        <v>17</v>
      </c>
      <c r="C15" s="4">
        <v>44.099999999999994</v>
      </c>
    </row>
    <row r="16" spans="1:3" x14ac:dyDescent="0.25">
      <c r="A16" s="8" t="s">
        <v>37</v>
      </c>
      <c r="B16" s="4">
        <v>18</v>
      </c>
      <c r="C16" s="4">
        <v>43.4</v>
      </c>
    </row>
    <row r="17" spans="1:3" x14ac:dyDescent="0.25">
      <c r="A17" s="8" t="s">
        <v>38</v>
      </c>
      <c r="B17" s="4">
        <v>12</v>
      </c>
      <c r="C17" s="4">
        <v>30.599999999999998</v>
      </c>
    </row>
    <row r="18" spans="1:3" x14ac:dyDescent="0.25">
      <c r="A18" s="8" t="s">
        <v>39</v>
      </c>
      <c r="B18" s="4">
        <v>14</v>
      </c>
      <c r="C18" s="4">
        <v>32.199999999999996</v>
      </c>
    </row>
    <row r="19" spans="1:3" x14ac:dyDescent="0.25">
      <c r="A19" s="8" t="s">
        <v>40</v>
      </c>
      <c r="B19" s="4">
        <v>16</v>
      </c>
      <c r="C19" s="4">
        <v>42.8</v>
      </c>
    </row>
    <row r="20" spans="1:3" x14ac:dyDescent="0.25">
      <c r="A20" s="8" t="s">
        <v>41</v>
      </c>
      <c r="B20" s="4">
        <v>17</v>
      </c>
      <c r="C20" s="4">
        <v>43.099999999999994</v>
      </c>
    </row>
    <row r="21" spans="1:3" x14ac:dyDescent="0.25">
      <c r="A21" s="8" t="s">
        <v>42</v>
      </c>
      <c r="B21" s="4">
        <v>12</v>
      </c>
      <c r="C21" s="4">
        <v>31.599999999999998</v>
      </c>
    </row>
    <row r="22" spans="1:3" x14ac:dyDescent="0.25">
      <c r="A22" s="8" t="s">
        <v>43</v>
      </c>
      <c r="B22" s="4">
        <v>14</v>
      </c>
      <c r="C22" s="4">
        <v>36.199999999999996</v>
      </c>
    </row>
    <row r="23" spans="1:3" x14ac:dyDescent="0.25">
      <c r="A23" s="8" t="s">
        <v>44</v>
      </c>
      <c r="B23" s="4">
        <v>16</v>
      </c>
      <c r="C23" s="4">
        <v>40.799999999999997</v>
      </c>
    </row>
    <row r="24" spans="1:3" x14ac:dyDescent="0.25">
      <c r="A24" s="8" t="s">
        <v>45</v>
      </c>
      <c r="B24" s="4">
        <v>17</v>
      </c>
      <c r="C24" s="4">
        <v>38.099999999999994</v>
      </c>
    </row>
    <row r="25" spans="1:3" x14ac:dyDescent="0.25">
      <c r="A25" s="8" t="s">
        <v>46</v>
      </c>
      <c r="B25" s="4">
        <v>12</v>
      </c>
      <c r="C25" s="4">
        <v>28.599999999999998</v>
      </c>
    </row>
    <row r="26" spans="1:3" x14ac:dyDescent="0.25">
      <c r="A26" s="8" t="s">
        <v>47</v>
      </c>
      <c r="B26" s="4">
        <v>14</v>
      </c>
      <c r="C26" s="4">
        <v>32.199999999999996</v>
      </c>
    </row>
    <row r="27" spans="1:3" x14ac:dyDescent="0.25">
      <c r="A27" s="8" t="s">
        <v>48</v>
      </c>
      <c r="B27" s="4">
        <v>16</v>
      </c>
      <c r="C27" s="4">
        <v>35.799999999999997</v>
      </c>
    </row>
    <row r="28" spans="1:3" x14ac:dyDescent="0.25">
      <c r="A28" s="8" t="s">
        <v>49</v>
      </c>
      <c r="B28" s="4">
        <v>17</v>
      </c>
      <c r="C28" s="4">
        <v>42.099999999999994</v>
      </c>
    </row>
    <row r="29" spans="1:3" x14ac:dyDescent="0.25">
      <c r="A29" s="8" t="s">
        <v>50</v>
      </c>
      <c r="B29" s="4">
        <v>13</v>
      </c>
      <c r="C29" s="4">
        <v>34.9</v>
      </c>
    </row>
    <row r="30" spans="1:3" x14ac:dyDescent="0.25">
      <c r="A30" s="8" t="s">
        <v>51</v>
      </c>
      <c r="B30" s="4">
        <v>14</v>
      </c>
      <c r="C30" s="4">
        <v>35.199999999999996</v>
      </c>
    </row>
    <row r="31" spans="1:3" x14ac:dyDescent="0.25">
      <c r="A31" s="8" t="s">
        <v>52</v>
      </c>
      <c r="B31" s="4">
        <v>17</v>
      </c>
      <c r="C31" s="4">
        <v>41.099999999999994</v>
      </c>
    </row>
    <row r="32" spans="1:3" x14ac:dyDescent="0.25">
      <c r="A32" s="8" t="s">
        <v>53</v>
      </c>
      <c r="B32" s="4">
        <v>18</v>
      </c>
      <c r="C32" s="4">
        <v>40.4</v>
      </c>
    </row>
    <row r="33" spans="1:3" x14ac:dyDescent="0.25">
      <c r="A33" s="8" t="s">
        <v>54</v>
      </c>
      <c r="B33" s="4">
        <v>18</v>
      </c>
      <c r="C33" s="4">
        <v>42.4</v>
      </c>
    </row>
    <row r="34" spans="1:3" x14ac:dyDescent="0.25">
      <c r="A34" s="8" t="s">
        <v>55</v>
      </c>
      <c r="B34" s="4">
        <v>20</v>
      </c>
      <c r="C34" s="4">
        <v>52</v>
      </c>
    </row>
    <row r="35" spans="1:3" x14ac:dyDescent="0.25">
      <c r="A35" s="8" t="s">
        <v>56</v>
      </c>
      <c r="B35" s="4">
        <v>21</v>
      </c>
      <c r="C35" s="4">
        <v>50.3</v>
      </c>
    </row>
    <row r="36" spans="1:3" x14ac:dyDescent="0.25">
      <c r="A36" s="8" t="s">
        <v>57</v>
      </c>
      <c r="B36" s="4">
        <v>22</v>
      </c>
      <c r="C36" s="4">
        <v>56.599999999999994</v>
      </c>
    </row>
    <row r="37" spans="1:3" x14ac:dyDescent="0.25">
      <c r="A37" s="8" t="s">
        <v>58</v>
      </c>
      <c r="B37" s="4">
        <v>18</v>
      </c>
      <c r="C37" s="4">
        <v>45.4</v>
      </c>
    </row>
    <row r="38" spans="1:3" x14ac:dyDescent="0.25">
      <c r="A38" s="8" t="s">
        <v>59</v>
      </c>
      <c r="B38" s="4">
        <v>20</v>
      </c>
      <c r="C38" s="4">
        <v>45</v>
      </c>
    </row>
    <row r="39" spans="1:3" x14ac:dyDescent="0.25">
      <c r="A39" s="8" t="s">
        <v>60</v>
      </c>
      <c r="B39" s="4">
        <v>21</v>
      </c>
      <c r="C39" s="4">
        <v>52.3</v>
      </c>
    </row>
    <row r="40" spans="1:3" x14ac:dyDescent="0.25">
      <c r="A40" s="8" t="s">
        <v>61</v>
      </c>
      <c r="B40" s="4">
        <v>22</v>
      </c>
      <c r="C40" s="4">
        <v>52.599999999999994</v>
      </c>
    </row>
    <row r="41" spans="1:3" x14ac:dyDescent="0.25">
      <c r="A41" s="8" t="s">
        <v>62</v>
      </c>
      <c r="B41" s="4">
        <v>19</v>
      </c>
      <c r="C41" s="4">
        <v>42.699999999999996</v>
      </c>
    </row>
    <row r="42" spans="1:3" x14ac:dyDescent="0.25">
      <c r="A42" s="8" t="s">
        <v>63</v>
      </c>
      <c r="B42" s="4">
        <v>20</v>
      </c>
      <c r="C42" s="4">
        <v>50</v>
      </c>
    </row>
    <row r="43" spans="1:3" x14ac:dyDescent="0.25">
      <c r="A43" s="8" t="s">
        <v>64</v>
      </c>
      <c r="B43" s="4">
        <v>21</v>
      </c>
      <c r="C43" s="4">
        <v>51.3</v>
      </c>
    </row>
    <row r="44" spans="1:3" x14ac:dyDescent="0.25">
      <c r="A44" s="8" t="s">
        <v>65</v>
      </c>
      <c r="B44" s="4">
        <v>22</v>
      </c>
      <c r="C44" s="4">
        <v>55.599999999999994</v>
      </c>
    </row>
    <row r="45" spans="1:3" x14ac:dyDescent="0.25">
      <c r="A45" s="8" t="s">
        <v>66</v>
      </c>
      <c r="B45" s="4">
        <v>18</v>
      </c>
      <c r="C45" s="4">
        <v>46.4</v>
      </c>
    </row>
    <row r="46" spans="1:3" x14ac:dyDescent="0.25">
      <c r="A46" s="8" t="s">
        <v>67</v>
      </c>
      <c r="B46" s="4">
        <v>19</v>
      </c>
      <c r="C46" s="4">
        <v>47.699999999999996</v>
      </c>
    </row>
    <row r="47" spans="1:3" x14ac:dyDescent="0.25">
      <c r="A47" s="8" t="s">
        <v>68</v>
      </c>
      <c r="B47" s="4">
        <v>20</v>
      </c>
      <c r="C47" s="4">
        <v>52</v>
      </c>
    </row>
    <row r="48" spans="1:3" x14ac:dyDescent="0.25">
      <c r="A48" s="8" t="s">
        <v>69</v>
      </c>
      <c r="B48" s="4">
        <v>21</v>
      </c>
      <c r="C48" s="4">
        <v>47.3</v>
      </c>
    </row>
    <row r="49" spans="1:3" x14ac:dyDescent="0.25">
      <c r="A49" s="8" t="s">
        <v>70</v>
      </c>
      <c r="B49" s="4">
        <v>18</v>
      </c>
      <c r="C49" s="4">
        <v>40.4</v>
      </c>
    </row>
    <row r="50" spans="1:3" x14ac:dyDescent="0.25">
      <c r="A50" s="8" t="s">
        <v>71</v>
      </c>
      <c r="B50" s="4">
        <v>19</v>
      </c>
      <c r="C50" s="4">
        <v>43.699999999999996</v>
      </c>
    </row>
    <row r="51" spans="1:3" x14ac:dyDescent="0.25">
      <c r="A51" s="8" t="s">
        <v>72</v>
      </c>
      <c r="B51" s="4">
        <v>20</v>
      </c>
      <c r="C51" s="4">
        <v>50</v>
      </c>
    </row>
    <row r="52" spans="1:3" x14ac:dyDescent="0.25">
      <c r="A52" s="8" t="s">
        <v>73</v>
      </c>
      <c r="B52" s="4">
        <v>21</v>
      </c>
      <c r="C52" s="4">
        <v>50.3</v>
      </c>
    </row>
    <row r="53" spans="1:3" x14ac:dyDescent="0.25">
      <c r="A53" s="8" t="s">
        <v>74</v>
      </c>
      <c r="B53" s="4">
        <v>18</v>
      </c>
      <c r="C53" s="4">
        <v>42.4</v>
      </c>
    </row>
    <row r="54" spans="1:3" x14ac:dyDescent="0.25">
      <c r="A54" s="8" t="s">
        <v>75</v>
      </c>
      <c r="B54" s="4">
        <v>19</v>
      </c>
      <c r="C54" s="4">
        <v>47.699999999999996</v>
      </c>
    </row>
    <row r="55" spans="1:3" x14ac:dyDescent="0.25">
      <c r="A55" s="8" t="s">
        <v>76</v>
      </c>
      <c r="B55" s="4">
        <v>20</v>
      </c>
      <c r="C55" s="4">
        <v>45</v>
      </c>
    </row>
    <row r="56" spans="1:3" x14ac:dyDescent="0.25">
      <c r="A56" s="8" t="s">
        <v>77</v>
      </c>
      <c r="B56" s="4">
        <v>21</v>
      </c>
      <c r="C56" s="4">
        <v>47.3</v>
      </c>
    </row>
    <row r="57" spans="1:3" x14ac:dyDescent="0.25">
      <c r="A57" s="8" t="s">
        <v>78</v>
      </c>
      <c r="B57" s="4">
        <v>18</v>
      </c>
      <c r="C57" s="4">
        <v>42.4</v>
      </c>
    </row>
    <row r="58" spans="1:3" x14ac:dyDescent="0.25">
      <c r="A58" s="8" t="s">
        <v>79</v>
      </c>
      <c r="B58" s="4">
        <v>19</v>
      </c>
      <c r="C58" s="4">
        <v>48.699999999999996</v>
      </c>
    </row>
    <row r="59" spans="1:3" x14ac:dyDescent="0.25">
      <c r="A59" s="8" t="s">
        <v>80</v>
      </c>
      <c r="B59" s="4">
        <v>20</v>
      </c>
      <c r="C59" s="4">
        <v>45</v>
      </c>
    </row>
    <row r="60" spans="1:3" x14ac:dyDescent="0.25">
      <c r="A60" s="8" t="s">
        <v>81</v>
      </c>
      <c r="B60" s="4">
        <v>22</v>
      </c>
      <c r="C60" s="4">
        <v>49.599999999999994</v>
      </c>
    </row>
    <row r="61" spans="1:3" x14ac:dyDescent="0.25">
      <c r="A61" s="8" t="s">
        <v>82</v>
      </c>
      <c r="B61" s="4">
        <v>23</v>
      </c>
      <c r="C61" s="4">
        <v>57.9</v>
      </c>
    </row>
    <row r="62" spans="1:3" x14ac:dyDescent="0.25">
      <c r="A62" s="8" t="s">
        <v>83</v>
      </c>
      <c r="B62" s="4">
        <v>24</v>
      </c>
      <c r="C62" s="4">
        <v>57.199999999999996</v>
      </c>
    </row>
    <row r="63" spans="1:3" x14ac:dyDescent="0.25">
      <c r="A63" s="8" t="s">
        <v>84</v>
      </c>
      <c r="B63" s="4">
        <v>24</v>
      </c>
      <c r="C63" s="4">
        <v>60.199999999999996</v>
      </c>
    </row>
    <row r="64" spans="1:3" x14ac:dyDescent="0.25">
      <c r="A64" s="8" t="s">
        <v>85</v>
      </c>
      <c r="B64" s="4">
        <v>25</v>
      </c>
      <c r="C64" s="4">
        <v>59.499999999999993</v>
      </c>
    </row>
    <row r="65" spans="1:3" x14ac:dyDescent="0.25">
      <c r="A65" s="8" t="s">
        <v>86</v>
      </c>
      <c r="B65" s="4">
        <v>23</v>
      </c>
      <c r="C65" s="4">
        <v>55.9</v>
      </c>
    </row>
    <row r="66" spans="1:3" x14ac:dyDescent="0.25">
      <c r="A66" s="8" t="s">
        <v>87</v>
      </c>
      <c r="B66" s="4">
        <v>24</v>
      </c>
      <c r="C66" s="4">
        <v>61.199999999999996</v>
      </c>
    </row>
    <row r="67" spans="1:3" x14ac:dyDescent="0.25">
      <c r="A67" s="8" t="s">
        <v>88</v>
      </c>
      <c r="B67" s="4">
        <v>24</v>
      </c>
      <c r="C67" s="4">
        <v>60.199999999999996</v>
      </c>
    </row>
    <row r="68" spans="1:3" x14ac:dyDescent="0.25">
      <c r="A68" s="8" t="s">
        <v>89</v>
      </c>
      <c r="B68" s="4">
        <v>25</v>
      </c>
      <c r="C68" s="4">
        <v>58.499999999999993</v>
      </c>
    </row>
    <row r="69" spans="1:3" x14ac:dyDescent="0.25">
      <c r="A69" s="8" t="s">
        <v>90</v>
      </c>
      <c r="B69" s="4">
        <v>23</v>
      </c>
      <c r="C69" s="4">
        <v>52.9</v>
      </c>
    </row>
    <row r="70" spans="1:3" x14ac:dyDescent="0.25">
      <c r="A70" s="8" t="s">
        <v>91</v>
      </c>
      <c r="B70" s="4">
        <v>24</v>
      </c>
      <c r="C70" s="4">
        <v>59.199999999999996</v>
      </c>
    </row>
    <row r="71" spans="1:3" x14ac:dyDescent="0.25">
      <c r="A71" s="8" t="s">
        <v>92</v>
      </c>
      <c r="B71" s="4">
        <v>24</v>
      </c>
      <c r="C71" s="4">
        <v>58.199999999999996</v>
      </c>
    </row>
    <row r="72" spans="1:3" x14ac:dyDescent="0.25">
      <c r="A72" s="8" t="s">
        <v>93</v>
      </c>
      <c r="B72" s="4">
        <v>25</v>
      </c>
      <c r="C72" s="4">
        <v>61.499999999999993</v>
      </c>
    </row>
    <row r="73" spans="1:3" x14ac:dyDescent="0.25">
      <c r="A73" s="8" t="s">
        <v>94</v>
      </c>
      <c r="B73" s="4">
        <v>23</v>
      </c>
      <c r="C73" s="4">
        <v>55.9</v>
      </c>
    </row>
    <row r="74" spans="1:3" x14ac:dyDescent="0.25">
      <c r="A74" s="8" t="s">
        <v>95</v>
      </c>
      <c r="B74" s="4">
        <v>23</v>
      </c>
      <c r="C74" s="4">
        <v>58.9</v>
      </c>
    </row>
    <row r="75" spans="1:3" x14ac:dyDescent="0.25">
      <c r="A75" s="8" t="s">
        <v>96</v>
      </c>
      <c r="B75" s="4">
        <v>24</v>
      </c>
      <c r="C75" s="4">
        <v>56.199999999999996</v>
      </c>
    </row>
    <row r="76" spans="1:3" x14ac:dyDescent="0.25">
      <c r="A76" s="8" t="s">
        <v>97</v>
      </c>
      <c r="B76" s="4">
        <v>24</v>
      </c>
      <c r="C76" s="4">
        <v>60.199999999999996</v>
      </c>
    </row>
    <row r="77" spans="1:3" x14ac:dyDescent="0.25">
      <c r="A77" s="8" t="s">
        <v>98</v>
      </c>
      <c r="B77" s="4">
        <v>25</v>
      </c>
      <c r="C77" s="4">
        <v>56.499999999999993</v>
      </c>
    </row>
    <row r="78" spans="1:3" x14ac:dyDescent="0.25">
      <c r="A78" s="8" t="s">
        <v>99</v>
      </c>
      <c r="B78" s="4">
        <v>23</v>
      </c>
      <c r="C78" s="4">
        <v>53.9</v>
      </c>
    </row>
    <row r="79" spans="1:3" x14ac:dyDescent="0.25">
      <c r="A79" s="8" t="s">
        <v>100</v>
      </c>
      <c r="B79" s="4">
        <v>23</v>
      </c>
      <c r="C79" s="4">
        <v>56.9</v>
      </c>
    </row>
    <row r="80" spans="1:3" x14ac:dyDescent="0.25">
      <c r="A80" s="8" t="s">
        <v>101</v>
      </c>
      <c r="B80" s="4">
        <v>24</v>
      </c>
      <c r="C80" s="4">
        <v>58.199999999999996</v>
      </c>
    </row>
    <row r="81" spans="1:3" x14ac:dyDescent="0.25">
      <c r="A81" s="8" t="s">
        <v>102</v>
      </c>
      <c r="B81" s="4">
        <v>24</v>
      </c>
      <c r="C81" s="4">
        <v>57.199999999999996</v>
      </c>
    </row>
    <row r="82" spans="1:3" x14ac:dyDescent="0.25">
      <c r="A82" s="8" t="s">
        <v>103</v>
      </c>
      <c r="B82" s="4">
        <v>25</v>
      </c>
      <c r="C82" s="4">
        <v>56.499999999999993</v>
      </c>
    </row>
    <row r="83" spans="1:3" x14ac:dyDescent="0.25">
      <c r="A83" s="8" t="s">
        <v>104</v>
      </c>
      <c r="B83" s="4">
        <v>23</v>
      </c>
      <c r="C83" s="4">
        <v>55.9</v>
      </c>
    </row>
    <row r="84" spans="1:3" x14ac:dyDescent="0.25">
      <c r="A84" s="8" t="s">
        <v>105</v>
      </c>
      <c r="B84" s="4">
        <v>23</v>
      </c>
      <c r="C84" s="4">
        <v>56.9</v>
      </c>
    </row>
    <row r="85" spans="1:3" x14ac:dyDescent="0.25">
      <c r="A85" s="8" t="s">
        <v>106</v>
      </c>
      <c r="B85" s="4">
        <v>24</v>
      </c>
      <c r="C85" s="4">
        <v>58.199999999999996</v>
      </c>
    </row>
    <row r="86" spans="1:3" x14ac:dyDescent="0.25">
      <c r="A86" s="8" t="s">
        <v>107</v>
      </c>
      <c r="B86" s="4">
        <v>25</v>
      </c>
      <c r="C86" s="4">
        <v>59.499999999999993</v>
      </c>
    </row>
    <row r="87" spans="1:3" x14ac:dyDescent="0.25">
      <c r="A87" s="8" t="s">
        <v>108</v>
      </c>
      <c r="B87" s="4">
        <v>25</v>
      </c>
      <c r="C87" s="4">
        <v>60.499999999999993</v>
      </c>
    </row>
    <row r="88" spans="1:3" x14ac:dyDescent="0.25">
      <c r="A88" s="8" t="s">
        <v>109</v>
      </c>
      <c r="B88" s="4">
        <v>23</v>
      </c>
      <c r="C88" s="4">
        <v>55.9</v>
      </c>
    </row>
    <row r="89" spans="1:3" x14ac:dyDescent="0.25">
      <c r="A89" s="8" t="s">
        <v>110</v>
      </c>
      <c r="B89" s="4">
        <v>24</v>
      </c>
      <c r="C89" s="4">
        <v>57.199999999999996</v>
      </c>
    </row>
    <row r="90" spans="1:3" x14ac:dyDescent="0.25">
      <c r="A90" s="8" t="s">
        <v>111</v>
      </c>
      <c r="B90" s="4">
        <v>24</v>
      </c>
      <c r="C90" s="4">
        <v>55.199999999999996</v>
      </c>
    </row>
    <row r="91" spans="1:3" x14ac:dyDescent="0.25">
      <c r="A91" s="8" t="s">
        <v>112</v>
      </c>
      <c r="B91" s="4">
        <v>25</v>
      </c>
      <c r="C91" s="4">
        <v>58.499999999999993</v>
      </c>
    </row>
    <row r="92" spans="1:3" x14ac:dyDescent="0.25">
      <c r="A92" s="8" t="s">
        <v>113</v>
      </c>
      <c r="B92" s="4">
        <v>25</v>
      </c>
      <c r="C92" s="4">
        <v>57.499999999999993</v>
      </c>
    </row>
    <row r="93" spans="1:3" x14ac:dyDescent="0.25">
      <c r="A93" s="8" t="s">
        <v>114</v>
      </c>
      <c r="B93" s="4">
        <v>26</v>
      </c>
      <c r="C93" s="4">
        <v>65.8</v>
      </c>
    </row>
    <row r="94" spans="1:3" x14ac:dyDescent="0.25">
      <c r="A94" s="8" t="s">
        <v>115</v>
      </c>
      <c r="B94" s="4">
        <v>26</v>
      </c>
      <c r="C94" s="4">
        <v>60.8</v>
      </c>
    </row>
    <row r="95" spans="1:3" x14ac:dyDescent="0.25">
      <c r="A95" s="8" t="s">
        <v>116</v>
      </c>
      <c r="B95" s="4">
        <v>27</v>
      </c>
      <c r="C95" s="4">
        <v>62.099999999999994</v>
      </c>
    </row>
    <row r="96" spans="1:3" x14ac:dyDescent="0.25">
      <c r="A96" s="8" t="s">
        <v>117</v>
      </c>
      <c r="B96" s="4">
        <v>28</v>
      </c>
      <c r="C96" s="4">
        <v>64.399999999999991</v>
      </c>
    </row>
    <row r="97" spans="1:3" x14ac:dyDescent="0.25">
      <c r="A97" s="8" t="s">
        <v>118</v>
      </c>
      <c r="B97" s="4">
        <v>25</v>
      </c>
      <c r="C97" s="4">
        <v>57.499999999999993</v>
      </c>
    </row>
    <row r="98" spans="1:3" x14ac:dyDescent="0.25">
      <c r="A98" s="8" t="s">
        <v>119</v>
      </c>
      <c r="B98" s="4">
        <v>26</v>
      </c>
      <c r="C98" s="4">
        <v>59.8</v>
      </c>
    </row>
    <row r="99" spans="1:3" x14ac:dyDescent="0.25">
      <c r="A99" s="8" t="s">
        <v>120</v>
      </c>
      <c r="B99" s="4">
        <v>26</v>
      </c>
      <c r="C99" s="4">
        <v>63.8</v>
      </c>
    </row>
    <row r="100" spans="1:3" x14ac:dyDescent="0.25">
      <c r="A100" s="8" t="s">
        <v>121</v>
      </c>
      <c r="B100" s="4">
        <v>27</v>
      </c>
      <c r="C100" s="4">
        <v>63.099999999999994</v>
      </c>
    </row>
    <row r="101" spans="1:3" x14ac:dyDescent="0.25">
      <c r="A101" s="8" t="s">
        <v>122</v>
      </c>
      <c r="B101" s="4">
        <v>25</v>
      </c>
      <c r="C101" s="4">
        <v>58.499999999999993</v>
      </c>
    </row>
    <row r="102" spans="1:3" x14ac:dyDescent="0.25">
      <c r="A102" s="8" t="s">
        <v>123</v>
      </c>
      <c r="B102" s="4">
        <v>26</v>
      </c>
      <c r="C102" s="4">
        <v>60.8</v>
      </c>
    </row>
    <row r="103" spans="1:3" x14ac:dyDescent="0.25">
      <c r="A103" s="8" t="s">
        <v>124</v>
      </c>
      <c r="B103" s="4">
        <v>27</v>
      </c>
      <c r="C103" s="4">
        <v>66.099999999999994</v>
      </c>
    </row>
    <row r="104" spans="1:3" x14ac:dyDescent="0.25">
      <c r="A104" s="8" t="s">
        <v>125</v>
      </c>
      <c r="B104" s="4">
        <v>27</v>
      </c>
      <c r="C104" s="4">
        <v>61.099999999999994</v>
      </c>
    </row>
    <row r="105" spans="1:3" x14ac:dyDescent="0.25">
      <c r="A105" s="8" t="s">
        <v>126</v>
      </c>
      <c r="B105" s="4">
        <v>25</v>
      </c>
      <c r="C105" s="4">
        <v>61.499999999999993</v>
      </c>
    </row>
    <row r="106" spans="1:3" x14ac:dyDescent="0.25">
      <c r="A106" s="8" t="s">
        <v>127</v>
      </c>
      <c r="B106" s="4">
        <v>26</v>
      </c>
      <c r="C106" s="4">
        <v>65.8</v>
      </c>
    </row>
    <row r="107" spans="1:3" x14ac:dyDescent="0.25">
      <c r="A107" s="8" t="s">
        <v>128</v>
      </c>
      <c r="B107" s="4">
        <v>27</v>
      </c>
      <c r="C107" s="4">
        <v>65.099999999999994</v>
      </c>
    </row>
    <row r="108" spans="1:3" x14ac:dyDescent="0.25">
      <c r="A108" s="8" t="s">
        <v>129</v>
      </c>
      <c r="B108" s="4">
        <v>27</v>
      </c>
      <c r="C108" s="4">
        <v>64.099999999999994</v>
      </c>
    </row>
    <row r="109" spans="1:3" x14ac:dyDescent="0.25">
      <c r="A109" s="8" t="s">
        <v>130</v>
      </c>
      <c r="B109" s="4">
        <v>25</v>
      </c>
      <c r="C109" s="4">
        <v>62.499999999999993</v>
      </c>
    </row>
    <row r="110" spans="1:3" x14ac:dyDescent="0.25">
      <c r="A110" s="8" t="s">
        <v>131</v>
      </c>
      <c r="B110" s="4">
        <v>26</v>
      </c>
      <c r="C110" s="4">
        <v>59.8</v>
      </c>
    </row>
    <row r="111" spans="1:3" x14ac:dyDescent="0.25">
      <c r="A111" s="8" t="s">
        <v>132</v>
      </c>
      <c r="B111" s="4">
        <v>27</v>
      </c>
      <c r="C111" s="4">
        <v>68.099999999999994</v>
      </c>
    </row>
    <row r="112" spans="1:3" x14ac:dyDescent="0.25">
      <c r="A112" s="8" t="s">
        <v>133</v>
      </c>
      <c r="B112" s="4">
        <v>27</v>
      </c>
      <c r="C112" s="4">
        <v>67.099999999999994</v>
      </c>
    </row>
    <row r="113" spans="1:3" x14ac:dyDescent="0.25">
      <c r="A113" s="8" t="s">
        <v>134</v>
      </c>
      <c r="B113" s="4">
        <v>25</v>
      </c>
      <c r="C113" s="4">
        <v>57.499999999999993</v>
      </c>
    </row>
    <row r="114" spans="1:3" x14ac:dyDescent="0.25">
      <c r="A114" s="8" t="s">
        <v>135</v>
      </c>
      <c r="B114" s="4">
        <v>26</v>
      </c>
      <c r="C114" s="4">
        <v>60.8</v>
      </c>
    </row>
    <row r="115" spans="1:3" x14ac:dyDescent="0.25">
      <c r="A115" s="8" t="s">
        <v>136</v>
      </c>
      <c r="B115" s="4">
        <v>27</v>
      </c>
      <c r="C115" s="4">
        <v>65.099999999999994</v>
      </c>
    </row>
    <row r="116" spans="1:3" x14ac:dyDescent="0.25">
      <c r="A116" s="8" t="s">
        <v>137</v>
      </c>
      <c r="B116" s="4">
        <v>27</v>
      </c>
      <c r="C116" s="4">
        <v>65.099999999999994</v>
      </c>
    </row>
    <row r="117" spans="1:3" x14ac:dyDescent="0.25">
      <c r="A117" s="8" t="s">
        <v>138</v>
      </c>
      <c r="B117" s="4">
        <v>25</v>
      </c>
      <c r="C117" s="4">
        <v>62.499999999999993</v>
      </c>
    </row>
    <row r="118" spans="1:3" x14ac:dyDescent="0.25">
      <c r="A118" s="8" t="s">
        <v>139</v>
      </c>
      <c r="B118" s="4">
        <v>25</v>
      </c>
      <c r="C118" s="4">
        <v>63.499999999999993</v>
      </c>
    </row>
    <row r="119" spans="1:3" x14ac:dyDescent="0.25">
      <c r="A119" s="8" t="s">
        <v>140</v>
      </c>
      <c r="B119" s="4">
        <v>26</v>
      </c>
      <c r="C119" s="4">
        <v>58.8</v>
      </c>
    </row>
    <row r="120" spans="1:3" x14ac:dyDescent="0.25">
      <c r="A120" s="8" t="s">
        <v>141</v>
      </c>
      <c r="B120" s="4">
        <v>27</v>
      </c>
      <c r="C120" s="4">
        <v>65.099999999999994</v>
      </c>
    </row>
    <row r="121" spans="1:3" x14ac:dyDescent="0.25">
      <c r="A121" s="8" t="s">
        <v>142</v>
      </c>
      <c r="B121" s="4">
        <v>27</v>
      </c>
      <c r="C121" s="4">
        <v>67.099999999999994</v>
      </c>
    </row>
    <row r="122" spans="1:3" x14ac:dyDescent="0.25">
      <c r="A122" s="8" t="s">
        <v>143</v>
      </c>
      <c r="B122" s="4">
        <v>29</v>
      </c>
      <c r="C122" s="4">
        <v>66.699999999999989</v>
      </c>
    </row>
    <row r="123" spans="1:3" x14ac:dyDescent="0.25">
      <c r="A123" s="8" t="s">
        <v>144</v>
      </c>
      <c r="B123" s="4">
        <v>29</v>
      </c>
      <c r="C123" s="4">
        <v>65.699999999999989</v>
      </c>
    </row>
    <row r="124" spans="1:3" x14ac:dyDescent="0.25">
      <c r="A124" s="8" t="s">
        <v>145</v>
      </c>
      <c r="B124" s="4">
        <v>30</v>
      </c>
      <c r="C124" s="4">
        <v>71</v>
      </c>
    </row>
    <row r="125" spans="1:3" x14ac:dyDescent="0.25">
      <c r="A125" s="8" t="s">
        <v>146</v>
      </c>
      <c r="B125" s="4">
        <v>31</v>
      </c>
      <c r="C125" s="4">
        <v>71.3</v>
      </c>
    </row>
    <row r="126" spans="1:3" x14ac:dyDescent="0.25">
      <c r="A126" s="8" t="s">
        <v>147</v>
      </c>
      <c r="B126" s="4">
        <v>28</v>
      </c>
      <c r="C126" s="4">
        <v>69.399999999999991</v>
      </c>
    </row>
    <row r="127" spans="1:3" x14ac:dyDescent="0.25">
      <c r="A127" s="8" t="s">
        <v>148</v>
      </c>
      <c r="B127" s="4">
        <v>29</v>
      </c>
      <c r="C127" s="4">
        <v>66.699999999999989</v>
      </c>
    </row>
    <row r="128" spans="1:3" x14ac:dyDescent="0.25">
      <c r="A128" s="8" t="s">
        <v>149</v>
      </c>
      <c r="B128" s="4">
        <v>29</v>
      </c>
      <c r="C128" s="4">
        <v>69.699999999999989</v>
      </c>
    </row>
    <row r="129" spans="1:3" x14ac:dyDescent="0.25">
      <c r="A129" s="8" t="s">
        <v>150</v>
      </c>
      <c r="B129" s="4">
        <v>30</v>
      </c>
      <c r="C129" s="4">
        <v>75</v>
      </c>
    </row>
    <row r="130" spans="1:3" x14ac:dyDescent="0.25">
      <c r="A130" s="8" t="s">
        <v>151</v>
      </c>
      <c r="B130" s="4">
        <v>31</v>
      </c>
      <c r="C130" s="4">
        <v>71.3</v>
      </c>
    </row>
    <row r="131" spans="1:3" x14ac:dyDescent="0.25">
      <c r="A131" s="8" t="s">
        <v>152</v>
      </c>
      <c r="B131" s="4">
        <v>28</v>
      </c>
      <c r="C131" s="4">
        <v>69.399999999999991</v>
      </c>
    </row>
    <row r="132" spans="1:3" x14ac:dyDescent="0.25">
      <c r="A132" s="8" t="s">
        <v>153</v>
      </c>
      <c r="B132" s="4">
        <v>29</v>
      </c>
      <c r="C132" s="4">
        <v>72.699999999999989</v>
      </c>
    </row>
    <row r="133" spans="1:3" x14ac:dyDescent="0.25">
      <c r="A133" s="8" t="s">
        <v>154</v>
      </c>
      <c r="B133" s="4">
        <v>29</v>
      </c>
      <c r="C133" s="4">
        <v>66.699999999999989</v>
      </c>
    </row>
    <row r="134" spans="1:3" x14ac:dyDescent="0.25">
      <c r="A134" s="8" t="s">
        <v>155</v>
      </c>
      <c r="B134" s="4">
        <v>30</v>
      </c>
      <c r="C134" s="4">
        <v>70</v>
      </c>
    </row>
    <row r="135" spans="1:3" x14ac:dyDescent="0.25">
      <c r="A135" s="8" t="s">
        <v>156</v>
      </c>
      <c r="B135" s="4">
        <v>31</v>
      </c>
      <c r="C135" s="4">
        <v>77.3</v>
      </c>
    </row>
    <row r="136" spans="1:3" x14ac:dyDescent="0.25">
      <c r="A136" s="8" t="s">
        <v>157</v>
      </c>
      <c r="B136" s="4">
        <v>28</v>
      </c>
      <c r="C136" s="4">
        <v>63.399999999999991</v>
      </c>
    </row>
    <row r="137" spans="1:3" x14ac:dyDescent="0.25">
      <c r="A137" s="8" t="s">
        <v>158</v>
      </c>
      <c r="B137" s="4">
        <v>29</v>
      </c>
      <c r="C137" s="4">
        <v>65.699999999999989</v>
      </c>
    </row>
    <row r="138" spans="1:3" x14ac:dyDescent="0.25">
      <c r="A138" s="8" t="s">
        <v>159</v>
      </c>
      <c r="B138" s="4">
        <v>29</v>
      </c>
      <c r="C138" s="4">
        <v>70.699999999999989</v>
      </c>
    </row>
    <row r="139" spans="1:3" x14ac:dyDescent="0.25">
      <c r="A139" s="8" t="s">
        <v>160</v>
      </c>
      <c r="B139" s="4">
        <v>30</v>
      </c>
      <c r="C139" s="4">
        <v>72</v>
      </c>
    </row>
    <row r="140" spans="1:3" x14ac:dyDescent="0.25">
      <c r="A140" s="8" t="s">
        <v>161</v>
      </c>
      <c r="B140" s="4">
        <v>31</v>
      </c>
      <c r="C140" s="4">
        <v>75.3</v>
      </c>
    </row>
    <row r="141" spans="1:3" x14ac:dyDescent="0.25">
      <c r="A141" s="8" t="s">
        <v>162</v>
      </c>
      <c r="B141" s="4">
        <v>28</v>
      </c>
      <c r="C141" s="4">
        <v>64.399999999999991</v>
      </c>
    </row>
    <row r="142" spans="1:3" x14ac:dyDescent="0.25">
      <c r="A142" s="8" t="s">
        <v>163</v>
      </c>
      <c r="B142" s="4">
        <v>29</v>
      </c>
      <c r="C142" s="4">
        <v>71.699999999999989</v>
      </c>
    </row>
    <row r="143" spans="1:3" x14ac:dyDescent="0.25">
      <c r="A143" s="8" t="s">
        <v>164</v>
      </c>
      <c r="B143" s="4">
        <v>30</v>
      </c>
      <c r="C143" s="4">
        <v>71</v>
      </c>
    </row>
    <row r="144" spans="1:3" x14ac:dyDescent="0.25">
      <c r="A144" s="8" t="s">
        <v>165</v>
      </c>
      <c r="B144" s="4">
        <v>31</v>
      </c>
      <c r="C144" s="4">
        <v>76.3</v>
      </c>
    </row>
    <row r="145" spans="1:3" x14ac:dyDescent="0.25">
      <c r="A145" s="8" t="s">
        <v>166</v>
      </c>
      <c r="B145" s="4">
        <v>28</v>
      </c>
      <c r="C145" s="4">
        <v>69.399999999999991</v>
      </c>
    </row>
    <row r="146" spans="1:3" x14ac:dyDescent="0.25">
      <c r="A146" s="8" t="s">
        <v>167</v>
      </c>
      <c r="B146" s="4">
        <v>29</v>
      </c>
      <c r="C146" s="4">
        <v>71.699999999999989</v>
      </c>
    </row>
    <row r="147" spans="1:3" x14ac:dyDescent="0.25">
      <c r="A147" s="8" t="s">
        <v>168</v>
      </c>
      <c r="B147" s="4">
        <v>30</v>
      </c>
      <c r="C147" s="4">
        <v>72</v>
      </c>
    </row>
    <row r="148" spans="1:3" x14ac:dyDescent="0.25">
      <c r="A148" s="8" t="s">
        <v>169</v>
      </c>
      <c r="B148" s="4">
        <v>31</v>
      </c>
      <c r="C148" s="4">
        <v>77.3</v>
      </c>
    </row>
    <row r="149" spans="1:3" x14ac:dyDescent="0.25">
      <c r="A149" s="8" t="s">
        <v>170</v>
      </c>
      <c r="B149" s="4">
        <v>29</v>
      </c>
      <c r="C149" s="4">
        <v>71.699999999999989</v>
      </c>
    </row>
    <row r="150" spans="1:3" x14ac:dyDescent="0.25">
      <c r="A150" s="8" t="s">
        <v>171</v>
      </c>
      <c r="B150" s="4">
        <v>29</v>
      </c>
      <c r="C150" s="4">
        <v>66.699999999999989</v>
      </c>
    </row>
    <row r="151" spans="1:3" x14ac:dyDescent="0.25">
      <c r="A151" s="8" t="s">
        <v>172</v>
      </c>
      <c r="B151" s="4">
        <v>30</v>
      </c>
      <c r="C151" s="4">
        <v>75</v>
      </c>
    </row>
    <row r="152" spans="1:3" x14ac:dyDescent="0.25">
      <c r="A152" s="8" t="s">
        <v>173</v>
      </c>
      <c r="B152" s="4">
        <v>31</v>
      </c>
      <c r="C152" s="4">
        <v>77.3</v>
      </c>
    </row>
    <row r="153" spans="1:3" x14ac:dyDescent="0.25">
      <c r="A153" s="8" t="s">
        <v>174</v>
      </c>
      <c r="B153" s="4">
        <v>31</v>
      </c>
      <c r="C153" s="4">
        <v>71.3</v>
      </c>
    </row>
    <row r="154" spans="1:3" x14ac:dyDescent="0.25">
      <c r="A154" s="8" t="s">
        <v>175</v>
      </c>
      <c r="B154" s="4">
        <v>33</v>
      </c>
      <c r="C154" s="4">
        <v>79.899999999999991</v>
      </c>
    </row>
    <row r="155" spans="1:3" x14ac:dyDescent="0.25">
      <c r="A155" s="8" t="s">
        <v>176</v>
      </c>
      <c r="B155" s="4">
        <v>35</v>
      </c>
      <c r="C155" s="4">
        <v>81.5</v>
      </c>
    </row>
    <row r="156" spans="1:3" x14ac:dyDescent="0.25">
      <c r="A156" s="8" t="s">
        <v>177</v>
      </c>
      <c r="B156" s="4">
        <v>38</v>
      </c>
      <c r="C156" s="4">
        <v>90.399999999999991</v>
      </c>
    </row>
    <row r="157" spans="1:3" x14ac:dyDescent="0.25">
      <c r="A157" s="8" t="s">
        <v>178</v>
      </c>
      <c r="B157" s="4">
        <v>32</v>
      </c>
      <c r="C157" s="4">
        <v>78.599999999999994</v>
      </c>
    </row>
    <row r="158" spans="1:3" x14ac:dyDescent="0.25">
      <c r="A158" s="8" t="s">
        <v>179</v>
      </c>
      <c r="B158" s="4">
        <v>34</v>
      </c>
      <c r="C158" s="4">
        <v>84.199999999999989</v>
      </c>
    </row>
    <row r="159" spans="1:3" x14ac:dyDescent="0.25">
      <c r="A159" s="8" t="s">
        <v>180</v>
      </c>
      <c r="B159" s="4">
        <v>36</v>
      </c>
      <c r="C159" s="4">
        <v>86.8</v>
      </c>
    </row>
    <row r="160" spans="1:3" x14ac:dyDescent="0.25">
      <c r="A160" s="8" t="s">
        <v>181</v>
      </c>
      <c r="B160" s="4">
        <v>39</v>
      </c>
      <c r="C160" s="4">
        <v>90.699999999999989</v>
      </c>
    </row>
    <row r="161" spans="1:3" x14ac:dyDescent="0.25">
      <c r="A161" s="8" t="s">
        <v>182</v>
      </c>
      <c r="B161" s="4">
        <v>32</v>
      </c>
      <c r="C161" s="4">
        <v>77.599999999999994</v>
      </c>
    </row>
    <row r="162" spans="1:3" x14ac:dyDescent="0.25">
      <c r="A162" s="8" t="s">
        <v>183</v>
      </c>
      <c r="B162" s="4">
        <v>35</v>
      </c>
      <c r="C162" s="4">
        <v>79.5</v>
      </c>
    </row>
    <row r="163" spans="1:3" x14ac:dyDescent="0.25">
      <c r="A163" s="8" t="s">
        <v>184</v>
      </c>
      <c r="B163" s="4">
        <v>36</v>
      </c>
      <c r="C163" s="4">
        <v>84.8</v>
      </c>
    </row>
    <row r="164" spans="1:3" x14ac:dyDescent="0.25">
      <c r="A164" s="8" t="s">
        <v>185</v>
      </c>
      <c r="B164" s="4">
        <v>40</v>
      </c>
      <c r="C164" s="4">
        <v>93</v>
      </c>
    </row>
    <row r="165" spans="1:3" x14ac:dyDescent="0.25">
      <c r="A165" s="8" t="s">
        <v>186</v>
      </c>
      <c r="B165" s="4">
        <v>32</v>
      </c>
      <c r="C165" s="4">
        <v>75.599999999999994</v>
      </c>
    </row>
    <row r="166" spans="1:3" x14ac:dyDescent="0.25">
      <c r="A166" s="8" t="s">
        <v>187</v>
      </c>
      <c r="B166" s="4">
        <v>35</v>
      </c>
      <c r="C166" s="4">
        <v>80.5</v>
      </c>
    </row>
    <row r="167" spans="1:3" x14ac:dyDescent="0.25">
      <c r="A167" s="8" t="s">
        <v>188</v>
      </c>
      <c r="B167" s="4">
        <v>36</v>
      </c>
      <c r="C167" s="4">
        <v>84.8</v>
      </c>
    </row>
    <row r="168" spans="1:3" x14ac:dyDescent="0.25">
      <c r="A168" s="8" t="s">
        <v>189</v>
      </c>
      <c r="B168" s="4">
        <v>41</v>
      </c>
      <c r="C168" s="4">
        <v>99.3</v>
      </c>
    </row>
    <row r="169" spans="1:3" x14ac:dyDescent="0.25">
      <c r="A169" s="8" t="s">
        <v>190</v>
      </c>
      <c r="B169" s="4">
        <v>31</v>
      </c>
      <c r="C169" s="4">
        <v>76.3</v>
      </c>
    </row>
    <row r="170" spans="1:3" x14ac:dyDescent="0.25">
      <c r="A170" s="8" t="s">
        <v>191</v>
      </c>
      <c r="B170" s="4">
        <v>32</v>
      </c>
      <c r="C170" s="4">
        <v>72.599999999999994</v>
      </c>
    </row>
    <row r="171" spans="1:3" x14ac:dyDescent="0.25">
      <c r="A171" s="8" t="s">
        <v>192</v>
      </c>
      <c r="B171" s="4">
        <v>35</v>
      </c>
      <c r="C171" s="4">
        <v>86.5</v>
      </c>
    </row>
    <row r="172" spans="1:3" x14ac:dyDescent="0.25">
      <c r="A172" s="8" t="s">
        <v>193</v>
      </c>
      <c r="B172" s="4">
        <v>37</v>
      </c>
      <c r="C172" s="4">
        <v>85.1</v>
      </c>
    </row>
    <row r="173" spans="1:3" x14ac:dyDescent="0.25">
      <c r="A173" s="8" t="s">
        <v>194</v>
      </c>
      <c r="B173" s="4">
        <v>41</v>
      </c>
      <c r="C173" s="4">
        <v>94.3</v>
      </c>
    </row>
    <row r="174" spans="1:3" x14ac:dyDescent="0.25">
      <c r="A174" s="8" t="s">
        <v>195</v>
      </c>
      <c r="B174" s="4">
        <v>31</v>
      </c>
      <c r="C174" s="4">
        <v>72.3</v>
      </c>
    </row>
    <row r="175" spans="1:3" x14ac:dyDescent="0.25">
      <c r="A175" s="8" t="s">
        <v>196</v>
      </c>
      <c r="B175" s="4">
        <v>33</v>
      </c>
      <c r="C175" s="4">
        <v>79.899999999999991</v>
      </c>
    </row>
    <row r="176" spans="1:3" x14ac:dyDescent="0.25">
      <c r="A176" s="8" t="s">
        <v>197</v>
      </c>
      <c r="B176" s="4">
        <v>35</v>
      </c>
      <c r="C176" s="4">
        <v>80.5</v>
      </c>
    </row>
    <row r="177" spans="1:3" x14ac:dyDescent="0.25">
      <c r="A177" s="8" t="s">
        <v>198</v>
      </c>
      <c r="B177" s="4">
        <v>37</v>
      </c>
      <c r="C177" s="4">
        <v>85.1</v>
      </c>
    </row>
    <row r="178" spans="1:3" x14ac:dyDescent="0.25">
      <c r="A178" s="8" t="s">
        <v>199</v>
      </c>
      <c r="B178" s="4">
        <v>42</v>
      </c>
      <c r="C178" s="4">
        <v>102.6</v>
      </c>
    </row>
    <row r="179" spans="1:3" x14ac:dyDescent="0.25">
      <c r="A179" s="8" t="s">
        <v>200</v>
      </c>
      <c r="B179" s="4">
        <v>31</v>
      </c>
      <c r="C179" s="4">
        <v>75.3</v>
      </c>
    </row>
    <row r="180" spans="1:3" x14ac:dyDescent="0.25">
      <c r="A180" s="8" t="s">
        <v>201</v>
      </c>
      <c r="B180" s="4">
        <v>33</v>
      </c>
      <c r="C180" s="4">
        <v>75.899999999999991</v>
      </c>
    </row>
    <row r="181" spans="1:3" x14ac:dyDescent="0.25">
      <c r="A181" s="8" t="s">
        <v>202</v>
      </c>
      <c r="B181" s="4">
        <v>35</v>
      </c>
      <c r="C181" s="4">
        <v>86.5</v>
      </c>
    </row>
    <row r="182" spans="1:3" x14ac:dyDescent="0.25">
      <c r="A182" s="8" t="s">
        <v>203</v>
      </c>
      <c r="B182" s="4">
        <v>38</v>
      </c>
      <c r="C182" s="4">
        <v>89.399999999999991</v>
      </c>
    </row>
    <row r="183" spans="1:3" x14ac:dyDescent="0.25">
      <c r="A183" s="8" t="s">
        <v>204</v>
      </c>
      <c r="B183" s="4">
        <v>43</v>
      </c>
      <c r="C183" s="4">
        <v>102.89999999999999</v>
      </c>
    </row>
    <row r="184" spans="1:3" x14ac:dyDescent="0.25">
      <c r="A184" s="8" t="s">
        <v>205</v>
      </c>
      <c r="B184" s="4">
        <v>38</v>
      </c>
      <c r="C184" s="4">
        <v>93.399999999999991</v>
      </c>
    </row>
    <row r="185" spans="1:3" x14ac:dyDescent="0.25">
      <c r="A185" s="8" t="s">
        <v>206</v>
      </c>
      <c r="B185" s="4">
        <v>35</v>
      </c>
      <c r="C185" s="4">
        <v>81.5</v>
      </c>
    </row>
    <row r="186" spans="1:3" x14ac:dyDescent="0.25">
      <c r="A186" s="8" t="s">
        <v>207</v>
      </c>
      <c r="B186" s="4">
        <v>34</v>
      </c>
      <c r="C186" s="4">
        <v>84.199999999999989</v>
      </c>
    </row>
    <row r="187" spans="1:3" x14ac:dyDescent="0.25">
      <c r="A187" s="8" t="s">
        <v>208</v>
      </c>
      <c r="B187" s="4">
        <v>32</v>
      </c>
      <c r="C187" s="4">
        <v>73.599999999999994</v>
      </c>
    </row>
    <row r="188" spans="1:3" x14ac:dyDescent="0.25">
      <c r="A188" s="8" t="s">
        <v>209</v>
      </c>
      <c r="B188" s="4">
        <v>39</v>
      </c>
      <c r="C188" s="4">
        <v>91.699999999999989</v>
      </c>
    </row>
    <row r="189" spans="1:3" x14ac:dyDescent="0.25">
      <c r="A189" s="8" t="s">
        <v>210</v>
      </c>
      <c r="B189" s="4">
        <v>35</v>
      </c>
      <c r="C189" s="4">
        <v>82.5</v>
      </c>
    </row>
    <row r="190" spans="1:3" x14ac:dyDescent="0.25">
      <c r="A190" s="8" t="s">
        <v>211</v>
      </c>
      <c r="B190" s="4">
        <v>34</v>
      </c>
      <c r="C190" s="4">
        <v>83.199999999999989</v>
      </c>
    </row>
    <row r="191" spans="1:3" x14ac:dyDescent="0.25">
      <c r="A191" s="8" t="s">
        <v>212</v>
      </c>
      <c r="B191" s="4">
        <v>33</v>
      </c>
      <c r="C191" s="4">
        <v>77.899999999999991</v>
      </c>
    </row>
    <row r="192" spans="1:3" x14ac:dyDescent="0.25">
      <c r="A192" s="8" t="s">
        <v>213</v>
      </c>
      <c r="B192" s="4">
        <v>40</v>
      </c>
      <c r="C192" s="4">
        <v>98</v>
      </c>
    </row>
    <row r="193" spans="1:3" x14ac:dyDescent="0.25">
      <c r="A193" s="8" t="s">
        <v>214</v>
      </c>
      <c r="B193" s="4">
        <v>35</v>
      </c>
      <c r="C193" s="4">
        <v>83.5</v>
      </c>
    </row>
    <row r="194" spans="1:3" x14ac:dyDescent="0.25">
      <c r="A194" s="8" t="s">
        <v>215</v>
      </c>
      <c r="B194" s="4">
        <v>34</v>
      </c>
      <c r="C194" s="4">
        <v>80.199999999999989</v>
      </c>
    </row>
    <row r="195" spans="1:3" x14ac:dyDescent="0.25">
      <c r="A195" s="8" t="s">
        <v>216</v>
      </c>
      <c r="B195" s="4">
        <v>33</v>
      </c>
      <c r="C195" s="4">
        <v>78.899999999999991</v>
      </c>
    </row>
    <row r="196" spans="1:3" x14ac:dyDescent="0.25">
      <c r="A196" s="8" t="s">
        <v>217</v>
      </c>
      <c r="B196" s="4">
        <v>40</v>
      </c>
      <c r="C196" s="4">
        <v>92</v>
      </c>
    </row>
    <row r="197" spans="1:3" x14ac:dyDescent="0.25">
      <c r="A197" s="8" t="s">
        <v>218</v>
      </c>
      <c r="B197" s="4">
        <v>35</v>
      </c>
      <c r="C197" s="4">
        <v>82.5</v>
      </c>
    </row>
    <row r="198" spans="1:3" x14ac:dyDescent="0.25">
      <c r="A198" s="8" t="s">
        <v>219</v>
      </c>
      <c r="B198" s="4">
        <v>34</v>
      </c>
      <c r="C198" s="4">
        <v>79.199999999999989</v>
      </c>
    </row>
    <row r="199" spans="1:3" x14ac:dyDescent="0.25">
      <c r="A199" s="8" t="s">
        <v>220</v>
      </c>
      <c r="B199" s="4">
        <v>33</v>
      </c>
      <c r="C199" s="4">
        <v>80.899999999999991</v>
      </c>
    </row>
    <row r="200" spans="1:3" x14ac:dyDescent="0.25">
      <c r="A200" s="8" t="s">
        <v>221</v>
      </c>
      <c r="B200" s="4">
        <v>41</v>
      </c>
      <c r="C200" s="4">
        <v>99.3</v>
      </c>
    </row>
    <row r="201" spans="1:3" x14ac:dyDescent="0.25">
      <c r="A201" s="8" t="s">
        <v>222</v>
      </c>
      <c r="B201" s="4">
        <v>36</v>
      </c>
      <c r="C201" s="4">
        <v>83.8</v>
      </c>
    </row>
    <row r="202" spans="1:3" x14ac:dyDescent="0.25">
      <c r="A202" s="8" t="s">
        <v>223</v>
      </c>
      <c r="B202" s="4">
        <v>35</v>
      </c>
      <c r="C202" s="4">
        <v>86.5</v>
      </c>
    </row>
    <row r="203" spans="1:3" x14ac:dyDescent="0.25">
      <c r="A203" s="8" t="s">
        <v>224</v>
      </c>
      <c r="B203" s="4">
        <v>33</v>
      </c>
      <c r="C203" s="4">
        <v>76.899999999999991</v>
      </c>
    </row>
    <row r="204" spans="1:3" x14ac:dyDescent="0.25">
      <c r="A204" s="8" t="s">
        <v>225</v>
      </c>
      <c r="B204" s="4">
        <v>42</v>
      </c>
      <c r="C204" s="4">
        <v>99.6</v>
      </c>
    </row>
    <row r="205" spans="1:3" x14ac:dyDescent="0.25">
      <c r="A205" s="8" t="s">
        <v>226</v>
      </c>
      <c r="B205" s="4">
        <v>37</v>
      </c>
      <c r="C205" s="4">
        <v>89.1</v>
      </c>
    </row>
    <row r="206" spans="1:3" x14ac:dyDescent="0.25">
      <c r="A206" s="8" t="s">
        <v>227</v>
      </c>
      <c r="B206" s="4">
        <v>35</v>
      </c>
      <c r="C206" s="4">
        <v>83.5</v>
      </c>
    </row>
    <row r="207" spans="1:3" x14ac:dyDescent="0.25">
      <c r="A207" s="8" t="s">
        <v>228</v>
      </c>
      <c r="B207" s="4">
        <v>33</v>
      </c>
      <c r="C207" s="4">
        <v>79.899999999999991</v>
      </c>
    </row>
    <row r="208" spans="1:3" x14ac:dyDescent="0.25">
      <c r="A208" s="8" t="s">
        <v>229</v>
      </c>
      <c r="B208" s="4">
        <v>32</v>
      </c>
      <c r="C208" s="4">
        <v>76.599999999999994</v>
      </c>
    </row>
    <row r="209" spans="1:3" x14ac:dyDescent="0.25">
      <c r="A209" s="8" t="s">
        <v>230</v>
      </c>
      <c r="B209" s="4">
        <v>43</v>
      </c>
      <c r="C209" s="4">
        <v>97.899999999999991</v>
      </c>
    </row>
    <row r="210" spans="1:3" x14ac:dyDescent="0.25">
      <c r="A210" s="8" t="s">
        <v>231</v>
      </c>
      <c r="B210" s="4">
        <v>38</v>
      </c>
      <c r="C210" s="4">
        <v>87.399999999999991</v>
      </c>
    </row>
    <row r="211" spans="1:3" x14ac:dyDescent="0.25">
      <c r="A211" s="8" t="s">
        <v>232</v>
      </c>
      <c r="B211" s="4">
        <v>35</v>
      </c>
      <c r="C211" s="4">
        <v>85.5</v>
      </c>
    </row>
    <row r="212" spans="1:3" x14ac:dyDescent="0.25">
      <c r="A212" s="8" t="s">
        <v>233</v>
      </c>
      <c r="B212" s="4">
        <v>34</v>
      </c>
      <c r="C212" s="4">
        <v>78.199999999999989</v>
      </c>
    </row>
    <row r="213" spans="1:3" x14ac:dyDescent="0.25">
      <c r="A213" s="8" t="s">
        <v>234</v>
      </c>
      <c r="B213" s="4">
        <v>32</v>
      </c>
      <c r="C213" s="4">
        <v>74.599999999999994</v>
      </c>
    </row>
    <row r="214" spans="1:3" x14ac:dyDescent="0.25">
      <c r="A214" s="8" t="s">
        <v>235</v>
      </c>
      <c r="B214" s="4">
        <v>32</v>
      </c>
      <c r="C214" s="4">
        <v>75.599999999999994</v>
      </c>
    </row>
    <row r="215" spans="1:3" x14ac:dyDescent="0.25">
      <c r="A215" s="8" t="s">
        <v>236</v>
      </c>
      <c r="B215" s="4">
        <v>31</v>
      </c>
      <c r="C215" s="4">
        <v>76.3</v>
      </c>
    </row>
    <row r="216" spans="1:3" x14ac:dyDescent="0.25">
      <c r="A216" s="8" t="s">
        <v>237</v>
      </c>
      <c r="B216" s="4">
        <v>30</v>
      </c>
      <c r="C216" s="4">
        <v>75</v>
      </c>
    </row>
    <row r="217" spans="1:3" x14ac:dyDescent="0.25">
      <c r="A217" s="8" t="s">
        <v>238</v>
      </c>
      <c r="B217" s="4">
        <v>29</v>
      </c>
      <c r="C217" s="4">
        <v>70.699999999999989</v>
      </c>
    </row>
    <row r="218" spans="1:3" x14ac:dyDescent="0.25">
      <c r="A218" s="8" t="s">
        <v>239</v>
      </c>
      <c r="B218" s="4">
        <v>32</v>
      </c>
      <c r="C218" s="4">
        <v>76.599999999999994</v>
      </c>
    </row>
    <row r="219" spans="1:3" x14ac:dyDescent="0.25">
      <c r="A219" s="8" t="s">
        <v>240</v>
      </c>
      <c r="B219" s="4">
        <v>31</v>
      </c>
      <c r="C219" s="4">
        <v>77.3</v>
      </c>
    </row>
    <row r="220" spans="1:3" x14ac:dyDescent="0.25">
      <c r="A220" s="8" t="s">
        <v>241</v>
      </c>
      <c r="B220" s="4">
        <v>30</v>
      </c>
      <c r="C220" s="4">
        <v>75</v>
      </c>
    </row>
    <row r="221" spans="1:3" x14ac:dyDescent="0.25">
      <c r="A221" s="8" t="s">
        <v>242</v>
      </c>
      <c r="B221" s="4">
        <v>29</v>
      </c>
      <c r="C221" s="4">
        <v>68.699999999999989</v>
      </c>
    </row>
    <row r="222" spans="1:3" x14ac:dyDescent="0.25">
      <c r="A222" s="8" t="s">
        <v>243</v>
      </c>
      <c r="B222" s="4">
        <v>32</v>
      </c>
      <c r="C222" s="4">
        <v>76.599999999999994</v>
      </c>
    </row>
    <row r="223" spans="1:3" x14ac:dyDescent="0.25">
      <c r="A223" s="8" t="s">
        <v>244</v>
      </c>
      <c r="B223" s="4">
        <v>31</v>
      </c>
      <c r="C223" s="4">
        <v>70.3</v>
      </c>
    </row>
    <row r="224" spans="1:3" x14ac:dyDescent="0.25">
      <c r="A224" s="8" t="s">
        <v>245</v>
      </c>
      <c r="B224" s="4">
        <v>30</v>
      </c>
      <c r="C224" s="4">
        <v>75</v>
      </c>
    </row>
    <row r="225" spans="1:3" x14ac:dyDescent="0.25">
      <c r="A225" s="8" t="s">
        <v>246</v>
      </c>
      <c r="B225" s="4">
        <v>29</v>
      </c>
      <c r="C225" s="4">
        <v>67.699999999999989</v>
      </c>
    </row>
    <row r="226" spans="1:3" x14ac:dyDescent="0.25">
      <c r="A226" s="8" t="s">
        <v>247</v>
      </c>
      <c r="B226" s="4">
        <v>29</v>
      </c>
      <c r="C226" s="4">
        <v>67.699999999999989</v>
      </c>
    </row>
    <row r="227" spans="1:3" x14ac:dyDescent="0.25">
      <c r="A227" s="8" t="s">
        <v>248</v>
      </c>
      <c r="B227" s="4">
        <v>32</v>
      </c>
      <c r="C227" s="4">
        <v>72.599999999999994</v>
      </c>
    </row>
    <row r="228" spans="1:3" x14ac:dyDescent="0.25">
      <c r="A228" s="8" t="s">
        <v>249</v>
      </c>
      <c r="B228" s="4">
        <v>31</v>
      </c>
      <c r="C228" s="4">
        <v>74.3</v>
      </c>
    </row>
    <row r="229" spans="1:3" x14ac:dyDescent="0.25">
      <c r="A229" s="8" t="s">
        <v>250</v>
      </c>
      <c r="B229" s="4">
        <v>30</v>
      </c>
      <c r="C229" s="4">
        <v>71</v>
      </c>
    </row>
    <row r="230" spans="1:3" x14ac:dyDescent="0.25">
      <c r="A230" s="8" t="s">
        <v>251</v>
      </c>
      <c r="B230" s="4">
        <v>30</v>
      </c>
      <c r="C230" s="4">
        <v>68</v>
      </c>
    </row>
    <row r="231" spans="1:3" x14ac:dyDescent="0.25">
      <c r="A231" s="8" t="s">
        <v>252</v>
      </c>
      <c r="B231" s="4">
        <v>29</v>
      </c>
      <c r="C231" s="4">
        <v>65.699999999999989</v>
      </c>
    </row>
    <row r="232" spans="1:3" x14ac:dyDescent="0.25">
      <c r="A232" s="8" t="s">
        <v>253</v>
      </c>
      <c r="B232" s="4">
        <v>32</v>
      </c>
      <c r="C232" s="4">
        <v>79.599999999999994</v>
      </c>
    </row>
    <row r="233" spans="1:3" x14ac:dyDescent="0.25">
      <c r="A233" s="8" t="s">
        <v>254</v>
      </c>
      <c r="B233" s="4">
        <v>31</v>
      </c>
      <c r="C233" s="4">
        <v>74.3</v>
      </c>
    </row>
    <row r="234" spans="1:3" x14ac:dyDescent="0.25">
      <c r="A234" s="8" t="s">
        <v>255</v>
      </c>
      <c r="B234" s="4">
        <v>30</v>
      </c>
      <c r="C234" s="4">
        <v>68</v>
      </c>
    </row>
    <row r="235" spans="1:3" x14ac:dyDescent="0.25">
      <c r="A235" s="8" t="s">
        <v>256</v>
      </c>
      <c r="B235" s="4">
        <v>30</v>
      </c>
      <c r="C235" s="4">
        <v>69</v>
      </c>
    </row>
    <row r="236" spans="1:3" x14ac:dyDescent="0.25">
      <c r="A236" s="8" t="s">
        <v>257</v>
      </c>
      <c r="B236" s="4">
        <v>29</v>
      </c>
      <c r="C236" s="4">
        <v>70.699999999999989</v>
      </c>
    </row>
    <row r="237" spans="1:3" x14ac:dyDescent="0.25">
      <c r="A237" s="8" t="s">
        <v>258</v>
      </c>
      <c r="B237" s="4">
        <v>32</v>
      </c>
      <c r="C237" s="4">
        <v>74.599999999999994</v>
      </c>
    </row>
    <row r="238" spans="1:3" x14ac:dyDescent="0.25">
      <c r="A238" s="8" t="s">
        <v>259</v>
      </c>
      <c r="B238" s="4">
        <v>30</v>
      </c>
      <c r="C238" s="4">
        <v>71</v>
      </c>
    </row>
    <row r="239" spans="1:3" x14ac:dyDescent="0.25">
      <c r="A239" s="8" t="s">
        <v>260</v>
      </c>
      <c r="B239" s="4">
        <v>30</v>
      </c>
      <c r="C239" s="4">
        <v>70</v>
      </c>
    </row>
    <row r="240" spans="1:3" x14ac:dyDescent="0.25">
      <c r="A240" s="8" t="s">
        <v>261</v>
      </c>
      <c r="B240" s="4">
        <v>29</v>
      </c>
      <c r="C240" s="4">
        <v>65.699999999999989</v>
      </c>
    </row>
    <row r="241" spans="1:3" x14ac:dyDescent="0.25">
      <c r="A241" s="8" t="s">
        <v>262</v>
      </c>
      <c r="B241" s="4">
        <v>32</v>
      </c>
      <c r="C241" s="4">
        <v>77.599999999999994</v>
      </c>
    </row>
    <row r="242" spans="1:3" x14ac:dyDescent="0.25">
      <c r="A242" s="8" t="s">
        <v>263</v>
      </c>
      <c r="B242" s="4">
        <v>30</v>
      </c>
      <c r="C242" s="4">
        <v>75</v>
      </c>
    </row>
    <row r="243" spans="1:3" x14ac:dyDescent="0.25">
      <c r="A243" s="8" t="s">
        <v>264</v>
      </c>
      <c r="B243" s="4">
        <v>30</v>
      </c>
      <c r="C243" s="4">
        <v>72</v>
      </c>
    </row>
    <row r="244" spans="1:3" x14ac:dyDescent="0.25">
      <c r="A244" s="8" t="s">
        <v>265</v>
      </c>
      <c r="B244" s="4">
        <v>29</v>
      </c>
      <c r="C244" s="4">
        <v>67.699999999999989</v>
      </c>
    </row>
    <row r="245" spans="1:3" x14ac:dyDescent="0.25">
      <c r="A245" s="8" t="s">
        <v>266</v>
      </c>
      <c r="B245" s="4">
        <v>29</v>
      </c>
      <c r="C245" s="4">
        <v>71.699999999999989</v>
      </c>
    </row>
    <row r="246" spans="1:3" x14ac:dyDescent="0.25">
      <c r="A246" s="8" t="s">
        <v>267</v>
      </c>
      <c r="B246" s="4">
        <v>28</v>
      </c>
      <c r="C246" s="4">
        <v>67.399999999999991</v>
      </c>
    </row>
    <row r="247" spans="1:3" x14ac:dyDescent="0.25">
      <c r="A247" s="8" t="s">
        <v>268</v>
      </c>
      <c r="B247" s="4">
        <v>27</v>
      </c>
      <c r="C247" s="4">
        <v>61.099999999999994</v>
      </c>
    </row>
    <row r="248" spans="1:3" x14ac:dyDescent="0.25">
      <c r="A248" s="8" t="s">
        <v>269</v>
      </c>
      <c r="B248" s="4">
        <v>26</v>
      </c>
      <c r="C248" s="4">
        <v>59.8</v>
      </c>
    </row>
    <row r="249" spans="1:3" x14ac:dyDescent="0.25">
      <c r="A249" s="8" t="s">
        <v>270</v>
      </c>
      <c r="B249" s="4">
        <v>26</v>
      </c>
      <c r="C249" s="4">
        <v>61.8</v>
      </c>
    </row>
    <row r="250" spans="1:3" x14ac:dyDescent="0.25">
      <c r="A250" s="8" t="s">
        <v>271</v>
      </c>
      <c r="B250" s="4">
        <v>29</v>
      </c>
      <c r="C250" s="4">
        <v>71.699999999999989</v>
      </c>
    </row>
    <row r="251" spans="1:3" x14ac:dyDescent="0.25">
      <c r="A251" s="8" t="s">
        <v>272</v>
      </c>
      <c r="B251" s="4">
        <v>28</v>
      </c>
      <c r="C251" s="4">
        <v>68.399999999999991</v>
      </c>
    </row>
    <row r="252" spans="1:3" x14ac:dyDescent="0.25">
      <c r="A252" s="8" t="s">
        <v>273</v>
      </c>
      <c r="B252" s="4">
        <v>27</v>
      </c>
      <c r="C252" s="4">
        <v>65.099999999999994</v>
      </c>
    </row>
    <row r="253" spans="1:3" x14ac:dyDescent="0.25">
      <c r="A253" s="8" t="s">
        <v>274</v>
      </c>
      <c r="B253" s="4">
        <v>26</v>
      </c>
      <c r="C253" s="4">
        <v>64.8</v>
      </c>
    </row>
    <row r="254" spans="1:3" x14ac:dyDescent="0.25">
      <c r="A254" s="8" t="s">
        <v>275</v>
      </c>
      <c r="B254" s="4">
        <v>26</v>
      </c>
      <c r="C254" s="4">
        <v>61.8</v>
      </c>
    </row>
    <row r="255" spans="1:3" x14ac:dyDescent="0.25">
      <c r="A255" s="8" t="s">
        <v>276</v>
      </c>
      <c r="B255" s="4">
        <v>28</v>
      </c>
      <c r="C255" s="4">
        <v>68.399999999999991</v>
      </c>
    </row>
    <row r="256" spans="1:3" x14ac:dyDescent="0.25">
      <c r="A256" s="8" t="s">
        <v>277</v>
      </c>
      <c r="B256" s="4">
        <v>27</v>
      </c>
      <c r="C256" s="4">
        <v>61.099999999999994</v>
      </c>
    </row>
    <row r="257" spans="1:3" x14ac:dyDescent="0.25">
      <c r="A257" s="8" t="s">
        <v>278</v>
      </c>
      <c r="B257" s="4">
        <v>26</v>
      </c>
      <c r="C257" s="4">
        <v>64.8</v>
      </c>
    </row>
    <row r="258" spans="1:3" x14ac:dyDescent="0.25">
      <c r="A258" s="8" t="s">
        <v>279</v>
      </c>
      <c r="B258" s="4">
        <v>26</v>
      </c>
      <c r="C258" s="4">
        <v>63.8</v>
      </c>
    </row>
    <row r="259" spans="1:3" x14ac:dyDescent="0.25">
      <c r="A259" s="8" t="s">
        <v>280</v>
      </c>
      <c r="B259" s="4">
        <v>28</v>
      </c>
      <c r="C259" s="4">
        <v>63.399999999999991</v>
      </c>
    </row>
    <row r="260" spans="1:3" x14ac:dyDescent="0.25">
      <c r="A260" s="8" t="s">
        <v>281</v>
      </c>
      <c r="B260" s="4">
        <v>27</v>
      </c>
      <c r="C260" s="4">
        <v>68.099999999999994</v>
      </c>
    </row>
    <row r="261" spans="1:3" x14ac:dyDescent="0.25">
      <c r="A261" s="8" t="s">
        <v>282</v>
      </c>
      <c r="B261" s="4">
        <v>26</v>
      </c>
      <c r="C261" s="4">
        <v>59.8</v>
      </c>
    </row>
    <row r="262" spans="1:3" x14ac:dyDescent="0.25">
      <c r="A262" s="8" t="s">
        <v>283</v>
      </c>
      <c r="B262" s="4">
        <v>26</v>
      </c>
      <c r="C262" s="4">
        <v>64.8</v>
      </c>
    </row>
    <row r="263" spans="1:3" x14ac:dyDescent="0.25">
      <c r="A263" s="8" t="s">
        <v>284</v>
      </c>
      <c r="B263" s="4">
        <v>28</v>
      </c>
      <c r="C263" s="4">
        <v>67.399999999999991</v>
      </c>
    </row>
    <row r="264" spans="1:3" x14ac:dyDescent="0.25">
      <c r="A264" s="8" t="s">
        <v>285</v>
      </c>
      <c r="B264" s="4">
        <v>27</v>
      </c>
      <c r="C264" s="4">
        <v>67.099999999999994</v>
      </c>
    </row>
    <row r="265" spans="1:3" x14ac:dyDescent="0.25">
      <c r="A265" s="8" t="s">
        <v>286</v>
      </c>
      <c r="B265" s="4">
        <v>26</v>
      </c>
      <c r="C265" s="4">
        <v>59.8</v>
      </c>
    </row>
    <row r="266" spans="1:3" x14ac:dyDescent="0.25">
      <c r="A266" s="8" t="s">
        <v>287</v>
      </c>
      <c r="B266" s="4">
        <v>26</v>
      </c>
      <c r="C266" s="4">
        <v>64.8</v>
      </c>
    </row>
    <row r="267" spans="1:3" x14ac:dyDescent="0.25">
      <c r="A267" s="8" t="s">
        <v>288</v>
      </c>
      <c r="B267" s="4">
        <v>28</v>
      </c>
      <c r="C267" s="4">
        <v>63.399999999999991</v>
      </c>
    </row>
    <row r="268" spans="1:3" x14ac:dyDescent="0.25">
      <c r="A268" s="8" t="s">
        <v>289</v>
      </c>
      <c r="B268" s="4">
        <v>28</v>
      </c>
      <c r="C268" s="4">
        <v>63.399999999999991</v>
      </c>
    </row>
    <row r="269" spans="1:3" x14ac:dyDescent="0.25">
      <c r="A269" s="8" t="s">
        <v>290</v>
      </c>
      <c r="B269" s="4">
        <v>27</v>
      </c>
      <c r="C269" s="4">
        <v>61.099999999999994</v>
      </c>
    </row>
    <row r="270" spans="1:3" x14ac:dyDescent="0.25">
      <c r="A270" s="8" t="s">
        <v>291</v>
      </c>
      <c r="B270" s="4">
        <v>26</v>
      </c>
      <c r="C270" s="4">
        <v>61.8</v>
      </c>
    </row>
    <row r="271" spans="1:3" x14ac:dyDescent="0.25">
      <c r="A271" s="8" t="s">
        <v>292</v>
      </c>
      <c r="B271" s="4">
        <v>29</v>
      </c>
      <c r="C271" s="4">
        <v>70.699999999999989</v>
      </c>
    </row>
    <row r="272" spans="1:3" x14ac:dyDescent="0.25">
      <c r="A272" s="8" t="s">
        <v>293</v>
      </c>
      <c r="B272" s="4">
        <v>28</v>
      </c>
      <c r="C272" s="4">
        <v>67.399999999999991</v>
      </c>
    </row>
    <row r="273" spans="1:3" x14ac:dyDescent="0.25">
      <c r="A273" s="8" t="s">
        <v>294</v>
      </c>
      <c r="B273" s="4">
        <v>27</v>
      </c>
      <c r="C273" s="4">
        <v>66.099999999999994</v>
      </c>
    </row>
    <row r="274" spans="1:3" x14ac:dyDescent="0.25">
      <c r="A274" s="8" t="s">
        <v>295</v>
      </c>
      <c r="B274" s="4">
        <v>26</v>
      </c>
      <c r="C274" s="4">
        <v>64.8</v>
      </c>
    </row>
    <row r="275" spans="1:3" x14ac:dyDescent="0.25">
      <c r="A275" s="8" t="s">
        <v>296</v>
      </c>
      <c r="B275" s="4">
        <v>25</v>
      </c>
      <c r="C275" s="4">
        <v>56.499999999999993</v>
      </c>
    </row>
    <row r="276" spans="1:3" x14ac:dyDescent="0.25">
      <c r="A276" s="8" t="s">
        <v>297</v>
      </c>
      <c r="B276" s="4">
        <v>25</v>
      </c>
      <c r="C276" s="4">
        <v>58.499999999999993</v>
      </c>
    </row>
    <row r="277" spans="1:3" x14ac:dyDescent="0.25">
      <c r="A277" s="8" t="s">
        <v>298</v>
      </c>
      <c r="B277" s="4">
        <v>24</v>
      </c>
      <c r="C277" s="4">
        <v>59.199999999999996</v>
      </c>
    </row>
    <row r="278" spans="1:3" x14ac:dyDescent="0.25">
      <c r="A278" s="8" t="s">
        <v>299</v>
      </c>
      <c r="B278" s="4">
        <v>24</v>
      </c>
      <c r="C278" s="4">
        <v>61.199999999999996</v>
      </c>
    </row>
    <row r="279" spans="1:3" x14ac:dyDescent="0.25">
      <c r="A279" s="8" t="s">
        <v>300</v>
      </c>
      <c r="B279" s="4">
        <v>25</v>
      </c>
      <c r="C279" s="4">
        <v>60.499999999999993</v>
      </c>
    </row>
    <row r="280" spans="1:3" x14ac:dyDescent="0.25">
      <c r="A280" s="8" t="s">
        <v>301</v>
      </c>
      <c r="B280" s="4">
        <v>25</v>
      </c>
      <c r="C280" s="4">
        <v>62.499999999999993</v>
      </c>
    </row>
    <row r="281" spans="1:3" x14ac:dyDescent="0.25">
      <c r="A281" s="8" t="s">
        <v>302</v>
      </c>
      <c r="B281" s="4">
        <v>25</v>
      </c>
      <c r="C281" s="4">
        <v>63.499999999999993</v>
      </c>
    </row>
    <row r="282" spans="1:3" x14ac:dyDescent="0.25">
      <c r="A282" s="8" t="s">
        <v>303</v>
      </c>
      <c r="B282" s="4">
        <v>24</v>
      </c>
      <c r="C282" s="4">
        <v>60.199999999999996</v>
      </c>
    </row>
    <row r="283" spans="1:3" x14ac:dyDescent="0.25">
      <c r="A283" s="8" t="s">
        <v>304</v>
      </c>
      <c r="B283" s="4">
        <v>25</v>
      </c>
      <c r="C283" s="4">
        <v>63.499999999999993</v>
      </c>
    </row>
    <row r="284" spans="1:3" x14ac:dyDescent="0.25">
      <c r="A284" s="8" t="s">
        <v>305</v>
      </c>
      <c r="B284" s="4">
        <v>25</v>
      </c>
      <c r="C284" s="4">
        <v>58.499999999999993</v>
      </c>
    </row>
    <row r="285" spans="1:3" x14ac:dyDescent="0.25">
      <c r="A285" s="8" t="s">
        <v>306</v>
      </c>
      <c r="B285" s="4">
        <v>25</v>
      </c>
      <c r="C285" s="4">
        <v>61.499999999999993</v>
      </c>
    </row>
    <row r="286" spans="1:3" x14ac:dyDescent="0.25">
      <c r="A286" s="8" t="s">
        <v>307</v>
      </c>
      <c r="B286" s="4">
        <v>24</v>
      </c>
      <c r="C286" s="4">
        <v>58.199999999999996</v>
      </c>
    </row>
    <row r="287" spans="1:3" x14ac:dyDescent="0.25">
      <c r="A287" s="8" t="s">
        <v>308</v>
      </c>
      <c r="B287" s="4">
        <v>25</v>
      </c>
      <c r="C287" s="4">
        <v>61.499999999999993</v>
      </c>
    </row>
    <row r="288" spans="1:3" x14ac:dyDescent="0.25">
      <c r="A288" s="8" t="s">
        <v>309</v>
      </c>
      <c r="B288" s="4">
        <v>25</v>
      </c>
      <c r="C288" s="4">
        <v>59.499999999999993</v>
      </c>
    </row>
    <row r="289" spans="1:3" x14ac:dyDescent="0.25">
      <c r="A289" s="8" t="s">
        <v>310</v>
      </c>
      <c r="B289" s="4">
        <v>25</v>
      </c>
      <c r="C289" s="4">
        <v>61.499999999999993</v>
      </c>
    </row>
    <row r="290" spans="1:3" x14ac:dyDescent="0.25">
      <c r="A290" s="8" t="s">
        <v>311</v>
      </c>
      <c r="B290" s="4">
        <v>24</v>
      </c>
      <c r="C290" s="4">
        <v>58.199999999999996</v>
      </c>
    </row>
    <row r="291" spans="1:3" x14ac:dyDescent="0.25">
      <c r="A291" s="8" t="s">
        <v>312</v>
      </c>
      <c r="B291" s="4">
        <v>25</v>
      </c>
      <c r="C291" s="4">
        <v>58.499999999999993</v>
      </c>
    </row>
    <row r="292" spans="1:3" x14ac:dyDescent="0.25">
      <c r="A292" s="8" t="s">
        <v>313</v>
      </c>
      <c r="B292" s="4">
        <v>25</v>
      </c>
      <c r="C292" s="4">
        <v>62.499999999999993</v>
      </c>
    </row>
    <row r="293" spans="1:3" x14ac:dyDescent="0.25">
      <c r="A293" s="8" t="s">
        <v>314</v>
      </c>
      <c r="B293" s="4">
        <v>25</v>
      </c>
      <c r="C293" s="4">
        <v>60.499999999999993</v>
      </c>
    </row>
    <row r="294" spans="1:3" x14ac:dyDescent="0.25">
      <c r="A294" s="8" t="s">
        <v>315</v>
      </c>
      <c r="B294" s="4">
        <v>24</v>
      </c>
      <c r="C294" s="4">
        <v>60.199999999999996</v>
      </c>
    </row>
    <row r="295" spans="1:3" x14ac:dyDescent="0.25">
      <c r="A295" s="8" t="s">
        <v>316</v>
      </c>
      <c r="B295" s="4">
        <v>24</v>
      </c>
      <c r="C295" s="4">
        <v>56.199999999999996</v>
      </c>
    </row>
    <row r="296" spans="1:3" x14ac:dyDescent="0.25">
      <c r="A296" s="8" t="s">
        <v>317</v>
      </c>
      <c r="B296" s="4">
        <v>25</v>
      </c>
      <c r="C296" s="4">
        <v>57.499999999999993</v>
      </c>
    </row>
    <row r="297" spans="1:3" x14ac:dyDescent="0.25">
      <c r="A297" s="8" t="s">
        <v>318</v>
      </c>
      <c r="B297" s="4">
        <v>25</v>
      </c>
      <c r="C297" s="4">
        <v>58.499999999999993</v>
      </c>
    </row>
    <row r="298" spans="1:3" x14ac:dyDescent="0.25">
      <c r="A298" s="8" t="s">
        <v>319</v>
      </c>
      <c r="B298" s="4">
        <v>25</v>
      </c>
      <c r="C298" s="4">
        <v>61.499999999999993</v>
      </c>
    </row>
    <row r="299" spans="1:3" x14ac:dyDescent="0.25">
      <c r="A299" s="8" t="s">
        <v>320</v>
      </c>
      <c r="B299" s="4">
        <v>24</v>
      </c>
      <c r="C299" s="4">
        <v>61.199999999999996</v>
      </c>
    </row>
    <row r="300" spans="1:3" x14ac:dyDescent="0.25">
      <c r="A300" s="8" t="s">
        <v>321</v>
      </c>
      <c r="B300" s="4">
        <v>24</v>
      </c>
      <c r="C300" s="4">
        <v>54.199999999999996</v>
      </c>
    </row>
    <row r="301" spans="1:3" x14ac:dyDescent="0.25">
      <c r="A301" s="8" t="s">
        <v>322</v>
      </c>
      <c r="B301" s="4">
        <v>26</v>
      </c>
      <c r="C301" s="4">
        <v>62.8</v>
      </c>
    </row>
    <row r="302" spans="1:3" x14ac:dyDescent="0.25">
      <c r="A302" s="8" t="s">
        <v>323</v>
      </c>
      <c r="B302" s="4">
        <v>25</v>
      </c>
      <c r="C302" s="4">
        <v>57.499999999999993</v>
      </c>
    </row>
    <row r="303" spans="1:3" x14ac:dyDescent="0.25">
      <c r="A303" s="8" t="s">
        <v>324</v>
      </c>
      <c r="B303" s="4">
        <v>25</v>
      </c>
      <c r="C303" s="4">
        <v>61.499999999999993</v>
      </c>
    </row>
    <row r="304" spans="1:3" x14ac:dyDescent="0.25">
      <c r="A304" s="8" t="s">
        <v>325</v>
      </c>
      <c r="B304" s="4">
        <v>24</v>
      </c>
      <c r="C304" s="4">
        <v>58.199999999999996</v>
      </c>
    </row>
    <row r="305" spans="1:3" x14ac:dyDescent="0.25">
      <c r="A305" s="8" t="s">
        <v>326</v>
      </c>
      <c r="B305" s="4">
        <v>24</v>
      </c>
      <c r="C305" s="4">
        <v>54.199999999999996</v>
      </c>
    </row>
    <row r="306" spans="1:3" x14ac:dyDescent="0.25">
      <c r="A306" s="8" t="s">
        <v>327</v>
      </c>
      <c r="B306" s="4">
        <v>23</v>
      </c>
      <c r="C306" s="4">
        <v>51.9</v>
      </c>
    </row>
    <row r="307" spans="1:3" x14ac:dyDescent="0.25">
      <c r="A307" s="8" t="s">
        <v>328</v>
      </c>
      <c r="B307" s="4">
        <v>22</v>
      </c>
      <c r="C307" s="4">
        <v>53.599999999999994</v>
      </c>
    </row>
    <row r="308" spans="1:3" x14ac:dyDescent="0.25">
      <c r="A308" s="8" t="s">
        <v>329</v>
      </c>
      <c r="B308" s="4">
        <v>21</v>
      </c>
      <c r="C308" s="4">
        <v>51.3</v>
      </c>
    </row>
    <row r="309" spans="1:3" x14ac:dyDescent="0.25">
      <c r="A309" s="8" t="s">
        <v>330</v>
      </c>
      <c r="B309" s="4">
        <v>19</v>
      </c>
      <c r="C309" s="4">
        <v>48.699999999999996</v>
      </c>
    </row>
    <row r="310" spans="1:3" x14ac:dyDescent="0.25">
      <c r="A310" s="8" t="s">
        <v>331</v>
      </c>
      <c r="B310" s="4">
        <v>23</v>
      </c>
      <c r="C310" s="4">
        <v>55.9</v>
      </c>
    </row>
    <row r="311" spans="1:3" x14ac:dyDescent="0.25">
      <c r="A311" s="8" t="s">
        <v>332</v>
      </c>
      <c r="B311" s="4">
        <v>22</v>
      </c>
      <c r="C311" s="4">
        <v>51.599999999999994</v>
      </c>
    </row>
    <row r="312" spans="1:3" x14ac:dyDescent="0.25">
      <c r="A312" s="8" t="s">
        <v>333</v>
      </c>
      <c r="B312" s="4">
        <v>21</v>
      </c>
      <c r="C312" s="4">
        <v>52.3</v>
      </c>
    </row>
    <row r="313" spans="1:3" x14ac:dyDescent="0.25">
      <c r="A313" s="8" t="s">
        <v>334</v>
      </c>
      <c r="B313" s="4">
        <v>19</v>
      </c>
      <c r="C313" s="4">
        <v>44.699999999999996</v>
      </c>
    </row>
    <row r="314" spans="1:3" x14ac:dyDescent="0.25">
      <c r="A314" s="8" t="s">
        <v>335</v>
      </c>
      <c r="B314" s="4">
        <v>23</v>
      </c>
      <c r="C314" s="4">
        <v>53.9</v>
      </c>
    </row>
    <row r="315" spans="1:3" x14ac:dyDescent="0.25">
      <c r="A315" s="8" t="s">
        <v>336</v>
      </c>
      <c r="B315" s="4">
        <v>22</v>
      </c>
      <c r="C315" s="4">
        <v>54.599999999999994</v>
      </c>
    </row>
    <row r="316" spans="1:3" x14ac:dyDescent="0.25">
      <c r="A316" s="8" t="s">
        <v>337</v>
      </c>
      <c r="B316" s="4">
        <v>21</v>
      </c>
      <c r="C316" s="4">
        <v>47.3</v>
      </c>
    </row>
    <row r="317" spans="1:3" x14ac:dyDescent="0.25">
      <c r="A317" s="8" t="s">
        <v>338</v>
      </c>
      <c r="B317" s="4">
        <v>19</v>
      </c>
      <c r="C317" s="4">
        <v>49.699999999999996</v>
      </c>
    </row>
    <row r="318" spans="1:3" x14ac:dyDescent="0.25">
      <c r="A318" s="8" t="s">
        <v>339</v>
      </c>
      <c r="B318" s="4">
        <v>19</v>
      </c>
      <c r="C318" s="4">
        <v>44.699999999999996</v>
      </c>
    </row>
    <row r="319" spans="1:3" x14ac:dyDescent="0.25">
      <c r="A319" s="8" t="s">
        <v>340</v>
      </c>
      <c r="B319" s="4">
        <v>23</v>
      </c>
      <c r="C319" s="4">
        <v>55.9</v>
      </c>
    </row>
    <row r="320" spans="1:3" x14ac:dyDescent="0.25">
      <c r="A320" s="8" t="s">
        <v>341</v>
      </c>
      <c r="B320" s="4">
        <v>23</v>
      </c>
      <c r="C320" s="4">
        <v>55.9</v>
      </c>
    </row>
    <row r="321" spans="1:3" x14ac:dyDescent="0.25">
      <c r="A321" s="8" t="s">
        <v>342</v>
      </c>
      <c r="B321" s="4">
        <v>21</v>
      </c>
      <c r="C321" s="4">
        <v>47.3</v>
      </c>
    </row>
    <row r="322" spans="1:3" x14ac:dyDescent="0.25">
      <c r="A322" s="8" t="s">
        <v>343</v>
      </c>
      <c r="B322" s="4">
        <v>20</v>
      </c>
      <c r="C322" s="4">
        <v>46</v>
      </c>
    </row>
    <row r="323" spans="1:3" x14ac:dyDescent="0.25">
      <c r="A323" s="8" t="s">
        <v>344</v>
      </c>
      <c r="B323" s="4">
        <v>19</v>
      </c>
      <c r="C323" s="4">
        <v>48.699999999999996</v>
      </c>
    </row>
    <row r="324" spans="1:3" x14ac:dyDescent="0.25">
      <c r="A324" s="8" t="s">
        <v>345</v>
      </c>
      <c r="B324" s="4">
        <v>23</v>
      </c>
      <c r="C324" s="4">
        <v>55.9</v>
      </c>
    </row>
    <row r="325" spans="1:3" x14ac:dyDescent="0.25">
      <c r="A325" s="8" t="s">
        <v>346</v>
      </c>
      <c r="B325" s="4">
        <v>22</v>
      </c>
      <c r="C325" s="4">
        <v>55.599999999999994</v>
      </c>
    </row>
    <row r="326" spans="1:3" x14ac:dyDescent="0.25">
      <c r="A326" s="8" t="s">
        <v>347</v>
      </c>
      <c r="B326" s="4">
        <v>20</v>
      </c>
      <c r="C326" s="4">
        <v>47</v>
      </c>
    </row>
    <row r="327" spans="1:3" x14ac:dyDescent="0.25">
      <c r="A327" s="8" t="s">
        <v>348</v>
      </c>
      <c r="B327" s="4">
        <v>19</v>
      </c>
      <c r="C327" s="4">
        <v>48.699999999999996</v>
      </c>
    </row>
    <row r="328" spans="1:3" x14ac:dyDescent="0.25">
      <c r="A328" s="8" t="s">
        <v>349</v>
      </c>
      <c r="B328" s="4">
        <v>23</v>
      </c>
      <c r="C328" s="4">
        <v>51.9</v>
      </c>
    </row>
    <row r="329" spans="1:3" x14ac:dyDescent="0.25">
      <c r="A329" s="8" t="s">
        <v>350</v>
      </c>
      <c r="B329" s="4">
        <v>22</v>
      </c>
      <c r="C329" s="4">
        <v>53.599999999999994</v>
      </c>
    </row>
    <row r="330" spans="1:3" x14ac:dyDescent="0.25">
      <c r="A330" s="8" t="s">
        <v>351</v>
      </c>
      <c r="B330" s="4">
        <v>20</v>
      </c>
      <c r="C330" s="4">
        <v>49</v>
      </c>
    </row>
    <row r="331" spans="1:3" x14ac:dyDescent="0.25">
      <c r="A331" s="8" t="s">
        <v>352</v>
      </c>
      <c r="B331" s="4">
        <v>19</v>
      </c>
      <c r="C331" s="4">
        <v>49.699999999999996</v>
      </c>
    </row>
    <row r="332" spans="1:3" x14ac:dyDescent="0.25">
      <c r="A332" s="8" t="s">
        <v>353</v>
      </c>
      <c r="B332" s="4">
        <v>23</v>
      </c>
      <c r="C332" s="4">
        <v>53.9</v>
      </c>
    </row>
    <row r="333" spans="1:3" x14ac:dyDescent="0.25">
      <c r="A333" s="8" t="s">
        <v>354</v>
      </c>
      <c r="B333" s="4">
        <v>22</v>
      </c>
      <c r="C333" s="4">
        <v>54.599999999999994</v>
      </c>
    </row>
    <row r="334" spans="1:3" x14ac:dyDescent="0.25">
      <c r="A334" s="8" t="s">
        <v>355</v>
      </c>
      <c r="B334" s="4">
        <v>20</v>
      </c>
      <c r="C334" s="4">
        <v>50</v>
      </c>
    </row>
    <row r="335" spans="1:3" x14ac:dyDescent="0.25">
      <c r="A335" s="8" t="s">
        <v>356</v>
      </c>
      <c r="B335" s="4">
        <v>19</v>
      </c>
      <c r="C335" s="4">
        <v>44.699999999999996</v>
      </c>
    </row>
    <row r="336" spans="1:3" x14ac:dyDescent="0.25">
      <c r="A336" s="8" t="s">
        <v>357</v>
      </c>
      <c r="B336" s="4">
        <v>19</v>
      </c>
      <c r="C336" s="4">
        <v>48.699999999999996</v>
      </c>
    </row>
    <row r="337" spans="1:3" x14ac:dyDescent="0.25">
      <c r="A337" s="8" t="s">
        <v>358</v>
      </c>
      <c r="B337" s="4">
        <v>17</v>
      </c>
      <c r="C337" s="4">
        <v>44.099999999999994</v>
      </c>
    </row>
    <row r="338" spans="1:3" x14ac:dyDescent="0.25">
      <c r="A338" s="8" t="s">
        <v>359</v>
      </c>
      <c r="B338" s="4">
        <v>15</v>
      </c>
      <c r="C338" s="4">
        <v>33.5</v>
      </c>
    </row>
    <row r="339" spans="1:3" x14ac:dyDescent="0.25">
      <c r="A339" s="8" t="s">
        <v>360</v>
      </c>
      <c r="B339" s="4">
        <v>13</v>
      </c>
      <c r="C339" s="4">
        <v>34.9</v>
      </c>
    </row>
    <row r="340" spans="1:3" x14ac:dyDescent="0.25">
      <c r="A340" s="8" t="s">
        <v>361</v>
      </c>
      <c r="B340" s="4">
        <v>10</v>
      </c>
      <c r="C340" s="4">
        <v>22</v>
      </c>
    </row>
    <row r="341" spans="1:3" x14ac:dyDescent="0.25">
      <c r="A341" s="8" t="s">
        <v>362</v>
      </c>
      <c r="B341" s="4">
        <v>19</v>
      </c>
      <c r="C341" s="4">
        <v>44.699999999999996</v>
      </c>
    </row>
    <row r="342" spans="1:3" x14ac:dyDescent="0.25">
      <c r="A342" s="8" t="s">
        <v>363</v>
      </c>
      <c r="B342" s="4">
        <v>17</v>
      </c>
      <c r="C342" s="4">
        <v>42.099999999999994</v>
      </c>
    </row>
    <row r="343" spans="1:3" x14ac:dyDescent="0.25">
      <c r="A343" s="8" t="s">
        <v>364</v>
      </c>
      <c r="B343" s="4">
        <v>15</v>
      </c>
      <c r="C343" s="4">
        <v>40.5</v>
      </c>
    </row>
    <row r="344" spans="1:3" x14ac:dyDescent="0.25">
      <c r="A344" s="8" t="s">
        <v>365</v>
      </c>
      <c r="B344" s="4">
        <v>14</v>
      </c>
      <c r="C344" s="4">
        <v>31.199999999999996</v>
      </c>
    </row>
    <row r="345" spans="1:3" x14ac:dyDescent="0.25">
      <c r="A345" s="8" t="s">
        <v>366</v>
      </c>
      <c r="B345" s="4">
        <v>11</v>
      </c>
      <c r="C345" s="4">
        <v>31.299999999999997</v>
      </c>
    </row>
    <row r="346" spans="1:3" x14ac:dyDescent="0.25">
      <c r="A346" s="8" t="s">
        <v>367</v>
      </c>
      <c r="B346" s="4">
        <v>17</v>
      </c>
      <c r="C346" s="4">
        <v>45.099999999999994</v>
      </c>
    </row>
    <row r="347" spans="1:3" x14ac:dyDescent="0.25">
      <c r="A347" s="8" t="s">
        <v>368</v>
      </c>
      <c r="B347" s="4">
        <v>15</v>
      </c>
      <c r="C347" s="4">
        <v>33.5</v>
      </c>
    </row>
    <row r="348" spans="1:3" x14ac:dyDescent="0.25">
      <c r="A348" s="8" t="s">
        <v>369</v>
      </c>
      <c r="B348" s="4">
        <v>14</v>
      </c>
      <c r="C348" s="4">
        <v>32.199999999999996</v>
      </c>
    </row>
    <row r="349" spans="1:3" x14ac:dyDescent="0.25">
      <c r="A349" s="8" t="s">
        <v>370</v>
      </c>
      <c r="B349" s="4">
        <v>13</v>
      </c>
      <c r="C349" s="4">
        <v>31.9</v>
      </c>
    </row>
    <row r="350" spans="1:3" x14ac:dyDescent="0.25">
      <c r="A350" s="8" t="s">
        <v>371</v>
      </c>
      <c r="B350" s="4">
        <v>17</v>
      </c>
      <c r="C350" s="4">
        <v>42.099999999999994</v>
      </c>
    </row>
    <row r="351" spans="1:3" x14ac:dyDescent="0.25">
      <c r="A351" s="8" t="s">
        <v>372</v>
      </c>
      <c r="B351" s="4">
        <v>15</v>
      </c>
      <c r="C351" s="4">
        <v>35.5</v>
      </c>
    </row>
    <row r="352" spans="1:3" x14ac:dyDescent="0.25">
      <c r="A352" s="8" t="s">
        <v>373</v>
      </c>
      <c r="B352" s="4">
        <v>14</v>
      </c>
      <c r="C352" s="4">
        <v>32.199999999999996</v>
      </c>
    </row>
    <row r="353" spans="1:3" x14ac:dyDescent="0.25">
      <c r="A353" s="8" t="s">
        <v>374</v>
      </c>
      <c r="B353" s="4">
        <v>13</v>
      </c>
      <c r="C353" s="4">
        <v>30.9</v>
      </c>
    </row>
    <row r="354" spans="1:3" x14ac:dyDescent="0.25">
      <c r="A354" s="8" t="s">
        <v>375</v>
      </c>
      <c r="B354" s="4">
        <v>18</v>
      </c>
      <c r="C354" s="4">
        <v>41.4</v>
      </c>
    </row>
    <row r="355" spans="1:3" x14ac:dyDescent="0.25">
      <c r="A355" s="8" t="s">
        <v>376</v>
      </c>
      <c r="B355" s="4">
        <v>16</v>
      </c>
      <c r="C355" s="4">
        <v>36.799999999999997</v>
      </c>
    </row>
    <row r="356" spans="1:3" x14ac:dyDescent="0.25">
      <c r="A356" s="8" t="s">
        <v>377</v>
      </c>
      <c r="B356" s="4">
        <v>15</v>
      </c>
      <c r="C356" s="4">
        <v>40.5</v>
      </c>
    </row>
    <row r="357" spans="1:3" x14ac:dyDescent="0.25">
      <c r="A357" s="8" t="s">
        <v>378</v>
      </c>
      <c r="B357" s="4">
        <v>13</v>
      </c>
      <c r="C357" s="4">
        <v>30.9</v>
      </c>
    </row>
    <row r="358" spans="1:3" x14ac:dyDescent="0.25">
      <c r="A358" s="8" t="s">
        <v>379</v>
      </c>
      <c r="B358" s="4">
        <v>18</v>
      </c>
      <c r="C358" s="4">
        <v>42.4</v>
      </c>
    </row>
    <row r="359" spans="1:3" x14ac:dyDescent="0.25">
      <c r="A359" s="8" t="s">
        <v>380</v>
      </c>
      <c r="B359" s="4">
        <v>16</v>
      </c>
      <c r="C359" s="4">
        <v>35.799999999999997</v>
      </c>
    </row>
    <row r="360" spans="1:3" x14ac:dyDescent="0.25">
      <c r="A360" s="8" t="s">
        <v>381</v>
      </c>
      <c r="B360" s="4">
        <v>15</v>
      </c>
      <c r="C360" s="4">
        <v>35.5</v>
      </c>
    </row>
    <row r="361" spans="1:3" x14ac:dyDescent="0.25">
      <c r="A361" s="8" t="s">
        <v>382</v>
      </c>
      <c r="B361" s="4">
        <v>13</v>
      </c>
      <c r="C361" s="4">
        <v>28.9</v>
      </c>
    </row>
    <row r="362" spans="1:3" x14ac:dyDescent="0.25">
      <c r="A362" s="8" t="s">
        <v>383</v>
      </c>
      <c r="B362" s="4">
        <v>19</v>
      </c>
      <c r="C362" s="4">
        <v>42.699999999999996</v>
      </c>
    </row>
    <row r="363" spans="1:3" x14ac:dyDescent="0.25">
      <c r="A363" s="8" t="s">
        <v>384</v>
      </c>
      <c r="B363" s="4">
        <v>16</v>
      </c>
      <c r="C363" s="4">
        <v>37.799999999999997</v>
      </c>
    </row>
    <row r="364" spans="1:3" x14ac:dyDescent="0.25">
      <c r="A364" s="8" t="s">
        <v>385</v>
      </c>
      <c r="B364" s="4">
        <v>15</v>
      </c>
      <c r="C364" s="4">
        <v>39.5</v>
      </c>
    </row>
    <row r="365" spans="1:3" x14ac:dyDescent="0.25">
      <c r="A365" s="8" t="s">
        <v>386</v>
      </c>
      <c r="B365" s="4">
        <v>13</v>
      </c>
      <c r="C365" s="4">
        <v>30.9</v>
      </c>
    </row>
    <row r="366" spans="1:3" x14ac:dyDescent="0.25">
      <c r="A366" s="8" t="s">
        <v>387</v>
      </c>
      <c r="B366" s="4">
        <v>7</v>
      </c>
      <c r="C366" s="4">
        <v>15.099999999999998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276B5-C733-4D68-8BCE-86F1FA294B9A}">
  <dimension ref="A1:D367"/>
  <sheetViews>
    <sheetView workbookViewId="0">
      <selection activeCell="D1" sqref="D1"/>
    </sheetView>
  </sheetViews>
  <sheetFormatPr defaultRowHeight="15" x14ac:dyDescent="0.25"/>
  <cols>
    <col min="1" max="1" width="13.140625" bestFit="1" customWidth="1"/>
    <col min="2" max="2" width="23" bestFit="1" customWidth="1"/>
    <col min="3" max="3" width="12.140625" bestFit="1" customWidth="1"/>
    <col min="4" max="4" width="21.5703125" customWidth="1"/>
  </cols>
  <sheetData>
    <row r="1" spans="1:4" x14ac:dyDescent="0.25">
      <c r="A1" s="5" t="s">
        <v>16</v>
      </c>
      <c r="B1" t="s">
        <v>21</v>
      </c>
      <c r="C1" t="s">
        <v>19</v>
      </c>
      <c r="D1" s="10"/>
    </row>
    <row r="2" spans="1:4" x14ac:dyDescent="0.25">
      <c r="A2" s="8" t="s">
        <v>23</v>
      </c>
      <c r="B2" s="4">
        <v>27</v>
      </c>
      <c r="C2" s="4">
        <v>10</v>
      </c>
    </row>
    <row r="3" spans="1:4" x14ac:dyDescent="0.25">
      <c r="A3" s="8" t="s">
        <v>24</v>
      </c>
      <c r="B3" s="4">
        <v>28.9</v>
      </c>
      <c r="C3" s="4">
        <v>13</v>
      </c>
    </row>
    <row r="4" spans="1:4" x14ac:dyDescent="0.25">
      <c r="A4" s="8" t="s">
        <v>25</v>
      </c>
      <c r="B4" s="4">
        <v>34.5</v>
      </c>
      <c r="C4" s="4">
        <v>15</v>
      </c>
    </row>
    <row r="5" spans="1:4" x14ac:dyDescent="0.25">
      <c r="A5" s="8" t="s">
        <v>26</v>
      </c>
      <c r="B5" s="4">
        <v>44.099999999999994</v>
      </c>
      <c r="C5" s="4">
        <v>17</v>
      </c>
    </row>
    <row r="6" spans="1:4" x14ac:dyDescent="0.25">
      <c r="A6" s="8" t="s">
        <v>27</v>
      </c>
      <c r="B6" s="4">
        <v>42.4</v>
      </c>
      <c r="C6" s="4">
        <v>18</v>
      </c>
    </row>
    <row r="7" spans="1:4" x14ac:dyDescent="0.25">
      <c r="A7" s="8" t="s">
        <v>28</v>
      </c>
      <c r="B7" s="4">
        <v>25.299999999999997</v>
      </c>
      <c r="C7" s="4">
        <v>11</v>
      </c>
    </row>
    <row r="8" spans="1:4" x14ac:dyDescent="0.25">
      <c r="A8" s="8" t="s">
        <v>29</v>
      </c>
      <c r="B8" s="4">
        <v>32.9</v>
      </c>
      <c r="C8" s="4">
        <v>13</v>
      </c>
    </row>
    <row r="9" spans="1:4" x14ac:dyDescent="0.25">
      <c r="A9" s="8" t="s">
        <v>30</v>
      </c>
      <c r="B9" s="4">
        <v>37.5</v>
      </c>
      <c r="C9" s="4">
        <v>15</v>
      </c>
    </row>
    <row r="10" spans="1:4" x14ac:dyDescent="0.25">
      <c r="A10" s="8" t="s">
        <v>31</v>
      </c>
      <c r="B10" s="4">
        <v>38.099999999999994</v>
      </c>
      <c r="C10" s="4">
        <v>17</v>
      </c>
    </row>
    <row r="11" spans="1:4" x14ac:dyDescent="0.25">
      <c r="A11" s="8" t="s">
        <v>32</v>
      </c>
      <c r="B11" s="4">
        <v>43.4</v>
      </c>
      <c r="C11" s="4">
        <v>18</v>
      </c>
    </row>
    <row r="12" spans="1:4" x14ac:dyDescent="0.25">
      <c r="A12" s="8" t="s">
        <v>33</v>
      </c>
      <c r="B12" s="4">
        <v>32.599999999999994</v>
      </c>
      <c r="C12" s="4">
        <v>12</v>
      </c>
    </row>
    <row r="13" spans="1:4" x14ac:dyDescent="0.25">
      <c r="A13" s="8" t="s">
        <v>34</v>
      </c>
      <c r="B13" s="4">
        <v>38.199999999999996</v>
      </c>
      <c r="C13" s="4">
        <v>14</v>
      </c>
    </row>
    <row r="14" spans="1:4" x14ac:dyDescent="0.25">
      <c r="A14" s="8" t="s">
        <v>35</v>
      </c>
      <c r="B14" s="4">
        <v>37.5</v>
      </c>
      <c r="C14" s="4">
        <v>15</v>
      </c>
    </row>
    <row r="15" spans="1:4" x14ac:dyDescent="0.25">
      <c r="A15" s="8" t="s">
        <v>36</v>
      </c>
      <c r="B15" s="4">
        <v>44.099999999999994</v>
      </c>
      <c r="C15" s="4">
        <v>17</v>
      </c>
    </row>
    <row r="16" spans="1:4" x14ac:dyDescent="0.25">
      <c r="A16" s="8" t="s">
        <v>37</v>
      </c>
      <c r="B16" s="4">
        <v>43.4</v>
      </c>
      <c r="C16" s="4">
        <v>18</v>
      </c>
    </row>
    <row r="17" spans="1:3" x14ac:dyDescent="0.25">
      <c r="A17" s="8" t="s">
        <v>38</v>
      </c>
      <c r="B17" s="4">
        <v>30.599999999999998</v>
      </c>
      <c r="C17" s="4">
        <v>12</v>
      </c>
    </row>
    <row r="18" spans="1:3" x14ac:dyDescent="0.25">
      <c r="A18" s="8" t="s">
        <v>39</v>
      </c>
      <c r="B18" s="4">
        <v>32.199999999999996</v>
      </c>
      <c r="C18" s="4">
        <v>14</v>
      </c>
    </row>
    <row r="19" spans="1:3" x14ac:dyDescent="0.25">
      <c r="A19" s="8" t="s">
        <v>40</v>
      </c>
      <c r="B19" s="4">
        <v>42.8</v>
      </c>
      <c r="C19" s="4">
        <v>16</v>
      </c>
    </row>
    <row r="20" spans="1:3" x14ac:dyDescent="0.25">
      <c r="A20" s="8" t="s">
        <v>41</v>
      </c>
      <c r="B20" s="4">
        <v>43.099999999999994</v>
      </c>
      <c r="C20" s="4">
        <v>17</v>
      </c>
    </row>
    <row r="21" spans="1:3" x14ac:dyDescent="0.25">
      <c r="A21" s="8" t="s">
        <v>42</v>
      </c>
      <c r="B21" s="4">
        <v>31.599999999999998</v>
      </c>
      <c r="C21" s="4">
        <v>12</v>
      </c>
    </row>
    <row r="22" spans="1:3" x14ac:dyDescent="0.25">
      <c r="A22" s="8" t="s">
        <v>43</v>
      </c>
      <c r="B22" s="4">
        <v>36.199999999999996</v>
      </c>
      <c r="C22" s="4">
        <v>14</v>
      </c>
    </row>
    <row r="23" spans="1:3" x14ac:dyDescent="0.25">
      <c r="A23" s="8" t="s">
        <v>44</v>
      </c>
      <c r="B23" s="4">
        <v>40.799999999999997</v>
      </c>
      <c r="C23" s="4">
        <v>16</v>
      </c>
    </row>
    <row r="24" spans="1:3" x14ac:dyDescent="0.25">
      <c r="A24" s="8" t="s">
        <v>45</v>
      </c>
      <c r="B24" s="4">
        <v>38.099999999999994</v>
      </c>
      <c r="C24" s="4">
        <v>17</v>
      </c>
    </row>
    <row r="25" spans="1:3" x14ac:dyDescent="0.25">
      <c r="A25" s="8" t="s">
        <v>46</v>
      </c>
      <c r="B25" s="4">
        <v>28.599999999999998</v>
      </c>
      <c r="C25" s="4">
        <v>12</v>
      </c>
    </row>
    <row r="26" spans="1:3" x14ac:dyDescent="0.25">
      <c r="A26" s="8" t="s">
        <v>47</v>
      </c>
      <c r="B26" s="4">
        <v>32.199999999999996</v>
      </c>
      <c r="C26" s="4">
        <v>14</v>
      </c>
    </row>
    <row r="27" spans="1:3" x14ac:dyDescent="0.25">
      <c r="A27" s="8" t="s">
        <v>48</v>
      </c>
      <c r="B27" s="4">
        <v>35.799999999999997</v>
      </c>
      <c r="C27" s="4">
        <v>16</v>
      </c>
    </row>
    <row r="28" spans="1:3" x14ac:dyDescent="0.25">
      <c r="A28" s="8" t="s">
        <v>49</v>
      </c>
      <c r="B28" s="4">
        <v>42.099999999999994</v>
      </c>
      <c r="C28" s="4">
        <v>17</v>
      </c>
    </row>
    <row r="29" spans="1:3" x14ac:dyDescent="0.25">
      <c r="A29" s="8" t="s">
        <v>50</v>
      </c>
      <c r="B29" s="4">
        <v>34.9</v>
      </c>
      <c r="C29" s="4">
        <v>13</v>
      </c>
    </row>
    <row r="30" spans="1:3" x14ac:dyDescent="0.25">
      <c r="A30" s="8" t="s">
        <v>51</v>
      </c>
      <c r="B30" s="4">
        <v>35.199999999999996</v>
      </c>
      <c r="C30" s="4">
        <v>14</v>
      </c>
    </row>
    <row r="31" spans="1:3" x14ac:dyDescent="0.25">
      <c r="A31" s="8" t="s">
        <v>52</v>
      </c>
      <c r="B31" s="4">
        <v>41.099999999999994</v>
      </c>
      <c r="C31" s="4">
        <v>17</v>
      </c>
    </row>
    <row r="32" spans="1:3" x14ac:dyDescent="0.25">
      <c r="A32" s="8" t="s">
        <v>53</v>
      </c>
      <c r="B32" s="4">
        <v>40.4</v>
      </c>
      <c r="C32" s="4">
        <v>18</v>
      </c>
    </row>
    <row r="33" spans="1:3" x14ac:dyDescent="0.25">
      <c r="A33" s="8" t="s">
        <v>54</v>
      </c>
      <c r="B33" s="4">
        <v>42.4</v>
      </c>
      <c r="C33" s="4">
        <v>18</v>
      </c>
    </row>
    <row r="34" spans="1:3" x14ac:dyDescent="0.25">
      <c r="A34" s="8" t="s">
        <v>55</v>
      </c>
      <c r="B34" s="4">
        <v>52</v>
      </c>
      <c r="C34" s="4">
        <v>20</v>
      </c>
    </row>
    <row r="35" spans="1:3" x14ac:dyDescent="0.25">
      <c r="A35" s="8" t="s">
        <v>56</v>
      </c>
      <c r="B35" s="4">
        <v>50.3</v>
      </c>
      <c r="C35" s="4">
        <v>21</v>
      </c>
    </row>
    <row r="36" spans="1:3" x14ac:dyDescent="0.25">
      <c r="A36" s="8" t="s">
        <v>57</v>
      </c>
      <c r="B36" s="4">
        <v>56.599999999999994</v>
      </c>
      <c r="C36" s="4">
        <v>22</v>
      </c>
    </row>
    <row r="37" spans="1:3" x14ac:dyDescent="0.25">
      <c r="A37" s="8" t="s">
        <v>58</v>
      </c>
      <c r="B37" s="4">
        <v>45.4</v>
      </c>
      <c r="C37" s="4">
        <v>18</v>
      </c>
    </row>
    <row r="38" spans="1:3" x14ac:dyDescent="0.25">
      <c r="A38" s="8" t="s">
        <v>59</v>
      </c>
      <c r="B38" s="4">
        <v>45</v>
      </c>
      <c r="C38" s="4">
        <v>20</v>
      </c>
    </row>
    <row r="39" spans="1:3" x14ac:dyDescent="0.25">
      <c r="A39" s="8" t="s">
        <v>60</v>
      </c>
      <c r="B39" s="4">
        <v>52.3</v>
      </c>
      <c r="C39" s="4">
        <v>21</v>
      </c>
    </row>
    <row r="40" spans="1:3" x14ac:dyDescent="0.25">
      <c r="A40" s="8" t="s">
        <v>61</v>
      </c>
      <c r="B40" s="4">
        <v>52.599999999999994</v>
      </c>
      <c r="C40" s="4">
        <v>22</v>
      </c>
    </row>
    <row r="41" spans="1:3" x14ac:dyDescent="0.25">
      <c r="A41" s="8" t="s">
        <v>62</v>
      </c>
      <c r="B41" s="4">
        <v>42.699999999999996</v>
      </c>
      <c r="C41" s="4">
        <v>19</v>
      </c>
    </row>
    <row r="42" spans="1:3" x14ac:dyDescent="0.25">
      <c r="A42" s="8" t="s">
        <v>63</v>
      </c>
      <c r="B42" s="4">
        <v>50</v>
      </c>
      <c r="C42" s="4">
        <v>20</v>
      </c>
    </row>
    <row r="43" spans="1:3" x14ac:dyDescent="0.25">
      <c r="A43" s="8" t="s">
        <v>64</v>
      </c>
      <c r="B43" s="4">
        <v>51.3</v>
      </c>
      <c r="C43" s="4">
        <v>21</v>
      </c>
    </row>
    <row r="44" spans="1:3" x14ac:dyDescent="0.25">
      <c r="A44" s="8" t="s">
        <v>65</v>
      </c>
      <c r="B44" s="4">
        <v>55.599999999999994</v>
      </c>
      <c r="C44" s="4">
        <v>22</v>
      </c>
    </row>
    <row r="45" spans="1:3" x14ac:dyDescent="0.25">
      <c r="A45" s="8" t="s">
        <v>66</v>
      </c>
      <c r="B45" s="4">
        <v>46.4</v>
      </c>
      <c r="C45" s="4">
        <v>18</v>
      </c>
    </row>
    <row r="46" spans="1:3" x14ac:dyDescent="0.25">
      <c r="A46" s="8" t="s">
        <v>67</v>
      </c>
      <c r="B46" s="4">
        <v>47.699999999999996</v>
      </c>
      <c r="C46" s="4">
        <v>19</v>
      </c>
    </row>
    <row r="47" spans="1:3" x14ac:dyDescent="0.25">
      <c r="A47" s="8" t="s">
        <v>68</v>
      </c>
      <c r="B47" s="4">
        <v>52</v>
      </c>
      <c r="C47" s="4">
        <v>20</v>
      </c>
    </row>
    <row r="48" spans="1:3" x14ac:dyDescent="0.25">
      <c r="A48" s="8" t="s">
        <v>69</v>
      </c>
      <c r="B48" s="4">
        <v>47.3</v>
      </c>
      <c r="C48" s="4">
        <v>21</v>
      </c>
    </row>
    <row r="49" spans="1:3" x14ac:dyDescent="0.25">
      <c r="A49" s="8" t="s">
        <v>70</v>
      </c>
      <c r="B49" s="4">
        <v>40.4</v>
      </c>
      <c r="C49" s="4">
        <v>18</v>
      </c>
    </row>
    <row r="50" spans="1:3" x14ac:dyDescent="0.25">
      <c r="A50" s="8" t="s">
        <v>71</v>
      </c>
      <c r="B50" s="4">
        <v>43.699999999999996</v>
      </c>
      <c r="C50" s="4">
        <v>19</v>
      </c>
    </row>
    <row r="51" spans="1:3" x14ac:dyDescent="0.25">
      <c r="A51" s="8" t="s">
        <v>72</v>
      </c>
      <c r="B51" s="4">
        <v>50</v>
      </c>
      <c r="C51" s="4">
        <v>20</v>
      </c>
    </row>
    <row r="52" spans="1:3" x14ac:dyDescent="0.25">
      <c r="A52" s="8" t="s">
        <v>73</v>
      </c>
      <c r="B52" s="4">
        <v>50.3</v>
      </c>
      <c r="C52" s="4">
        <v>21</v>
      </c>
    </row>
    <row r="53" spans="1:3" x14ac:dyDescent="0.25">
      <c r="A53" s="8" t="s">
        <v>74</v>
      </c>
      <c r="B53" s="4">
        <v>42.4</v>
      </c>
      <c r="C53" s="4">
        <v>18</v>
      </c>
    </row>
    <row r="54" spans="1:3" x14ac:dyDescent="0.25">
      <c r="A54" s="8" t="s">
        <v>75</v>
      </c>
      <c r="B54" s="4">
        <v>47.699999999999996</v>
      </c>
      <c r="C54" s="4">
        <v>19</v>
      </c>
    </row>
    <row r="55" spans="1:3" x14ac:dyDescent="0.25">
      <c r="A55" s="8" t="s">
        <v>76</v>
      </c>
      <c r="B55" s="4">
        <v>45</v>
      </c>
      <c r="C55" s="4">
        <v>20</v>
      </c>
    </row>
    <row r="56" spans="1:3" x14ac:dyDescent="0.25">
      <c r="A56" s="8" t="s">
        <v>77</v>
      </c>
      <c r="B56" s="4">
        <v>47.3</v>
      </c>
      <c r="C56" s="4">
        <v>21</v>
      </c>
    </row>
    <row r="57" spans="1:3" x14ac:dyDescent="0.25">
      <c r="A57" s="8" t="s">
        <v>78</v>
      </c>
      <c r="B57" s="4">
        <v>42.4</v>
      </c>
      <c r="C57" s="4">
        <v>18</v>
      </c>
    </row>
    <row r="58" spans="1:3" x14ac:dyDescent="0.25">
      <c r="A58" s="8" t="s">
        <v>79</v>
      </c>
      <c r="B58" s="4">
        <v>48.699999999999996</v>
      </c>
      <c r="C58" s="4">
        <v>19</v>
      </c>
    </row>
    <row r="59" spans="1:3" x14ac:dyDescent="0.25">
      <c r="A59" s="8" t="s">
        <v>80</v>
      </c>
      <c r="B59" s="4">
        <v>45</v>
      </c>
      <c r="C59" s="4">
        <v>20</v>
      </c>
    </row>
    <row r="60" spans="1:3" x14ac:dyDescent="0.25">
      <c r="A60" s="8" t="s">
        <v>81</v>
      </c>
      <c r="B60" s="4">
        <v>49.599999999999994</v>
      </c>
      <c r="C60" s="4">
        <v>22</v>
      </c>
    </row>
    <row r="61" spans="1:3" x14ac:dyDescent="0.25">
      <c r="A61" s="8" t="s">
        <v>82</v>
      </c>
      <c r="B61" s="4">
        <v>57.9</v>
      </c>
      <c r="C61" s="4">
        <v>23</v>
      </c>
    </row>
    <row r="62" spans="1:3" x14ac:dyDescent="0.25">
      <c r="A62" s="8" t="s">
        <v>83</v>
      </c>
      <c r="B62" s="4">
        <v>57.199999999999996</v>
      </c>
      <c r="C62" s="4">
        <v>24</v>
      </c>
    </row>
    <row r="63" spans="1:3" x14ac:dyDescent="0.25">
      <c r="A63" s="8" t="s">
        <v>84</v>
      </c>
      <c r="B63" s="4">
        <v>60.199999999999996</v>
      </c>
      <c r="C63" s="4">
        <v>24</v>
      </c>
    </row>
    <row r="64" spans="1:3" x14ac:dyDescent="0.25">
      <c r="A64" s="8" t="s">
        <v>85</v>
      </c>
      <c r="B64" s="4">
        <v>59.499999999999993</v>
      </c>
      <c r="C64" s="4">
        <v>25</v>
      </c>
    </row>
    <row r="65" spans="1:3" x14ac:dyDescent="0.25">
      <c r="A65" s="8" t="s">
        <v>86</v>
      </c>
      <c r="B65" s="4">
        <v>55.9</v>
      </c>
      <c r="C65" s="4">
        <v>23</v>
      </c>
    </row>
    <row r="66" spans="1:3" x14ac:dyDescent="0.25">
      <c r="A66" s="8" t="s">
        <v>87</v>
      </c>
      <c r="B66" s="4">
        <v>61.199999999999996</v>
      </c>
      <c r="C66" s="4">
        <v>24</v>
      </c>
    </row>
    <row r="67" spans="1:3" x14ac:dyDescent="0.25">
      <c r="A67" s="8" t="s">
        <v>88</v>
      </c>
      <c r="B67" s="4">
        <v>60.199999999999996</v>
      </c>
      <c r="C67" s="4">
        <v>24</v>
      </c>
    </row>
    <row r="68" spans="1:3" x14ac:dyDescent="0.25">
      <c r="A68" s="8" t="s">
        <v>89</v>
      </c>
      <c r="B68" s="4">
        <v>58.499999999999993</v>
      </c>
      <c r="C68" s="4">
        <v>25</v>
      </c>
    </row>
    <row r="69" spans="1:3" x14ac:dyDescent="0.25">
      <c r="A69" s="8" t="s">
        <v>90</v>
      </c>
      <c r="B69" s="4">
        <v>52.9</v>
      </c>
      <c r="C69" s="4">
        <v>23</v>
      </c>
    </row>
    <row r="70" spans="1:3" x14ac:dyDescent="0.25">
      <c r="A70" s="8" t="s">
        <v>91</v>
      </c>
      <c r="B70" s="4">
        <v>59.199999999999996</v>
      </c>
      <c r="C70" s="4">
        <v>24</v>
      </c>
    </row>
    <row r="71" spans="1:3" x14ac:dyDescent="0.25">
      <c r="A71" s="8" t="s">
        <v>92</v>
      </c>
      <c r="B71" s="4">
        <v>58.199999999999996</v>
      </c>
      <c r="C71" s="4">
        <v>24</v>
      </c>
    </row>
    <row r="72" spans="1:3" x14ac:dyDescent="0.25">
      <c r="A72" s="8" t="s">
        <v>93</v>
      </c>
      <c r="B72" s="4">
        <v>61.499999999999993</v>
      </c>
      <c r="C72" s="4">
        <v>25</v>
      </c>
    </row>
    <row r="73" spans="1:3" x14ac:dyDescent="0.25">
      <c r="A73" s="8" t="s">
        <v>94</v>
      </c>
      <c r="B73" s="4">
        <v>55.9</v>
      </c>
      <c r="C73" s="4">
        <v>23</v>
      </c>
    </row>
    <row r="74" spans="1:3" x14ac:dyDescent="0.25">
      <c r="A74" s="8" t="s">
        <v>95</v>
      </c>
      <c r="B74" s="4">
        <v>58.9</v>
      </c>
      <c r="C74" s="4">
        <v>23</v>
      </c>
    </row>
    <row r="75" spans="1:3" x14ac:dyDescent="0.25">
      <c r="A75" s="8" t="s">
        <v>96</v>
      </c>
      <c r="B75" s="4">
        <v>56.199999999999996</v>
      </c>
      <c r="C75" s="4">
        <v>24</v>
      </c>
    </row>
    <row r="76" spans="1:3" x14ac:dyDescent="0.25">
      <c r="A76" s="8" t="s">
        <v>97</v>
      </c>
      <c r="B76" s="4">
        <v>60.199999999999996</v>
      </c>
      <c r="C76" s="4">
        <v>24</v>
      </c>
    </row>
    <row r="77" spans="1:3" x14ac:dyDescent="0.25">
      <c r="A77" s="8" t="s">
        <v>98</v>
      </c>
      <c r="B77" s="4">
        <v>56.499999999999993</v>
      </c>
      <c r="C77" s="4">
        <v>25</v>
      </c>
    </row>
    <row r="78" spans="1:3" x14ac:dyDescent="0.25">
      <c r="A78" s="8" t="s">
        <v>99</v>
      </c>
      <c r="B78" s="4">
        <v>53.9</v>
      </c>
      <c r="C78" s="4">
        <v>23</v>
      </c>
    </row>
    <row r="79" spans="1:3" x14ac:dyDescent="0.25">
      <c r="A79" s="8" t="s">
        <v>100</v>
      </c>
      <c r="B79" s="4">
        <v>56.9</v>
      </c>
      <c r="C79" s="4">
        <v>23</v>
      </c>
    </row>
    <row r="80" spans="1:3" x14ac:dyDescent="0.25">
      <c r="A80" s="8" t="s">
        <v>101</v>
      </c>
      <c r="B80" s="4">
        <v>58.199999999999996</v>
      </c>
      <c r="C80" s="4">
        <v>24</v>
      </c>
    </row>
    <row r="81" spans="1:3" x14ac:dyDescent="0.25">
      <c r="A81" s="8" t="s">
        <v>102</v>
      </c>
      <c r="B81" s="4">
        <v>57.199999999999996</v>
      </c>
      <c r="C81" s="4">
        <v>24</v>
      </c>
    </row>
    <row r="82" spans="1:3" x14ac:dyDescent="0.25">
      <c r="A82" s="8" t="s">
        <v>103</v>
      </c>
      <c r="B82" s="4">
        <v>56.499999999999993</v>
      </c>
      <c r="C82" s="4">
        <v>25</v>
      </c>
    </row>
    <row r="83" spans="1:3" x14ac:dyDescent="0.25">
      <c r="A83" s="8" t="s">
        <v>104</v>
      </c>
      <c r="B83" s="4">
        <v>55.9</v>
      </c>
      <c r="C83" s="4">
        <v>23</v>
      </c>
    </row>
    <row r="84" spans="1:3" x14ac:dyDescent="0.25">
      <c r="A84" s="8" t="s">
        <v>105</v>
      </c>
      <c r="B84" s="4">
        <v>56.9</v>
      </c>
      <c r="C84" s="4">
        <v>23</v>
      </c>
    </row>
    <row r="85" spans="1:3" x14ac:dyDescent="0.25">
      <c r="A85" s="8" t="s">
        <v>106</v>
      </c>
      <c r="B85" s="4">
        <v>58.199999999999996</v>
      </c>
      <c r="C85" s="4">
        <v>24</v>
      </c>
    </row>
    <row r="86" spans="1:3" x14ac:dyDescent="0.25">
      <c r="A86" s="8" t="s">
        <v>107</v>
      </c>
      <c r="B86" s="4">
        <v>59.499999999999993</v>
      </c>
      <c r="C86" s="4">
        <v>25</v>
      </c>
    </row>
    <row r="87" spans="1:3" x14ac:dyDescent="0.25">
      <c r="A87" s="8" t="s">
        <v>108</v>
      </c>
      <c r="B87" s="4">
        <v>60.499999999999993</v>
      </c>
      <c r="C87" s="4">
        <v>25</v>
      </c>
    </row>
    <row r="88" spans="1:3" x14ac:dyDescent="0.25">
      <c r="A88" s="8" t="s">
        <v>109</v>
      </c>
      <c r="B88" s="4">
        <v>55.9</v>
      </c>
      <c r="C88" s="4">
        <v>23</v>
      </c>
    </row>
    <row r="89" spans="1:3" x14ac:dyDescent="0.25">
      <c r="A89" s="8" t="s">
        <v>110</v>
      </c>
      <c r="B89" s="4">
        <v>57.199999999999996</v>
      </c>
      <c r="C89" s="4">
        <v>24</v>
      </c>
    </row>
    <row r="90" spans="1:3" x14ac:dyDescent="0.25">
      <c r="A90" s="8" t="s">
        <v>111</v>
      </c>
      <c r="B90" s="4">
        <v>55.199999999999996</v>
      </c>
      <c r="C90" s="4">
        <v>24</v>
      </c>
    </row>
    <row r="91" spans="1:3" x14ac:dyDescent="0.25">
      <c r="A91" s="8" t="s">
        <v>112</v>
      </c>
      <c r="B91" s="4">
        <v>58.499999999999993</v>
      </c>
      <c r="C91" s="4">
        <v>25</v>
      </c>
    </row>
    <row r="92" spans="1:3" x14ac:dyDescent="0.25">
      <c r="A92" s="8" t="s">
        <v>113</v>
      </c>
      <c r="B92" s="4">
        <v>57.499999999999993</v>
      </c>
      <c r="C92" s="4">
        <v>25</v>
      </c>
    </row>
    <row r="93" spans="1:3" x14ac:dyDescent="0.25">
      <c r="A93" s="8" t="s">
        <v>114</v>
      </c>
      <c r="B93" s="4">
        <v>65.8</v>
      </c>
      <c r="C93" s="4">
        <v>26</v>
      </c>
    </row>
    <row r="94" spans="1:3" x14ac:dyDescent="0.25">
      <c r="A94" s="8" t="s">
        <v>115</v>
      </c>
      <c r="B94" s="4">
        <v>60.8</v>
      </c>
      <c r="C94" s="4">
        <v>26</v>
      </c>
    </row>
    <row r="95" spans="1:3" x14ac:dyDescent="0.25">
      <c r="A95" s="8" t="s">
        <v>116</v>
      </c>
      <c r="B95" s="4">
        <v>62.099999999999994</v>
      </c>
      <c r="C95" s="4">
        <v>27</v>
      </c>
    </row>
    <row r="96" spans="1:3" x14ac:dyDescent="0.25">
      <c r="A96" s="8" t="s">
        <v>117</v>
      </c>
      <c r="B96" s="4">
        <v>64.399999999999991</v>
      </c>
      <c r="C96" s="4">
        <v>28</v>
      </c>
    </row>
    <row r="97" spans="1:3" x14ac:dyDescent="0.25">
      <c r="A97" s="8" t="s">
        <v>118</v>
      </c>
      <c r="B97" s="4">
        <v>57.499999999999993</v>
      </c>
      <c r="C97" s="4">
        <v>25</v>
      </c>
    </row>
    <row r="98" spans="1:3" x14ac:dyDescent="0.25">
      <c r="A98" s="8" t="s">
        <v>119</v>
      </c>
      <c r="B98" s="4">
        <v>59.8</v>
      </c>
      <c r="C98" s="4">
        <v>26</v>
      </c>
    </row>
    <row r="99" spans="1:3" x14ac:dyDescent="0.25">
      <c r="A99" s="8" t="s">
        <v>120</v>
      </c>
      <c r="B99" s="4">
        <v>63.8</v>
      </c>
      <c r="C99" s="4">
        <v>26</v>
      </c>
    </row>
    <row r="100" spans="1:3" x14ac:dyDescent="0.25">
      <c r="A100" s="8" t="s">
        <v>121</v>
      </c>
      <c r="B100" s="4">
        <v>63.099999999999994</v>
      </c>
      <c r="C100" s="4">
        <v>27</v>
      </c>
    </row>
    <row r="101" spans="1:3" x14ac:dyDescent="0.25">
      <c r="A101" s="8" t="s">
        <v>122</v>
      </c>
      <c r="B101" s="4">
        <v>58.499999999999993</v>
      </c>
      <c r="C101" s="4">
        <v>25</v>
      </c>
    </row>
    <row r="102" spans="1:3" x14ac:dyDescent="0.25">
      <c r="A102" s="8" t="s">
        <v>123</v>
      </c>
      <c r="B102" s="4">
        <v>60.8</v>
      </c>
      <c r="C102" s="4">
        <v>26</v>
      </c>
    </row>
    <row r="103" spans="1:3" x14ac:dyDescent="0.25">
      <c r="A103" s="8" t="s">
        <v>124</v>
      </c>
      <c r="B103" s="4">
        <v>66.099999999999994</v>
      </c>
      <c r="C103" s="4">
        <v>27</v>
      </c>
    </row>
    <row r="104" spans="1:3" x14ac:dyDescent="0.25">
      <c r="A104" s="8" t="s">
        <v>125</v>
      </c>
      <c r="B104" s="4">
        <v>61.099999999999994</v>
      </c>
      <c r="C104" s="4">
        <v>27</v>
      </c>
    </row>
    <row r="105" spans="1:3" x14ac:dyDescent="0.25">
      <c r="A105" s="8" t="s">
        <v>126</v>
      </c>
      <c r="B105" s="4">
        <v>61.499999999999993</v>
      </c>
      <c r="C105" s="4">
        <v>25</v>
      </c>
    </row>
    <row r="106" spans="1:3" x14ac:dyDescent="0.25">
      <c r="A106" s="8" t="s">
        <v>127</v>
      </c>
      <c r="B106" s="4">
        <v>65.8</v>
      </c>
      <c r="C106" s="4">
        <v>26</v>
      </c>
    </row>
    <row r="107" spans="1:3" x14ac:dyDescent="0.25">
      <c r="A107" s="8" t="s">
        <v>128</v>
      </c>
      <c r="B107" s="4">
        <v>65.099999999999994</v>
      </c>
      <c r="C107" s="4">
        <v>27</v>
      </c>
    </row>
    <row r="108" spans="1:3" x14ac:dyDescent="0.25">
      <c r="A108" s="8" t="s">
        <v>129</v>
      </c>
      <c r="B108" s="4">
        <v>64.099999999999994</v>
      </c>
      <c r="C108" s="4">
        <v>27</v>
      </c>
    </row>
    <row r="109" spans="1:3" x14ac:dyDescent="0.25">
      <c r="A109" s="8" t="s">
        <v>130</v>
      </c>
      <c r="B109" s="4">
        <v>62.499999999999993</v>
      </c>
      <c r="C109" s="4">
        <v>25</v>
      </c>
    </row>
    <row r="110" spans="1:3" x14ac:dyDescent="0.25">
      <c r="A110" s="8" t="s">
        <v>131</v>
      </c>
      <c r="B110" s="4">
        <v>59.8</v>
      </c>
      <c r="C110" s="4">
        <v>26</v>
      </c>
    </row>
    <row r="111" spans="1:3" x14ac:dyDescent="0.25">
      <c r="A111" s="8" t="s">
        <v>132</v>
      </c>
      <c r="B111" s="4">
        <v>68.099999999999994</v>
      </c>
      <c r="C111" s="4">
        <v>27</v>
      </c>
    </row>
    <row r="112" spans="1:3" x14ac:dyDescent="0.25">
      <c r="A112" s="8" t="s">
        <v>133</v>
      </c>
      <c r="B112" s="4">
        <v>67.099999999999994</v>
      </c>
      <c r="C112" s="4">
        <v>27</v>
      </c>
    </row>
    <row r="113" spans="1:3" x14ac:dyDescent="0.25">
      <c r="A113" s="8" t="s">
        <v>134</v>
      </c>
      <c r="B113" s="4">
        <v>57.499999999999993</v>
      </c>
      <c r="C113" s="4">
        <v>25</v>
      </c>
    </row>
    <row r="114" spans="1:3" x14ac:dyDescent="0.25">
      <c r="A114" s="8" t="s">
        <v>135</v>
      </c>
      <c r="B114" s="4">
        <v>60.8</v>
      </c>
      <c r="C114" s="4">
        <v>26</v>
      </c>
    </row>
    <row r="115" spans="1:3" x14ac:dyDescent="0.25">
      <c r="A115" s="8" t="s">
        <v>136</v>
      </c>
      <c r="B115" s="4">
        <v>65.099999999999994</v>
      </c>
      <c r="C115" s="4">
        <v>27</v>
      </c>
    </row>
    <row r="116" spans="1:3" x14ac:dyDescent="0.25">
      <c r="A116" s="8" t="s">
        <v>137</v>
      </c>
      <c r="B116" s="4">
        <v>65.099999999999994</v>
      </c>
      <c r="C116" s="4">
        <v>27</v>
      </c>
    </row>
    <row r="117" spans="1:3" x14ac:dyDescent="0.25">
      <c r="A117" s="8" t="s">
        <v>138</v>
      </c>
      <c r="B117" s="4">
        <v>62.499999999999993</v>
      </c>
      <c r="C117" s="4">
        <v>25</v>
      </c>
    </row>
    <row r="118" spans="1:3" x14ac:dyDescent="0.25">
      <c r="A118" s="8" t="s">
        <v>139</v>
      </c>
      <c r="B118" s="4">
        <v>63.499999999999993</v>
      </c>
      <c r="C118" s="4">
        <v>25</v>
      </c>
    </row>
    <row r="119" spans="1:3" x14ac:dyDescent="0.25">
      <c r="A119" s="8" t="s">
        <v>140</v>
      </c>
      <c r="B119" s="4">
        <v>58.8</v>
      </c>
      <c r="C119" s="4">
        <v>26</v>
      </c>
    </row>
    <row r="120" spans="1:3" x14ac:dyDescent="0.25">
      <c r="A120" s="8" t="s">
        <v>141</v>
      </c>
      <c r="B120" s="4">
        <v>65.099999999999994</v>
      </c>
      <c r="C120" s="4">
        <v>27</v>
      </c>
    </row>
    <row r="121" spans="1:3" x14ac:dyDescent="0.25">
      <c r="A121" s="8" t="s">
        <v>142</v>
      </c>
      <c r="B121" s="4">
        <v>67.099999999999994</v>
      </c>
      <c r="C121" s="4">
        <v>27</v>
      </c>
    </row>
    <row r="122" spans="1:3" x14ac:dyDescent="0.25">
      <c r="A122" s="8" t="s">
        <v>143</v>
      </c>
      <c r="B122" s="4">
        <v>66.699999999999989</v>
      </c>
      <c r="C122" s="4">
        <v>29</v>
      </c>
    </row>
    <row r="123" spans="1:3" x14ac:dyDescent="0.25">
      <c r="A123" s="8" t="s">
        <v>144</v>
      </c>
      <c r="B123" s="4">
        <v>65.699999999999989</v>
      </c>
      <c r="C123" s="4">
        <v>29</v>
      </c>
    </row>
    <row r="124" spans="1:3" x14ac:dyDescent="0.25">
      <c r="A124" s="8" t="s">
        <v>145</v>
      </c>
      <c r="B124" s="4">
        <v>71</v>
      </c>
      <c r="C124" s="4">
        <v>30</v>
      </c>
    </row>
    <row r="125" spans="1:3" x14ac:dyDescent="0.25">
      <c r="A125" s="8" t="s">
        <v>146</v>
      </c>
      <c r="B125" s="4">
        <v>71.3</v>
      </c>
      <c r="C125" s="4">
        <v>31</v>
      </c>
    </row>
    <row r="126" spans="1:3" x14ac:dyDescent="0.25">
      <c r="A126" s="8" t="s">
        <v>147</v>
      </c>
      <c r="B126" s="4">
        <v>69.399999999999991</v>
      </c>
      <c r="C126" s="4">
        <v>28</v>
      </c>
    </row>
    <row r="127" spans="1:3" x14ac:dyDescent="0.25">
      <c r="A127" s="8" t="s">
        <v>148</v>
      </c>
      <c r="B127" s="4">
        <v>66.699999999999989</v>
      </c>
      <c r="C127" s="4">
        <v>29</v>
      </c>
    </row>
    <row r="128" spans="1:3" x14ac:dyDescent="0.25">
      <c r="A128" s="8" t="s">
        <v>149</v>
      </c>
      <c r="B128" s="4">
        <v>69.699999999999989</v>
      </c>
      <c r="C128" s="4">
        <v>29</v>
      </c>
    </row>
    <row r="129" spans="1:3" x14ac:dyDescent="0.25">
      <c r="A129" s="8" t="s">
        <v>150</v>
      </c>
      <c r="B129" s="4">
        <v>75</v>
      </c>
      <c r="C129" s="4">
        <v>30</v>
      </c>
    </row>
    <row r="130" spans="1:3" x14ac:dyDescent="0.25">
      <c r="A130" s="8" t="s">
        <v>151</v>
      </c>
      <c r="B130" s="4">
        <v>71.3</v>
      </c>
      <c r="C130" s="4">
        <v>31</v>
      </c>
    </row>
    <row r="131" spans="1:3" x14ac:dyDescent="0.25">
      <c r="A131" s="8" t="s">
        <v>152</v>
      </c>
      <c r="B131" s="4">
        <v>69.399999999999991</v>
      </c>
      <c r="C131" s="4">
        <v>28</v>
      </c>
    </row>
    <row r="132" spans="1:3" x14ac:dyDescent="0.25">
      <c r="A132" s="8" t="s">
        <v>153</v>
      </c>
      <c r="B132" s="4">
        <v>72.699999999999989</v>
      </c>
      <c r="C132" s="4">
        <v>29</v>
      </c>
    </row>
    <row r="133" spans="1:3" x14ac:dyDescent="0.25">
      <c r="A133" s="8" t="s">
        <v>154</v>
      </c>
      <c r="B133" s="4">
        <v>66.699999999999989</v>
      </c>
      <c r="C133" s="4">
        <v>29</v>
      </c>
    </row>
    <row r="134" spans="1:3" x14ac:dyDescent="0.25">
      <c r="A134" s="8" t="s">
        <v>155</v>
      </c>
      <c r="B134" s="4">
        <v>70</v>
      </c>
      <c r="C134" s="4">
        <v>30</v>
      </c>
    </row>
    <row r="135" spans="1:3" x14ac:dyDescent="0.25">
      <c r="A135" s="8" t="s">
        <v>156</v>
      </c>
      <c r="B135" s="4">
        <v>77.3</v>
      </c>
      <c r="C135" s="4">
        <v>31</v>
      </c>
    </row>
    <row r="136" spans="1:3" x14ac:dyDescent="0.25">
      <c r="A136" s="8" t="s">
        <v>157</v>
      </c>
      <c r="B136" s="4">
        <v>63.399999999999991</v>
      </c>
      <c r="C136" s="4">
        <v>28</v>
      </c>
    </row>
    <row r="137" spans="1:3" x14ac:dyDescent="0.25">
      <c r="A137" s="8" t="s">
        <v>158</v>
      </c>
      <c r="B137" s="4">
        <v>65.699999999999989</v>
      </c>
      <c r="C137" s="4">
        <v>29</v>
      </c>
    </row>
    <row r="138" spans="1:3" x14ac:dyDescent="0.25">
      <c r="A138" s="8" t="s">
        <v>159</v>
      </c>
      <c r="B138" s="4">
        <v>70.699999999999989</v>
      </c>
      <c r="C138" s="4">
        <v>29</v>
      </c>
    </row>
    <row r="139" spans="1:3" x14ac:dyDescent="0.25">
      <c r="A139" s="8" t="s">
        <v>160</v>
      </c>
      <c r="B139" s="4">
        <v>72</v>
      </c>
      <c r="C139" s="4">
        <v>30</v>
      </c>
    </row>
    <row r="140" spans="1:3" x14ac:dyDescent="0.25">
      <c r="A140" s="8" t="s">
        <v>161</v>
      </c>
      <c r="B140" s="4">
        <v>75.3</v>
      </c>
      <c r="C140" s="4">
        <v>31</v>
      </c>
    </row>
    <row r="141" spans="1:3" x14ac:dyDescent="0.25">
      <c r="A141" s="8" t="s">
        <v>162</v>
      </c>
      <c r="B141" s="4">
        <v>64.399999999999991</v>
      </c>
      <c r="C141" s="4">
        <v>28</v>
      </c>
    </row>
    <row r="142" spans="1:3" x14ac:dyDescent="0.25">
      <c r="A142" s="8" t="s">
        <v>163</v>
      </c>
      <c r="B142" s="4">
        <v>71.699999999999989</v>
      </c>
      <c r="C142" s="4">
        <v>29</v>
      </c>
    </row>
    <row r="143" spans="1:3" x14ac:dyDescent="0.25">
      <c r="A143" s="8" t="s">
        <v>164</v>
      </c>
      <c r="B143" s="4">
        <v>71</v>
      </c>
      <c r="C143" s="4">
        <v>30</v>
      </c>
    </row>
    <row r="144" spans="1:3" x14ac:dyDescent="0.25">
      <c r="A144" s="8" t="s">
        <v>165</v>
      </c>
      <c r="B144" s="4">
        <v>76.3</v>
      </c>
      <c r="C144" s="4">
        <v>31</v>
      </c>
    </row>
    <row r="145" spans="1:3" x14ac:dyDescent="0.25">
      <c r="A145" s="8" t="s">
        <v>166</v>
      </c>
      <c r="B145" s="4">
        <v>69.399999999999991</v>
      </c>
      <c r="C145" s="4">
        <v>28</v>
      </c>
    </row>
    <row r="146" spans="1:3" x14ac:dyDescent="0.25">
      <c r="A146" s="8" t="s">
        <v>167</v>
      </c>
      <c r="B146" s="4">
        <v>71.699999999999989</v>
      </c>
      <c r="C146" s="4">
        <v>29</v>
      </c>
    </row>
    <row r="147" spans="1:3" x14ac:dyDescent="0.25">
      <c r="A147" s="8" t="s">
        <v>168</v>
      </c>
      <c r="B147" s="4">
        <v>72</v>
      </c>
      <c r="C147" s="4">
        <v>30</v>
      </c>
    </row>
    <row r="148" spans="1:3" x14ac:dyDescent="0.25">
      <c r="A148" s="8" t="s">
        <v>169</v>
      </c>
      <c r="B148" s="4">
        <v>77.3</v>
      </c>
      <c r="C148" s="4">
        <v>31</v>
      </c>
    </row>
    <row r="149" spans="1:3" x14ac:dyDescent="0.25">
      <c r="A149" s="8" t="s">
        <v>170</v>
      </c>
      <c r="B149" s="4">
        <v>71.699999999999989</v>
      </c>
      <c r="C149" s="4">
        <v>29</v>
      </c>
    </row>
    <row r="150" spans="1:3" x14ac:dyDescent="0.25">
      <c r="A150" s="8" t="s">
        <v>171</v>
      </c>
      <c r="B150" s="4">
        <v>66.699999999999989</v>
      </c>
      <c r="C150" s="4">
        <v>29</v>
      </c>
    </row>
    <row r="151" spans="1:3" x14ac:dyDescent="0.25">
      <c r="A151" s="8" t="s">
        <v>172</v>
      </c>
      <c r="B151" s="4">
        <v>75</v>
      </c>
      <c r="C151" s="4">
        <v>30</v>
      </c>
    </row>
    <row r="152" spans="1:3" x14ac:dyDescent="0.25">
      <c r="A152" s="8" t="s">
        <v>173</v>
      </c>
      <c r="B152" s="4">
        <v>77.3</v>
      </c>
      <c r="C152" s="4">
        <v>31</v>
      </c>
    </row>
    <row r="153" spans="1:3" x14ac:dyDescent="0.25">
      <c r="A153" s="8" t="s">
        <v>174</v>
      </c>
      <c r="B153" s="4">
        <v>71.3</v>
      </c>
      <c r="C153" s="4">
        <v>31</v>
      </c>
    </row>
    <row r="154" spans="1:3" x14ac:dyDescent="0.25">
      <c r="A154" s="8" t="s">
        <v>175</v>
      </c>
      <c r="B154" s="4">
        <v>79.899999999999991</v>
      </c>
      <c r="C154" s="4">
        <v>33</v>
      </c>
    </row>
    <row r="155" spans="1:3" x14ac:dyDescent="0.25">
      <c r="A155" s="8" t="s">
        <v>176</v>
      </c>
      <c r="B155" s="4">
        <v>81.5</v>
      </c>
      <c r="C155" s="4">
        <v>35</v>
      </c>
    </row>
    <row r="156" spans="1:3" x14ac:dyDescent="0.25">
      <c r="A156" s="8" t="s">
        <v>177</v>
      </c>
      <c r="B156" s="4">
        <v>90.399999999999991</v>
      </c>
      <c r="C156" s="4">
        <v>38</v>
      </c>
    </row>
    <row r="157" spans="1:3" x14ac:dyDescent="0.25">
      <c r="A157" s="8" t="s">
        <v>178</v>
      </c>
      <c r="B157" s="4">
        <v>78.599999999999994</v>
      </c>
      <c r="C157" s="4">
        <v>32</v>
      </c>
    </row>
    <row r="158" spans="1:3" x14ac:dyDescent="0.25">
      <c r="A158" s="8" t="s">
        <v>179</v>
      </c>
      <c r="B158" s="4">
        <v>84.199999999999989</v>
      </c>
      <c r="C158" s="4">
        <v>34</v>
      </c>
    </row>
    <row r="159" spans="1:3" x14ac:dyDescent="0.25">
      <c r="A159" s="8" t="s">
        <v>180</v>
      </c>
      <c r="B159" s="4">
        <v>86.8</v>
      </c>
      <c r="C159" s="4">
        <v>36</v>
      </c>
    </row>
    <row r="160" spans="1:3" x14ac:dyDescent="0.25">
      <c r="A160" s="8" t="s">
        <v>181</v>
      </c>
      <c r="B160" s="4">
        <v>90.699999999999989</v>
      </c>
      <c r="C160" s="4">
        <v>39</v>
      </c>
    </row>
    <row r="161" spans="1:3" x14ac:dyDescent="0.25">
      <c r="A161" s="8" t="s">
        <v>182</v>
      </c>
      <c r="B161" s="4">
        <v>77.599999999999994</v>
      </c>
      <c r="C161" s="4">
        <v>32</v>
      </c>
    </row>
    <row r="162" spans="1:3" x14ac:dyDescent="0.25">
      <c r="A162" s="8" t="s">
        <v>183</v>
      </c>
      <c r="B162" s="4">
        <v>79.5</v>
      </c>
      <c r="C162" s="4">
        <v>35</v>
      </c>
    </row>
    <row r="163" spans="1:3" x14ac:dyDescent="0.25">
      <c r="A163" s="8" t="s">
        <v>184</v>
      </c>
      <c r="B163" s="4">
        <v>84.8</v>
      </c>
      <c r="C163" s="4">
        <v>36</v>
      </c>
    </row>
    <row r="164" spans="1:3" x14ac:dyDescent="0.25">
      <c r="A164" s="8" t="s">
        <v>185</v>
      </c>
      <c r="B164" s="4">
        <v>93</v>
      </c>
      <c r="C164" s="4">
        <v>40</v>
      </c>
    </row>
    <row r="165" spans="1:3" x14ac:dyDescent="0.25">
      <c r="A165" s="8" t="s">
        <v>186</v>
      </c>
      <c r="B165" s="4">
        <v>75.599999999999994</v>
      </c>
      <c r="C165" s="4">
        <v>32</v>
      </c>
    </row>
    <row r="166" spans="1:3" x14ac:dyDescent="0.25">
      <c r="A166" s="8" t="s">
        <v>187</v>
      </c>
      <c r="B166" s="4">
        <v>80.5</v>
      </c>
      <c r="C166" s="4">
        <v>35</v>
      </c>
    </row>
    <row r="167" spans="1:3" x14ac:dyDescent="0.25">
      <c r="A167" s="8" t="s">
        <v>188</v>
      </c>
      <c r="B167" s="4">
        <v>84.8</v>
      </c>
      <c r="C167" s="4">
        <v>36</v>
      </c>
    </row>
    <row r="168" spans="1:3" x14ac:dyDescent="0.25">
      <c r="A168" s="8" t="s">
        <v>189</v>
      </c>
      <c r="B168" s="4">
        <v>99.3</v>
      </c>
      <c r="C168" s="4">
        <v>41</v>
      </c>
    </row>
    <row r="169" spans="1:3" x14ac:dyDescent="0.25">
      <c r="A169" s="8" t="s">
        <v>190</v>
      </c>
      <c r="B169" s="4">
        <v>76.3</v>
      </c>
      <c r="C169" s="4">
        <v>31</v>
      </c>
    </row>
    <row r="170" spans="1:3" x14ac:dyDescent="0.25">
      <c r="A170" s="8" t="s">
        <v>191</v>
      </c>
      <c r="B170" s="4">
        <v>72.599999999999994</v>
      </c>
      <c r="C170" s="4">
        <v>32</v>
      </c>
    </row>
    <row r="171" spans="1:3" x14ac:dyDescent="0.25">
      <c r="A171" s="8" t="s">
        <v>192</v>
      </c>
      <c r="B171" s="4">
        <v>86.5</v>
      </c>
      <c r="C171" s="4">
        <v>35</v>
      </c>
    </row>
    <row r="172" spans="1:3" x14ac:dyDescent="0.25">
      <c r="A172" s="8" t="s">
        <v>193</v>
      </c>
      <c r="B172" s="4">
        <v>85.1</v>
      </c>
      <c r="C172" s="4">
        <v>37</v>
      </c>
    </row>
    <row r="173" spans="1:3" x14ac:dyDescent="0.25">
      <c r="A173" s="8" t="s">
        <v>194</v>
      </c>
      <c r="B173" s="4">
        <v>94.3</v>
      </c>
      <c r="C173" s="4">
        <v>41</v>
      </c>
    </row>
    <row r="174" spans="1:3" x14ac:dyDescent="0.25">
      <c r="A174" s="8" t="s">
        <v>195</v>
      </c>
      <c r="B174" s="4">
        <v>72.3</v>
      </c>
      <c r="C174" s="4">
        <v>31</v>
      </c>
    </row>
    <row r="175" spans="1:3" x14ac:dyDescent="0.25">
      <c r="A175" s="8" t="s">
        <v>196</v>
      </c>
      <c r="B175" s="4">
        <v>79.899999999999991</v>
      </c>
      <c r="C175" s="4">
        <v>33</v>
      </c>
    </row>
    <row r="176" spans="1:3" x14ac:dyDescent="0.25">
      <c r="A176" s="8" t="s">
        <v>197</v>
      </c>
      <c r="B176" s="4">
        <v>80.5</v>
      </c>
      <c r="C176" s="4">
        <v>35</v>
      </c>
    </row>
    <row r="177" spans="1:3" x14ac:dyDescent="0.25">
      <c r="A177" s="8" t="s">
        <v>198</v>
      </c>
      <c r="B177" s="4">
        <v>85.1</v>
      </c>
      <c r="C177" s="4">
        <v>37</v>
      </c>
    </row>
    <row r="178" spans="1:3" x14ac:dyDescent="0.25">
      <c r="A178" s="8" t="s">
        <v>199</v>
      </c>
      <c r="B178" s="4">
        <v>102.6</v>
      </c>
      <c r="C178" s="4">
        <v>42</v>
      </c>
    </row>
    <row r="179" spans="1:3" x14ac:dyDescent="0.25">
      <c r="A179" s="8" t="s">
        <v>200</v>
      </c>
      <c r="B179" s="4">
        <v>75.3</v>
      </c>
      <c r="C179" s="4">
        <v>31</v>
      </c>
    </row>
    <row r="180" spans="1:3" x14ac:dyDescent="0.25">
      <c r="A180" s="8" t="s">
        <v>201</v>
      </c>
      <c r="B180" s="4">
        <v>75.899999999999991</v>
      </c>
      <c r="C180" s="4">
        <v>33</v>
      </c>
    </row>
    <row r="181" spans="1:3" x14ac:dyDescent="0.25">
      <c r="A181" s="8" t="s">
        <v>202</v>
      </c>
      <c r="B181" s="4">
        <v>86.5</v>
      </c>
      <c r="C181" s="4">
        <v>35</v>
      </c>
    </row>
    <row r="182" spans="1:3" x14ac:dyDescent="0.25">
      <c r="A182" s="8" t="s">
        <v>203</v>
      </c>
      <c r="B182" s="4">
        <v>89.399999999999991</v>
      </c>
      <c r="C182" s="4">
        <v>38</v>
      </c>
    </row>
    <row r="183" spans="1:3" x14ac:dyDescent="0.25">
      <c r="A183" s="8" t="s">
        <v>204</v>
      </c>
      <c r="B183" s="4">
        <v>102.89999999999999</v>
      </c>
      <c r="C183" s="4">
        <v>43</v>
      </c>
    </row>
    <row r="184" spans="1:3" x14ac:dyDescent="0.25">
      <c r="A184" s="8" t="s">
        <v>205</v>
      </c>
      <c r="B184" s="4">
        <v>93.399999999999991</v>
      </c>
      <c r="C184" s="4">
        <v>38</v>
      </c>
    </row>
    <row r="185" spans="1:3" x14ac:dyDescent="0.25">
      <c r="A185" s="8" t="s">
        <v>206</v>
      </c>
      <c r="B185" s="4">
        <v>81.5</v>
      </c>
      <c r="C185" s="4">
        <v>35</v>
      </c>
    </row>
    <row r="186" spans="1:3" x14ac:dyDescent="0.25">
      <c r="A186" s="8" t="s">
        <v>207</v>
      </c>
      <c r="B186" s="4">
        <v>84.199999999999989</v>
      </c>
      <c r="C186" s="4">
        <v>34</v>
      </c>
    </row>
    <row r="187" spans="1:3" x14ac:dyDescent="0.25">
      <c r="A187" s="8" t="s">
        <v>208</v>
      </c>
      <c r="B187" s="4">
        <v>73.599999999999994</v>
      </c>
      <c r="C187" s="4">
        <v>32</v>
      </c>
    </row>
    <row r="188" spans="1:3" x14ac:dyDescent="0.25">
      <c r="A188" s="8" t="s">
        <v>209</v>
      </c>
      <c r="B188" s="4">
        <v>91.699999999999989</v>
      </c>
      <c r="C188" s="4">
        <v>39</v>
      </c>
    </row>
    <row r="189" spans="1:3" x14ac:dyDescent="0.25">
      <c r="A189" s="8" t="s">
        <v>210</v>
      </c>
      <c r="B189" s="4">
        <v>82.5</v>
      </c>
      <c r="C189" s="4">
        <v>35</v>
      </c>
    </row>
    <row r="190" spans="1:3" x14ac:dyDescent="0.25">
      <c r="A190" s="8" t="s">
        <v>211</v>
      </c>
      <c r="B190" s="4">
        <v>83.199999999999989</v>
      </c>
      <c r="C190" s="4">
        <v>34</v>
      </c>
    </row>
    <row r="191" spans="1:3" x14ac:dyDescent="0.25">
      <c r="A191" s="8" t="s">
        <v>212</v>
      </c>
      <c r="B191" s="4">
        <v>77.899999999999991</v>
      </c>
      <c r="C191" s="4">
        <v>33</v>
      </c>
    </row>
    <row r="192" spans="1:3" x14ac:dyDescent="0.25">
      <c r="A192" s="8" t="s">
        <v>213</v>
      </c>
      <c r="B192" s="4">
        <v>98</v>
      </c>
      <c r="C192" s="4">
        <v>40</v>
      </c>
    </row>
    <row r="193" spans="1:3" x14ac:dyDescent="0.25">
      <c r="A193" s="8" t="s">
        <v>214</v>
      </c>
      <c r="B193" s="4">
        <v>83.5</v>
      </c>
      <c r="C193" s="4">
        <v>35</v>
      </c>
    </row>
    <row r="194" spans="1:3" x14ac:dyDescent="0.25">
      <c r="A194" s="8" t="s">
        <v>215</v>
      </c>
      <c r="B194" s="4">
        <v>80.199999999999989</v>
      </c>
      <c r="C194" s="4">
        <v>34</v>
      </c>
    </row>
    <row r="195" spans="1:3" x14ac:dyDescent="0.25">
      <c r="A195" s="8" t="s">
        <v>216</v>
      </c>
      <c r="B195" s="4">
        <v>78.899999999999991</v>
      </c>
      <c r="C195" s="4">
        <v>33</v>
      </c>
    </row>
    <row r="196" spans="1:3" x14ac:dyDescent="0.25">
      <c r="A196" s="8" t="s">
        <v>217</v>
      </c>
      <c r="B196" s="4">
        <v>92</v>
      </c>
      <c r="C196" s="4">
        <v>40</v>
      </c>
    </row>
    <row r="197" spans="1:3" x14ac:dyDescent="0.25">
      <c r="A197" s="8" t="s">
        <v>218</v>
      </c>
      <c r="B197" s="4">
        <v>82.5</v>
      </c>
      <c r="C197" s="4">
        <v>35</v>
      </c>
    </row>
    <row r="198" spans="1:3" x14ac:dyDescent="0.25">
      <c r="A198" s="8" t="s">
        <v>219</v>
      </c>
      <c r="B198" s="4">
        <v>79.199999999999989</v>
      </c>
      <c r="C198" s="4">
        <v>34</v>
      </c>
    </row>
    <row r="199" spans="1:3" x14ac:dyDescent="0.25">
      <c r="A199" s="8" t="s">
        <v>220</v>
      </c>
      <c r="B199" s="4">
        <v>80.899999999999991</v>
      </c>
      <c r="C199" s="4">
        <v>33</v>
      </c>
    </row>
    <row r="200" spans="1:3" x14ac:dyDescent="0.25">
      <c r="A200" s="8" t="s">
        <v>221</v>
      </c>
      <c r="B200" s="4">
        <v>99.3</v>
      </c>
      <c r="C200" s="4">
        <v>41</v>
      </c>
    </row>
    <row r="201" spans="1:3" x14ac:dyDescent="0.25">
      <c r="A201" s="8" t="s">
        <v>222</v>
      </c>
      <c r="B201" s="4">
        <v>83.8</v>
      </c>
      <c r="C201" s="4">
        <v>36</v>
      </c>
    </row>
    <row r="202" spans="1:3" x14ac:dyDescent="0.25">
      <c r="A202" s="8" t="s">
        <v>223</v>
      </c>
      <c r="B202" s="4">
        <v>86.5</v>
      </c>
      <c r="C202" s="4">
        <v>35</v>
      </c>
    </row>
    <row r="203" spans="1:3" x14ac:dyDescent="0.25">
      <c r="A203" s="8" t="s">
        <v>224</v>
      </c>
      <c r="B203" s="4">
        <v>76.899999999999991</v>
      </c>
      <c r="C203" s="4">
        <v>33</v>
      </c>
    </row>
    <row r="204" spans="1:3" x14ac:dyDescent="0.25">
      <c r="A204" s="8" t="s">
        <v>225</v>
      </c>
      <c r="B204" s="4">
        <v>99.6</v>
      </c>
      <c r="C204" s="4">
        <v>42</v>
      </c>
    </row>
    <row r="205" spans="1:3" x14ac:dyDescent="0.25">
      <c r="A205" s="8" t="s">
        <v>226</v>
      </c>
      <c r="B205" s="4">
        <v>89.1</v>
      </c>
      <c r="C205" s="4">
        <v>37</v>
      </c>
    </row>
    <row r="206" spans="1:3" x14ac:dyDescent="0.25">
      <c r="A206" s="8" t="s">
        <v>227</v>
      </c>
      <c r="B206" s="4">
        <v>83.5</v>
      </c>
      <c r="C206" s="4">
        <v>35</v>
      </c>
    </row>
    <row r="207" spans="1:3" x14ac:dyDescent="0.25">
      <c r="A207" s="8" t="s">
        <v>228</v>
      </c>
      <c r="B207" s="4">
        <v>79.899999999999991</v>
      </c>
      <c r="C207" s="4">
        <v>33</v>
      </c>
    </row>
    <row r="208" spans="1:3" x14ac:dyDescent="0.25">
      <c r="A208" s="8" t="s">
        <v>229</v>
      </c>
      <c r="B208" s="4">
        <v>76.599999999999994</v>
      </c>
      <c r="C208" s="4">
        <v>32</v>
      </c>
    </row>
    <row r="209" spans="1:3" x14ac:dyDescent="0.25">
      <c r="A209" s="8" t="s">
        <v>230</v>
      </c>
      <c r="B209" s="4">
        <v>97.899999999999991</v>
      </c>
      <c r="C209" s="4">
        <v>43</v>
      </c>
    </row>
    <row r="210" spans="1:3" x14ac:dyDescent="0.25">
      <c r="A210" s="8" t="s">
        <v>231</v>
      </c>
      <c r="B210" s="4">
        <v>87.399999999999991</v>
      </c>
      <c r="C210" s="4">
        <v>38</v>
      </c>
    </row>
    <row r="211" spans="1:3" x14ac:dyDescent="0.25">
      <c r="A211" s="8" t="s">
        <v>232</v>
      </c>
      <c r="B211" s="4">
        <v>85.5</v>
      </c>
      <c r="C211" s="4">
        <v>35</v>
      </c>
    </row>
    <row r="212" spans="1:3" x14ac:dyDescent="0.25">
      <c r="A212" s="8" t="s">
        <v>233</v>
      </c>
      <c r="B212" s="4">
        <v>78.199999999999989</v>
      </c>
      <c r="C212" s="4">
        <v>34</v>
      </c>
    </row>
    <row r="213" spans="1:3" x14ac:dyDescent="0.25">
      <c r="A213" s="8" t="s">
        <v>234</v>
      </c>
      <c r="B213" s="4">
        <v>74.599999999999994</v>
      </c>
      <c r="C213" s="4">
        <v>32</v>
      </c>
    </row>
    <row r="214" spans="1:3" x14ac:dyDescent="0.25">
      <c r="A214" s="8" t="s">
        <v>235</v>
      </c>
      <c r="B214" s="4">
        <v>75.599999999999994</v>
      </c>
      <c r="C214" s="4">
        <v>32</v>
      </c>
    </row>
    <row r="215" spans="1:3" x14ac:dyDescent="0.25">
      <c r="A215" s="8" t="s">
        <v>236</v>
      </c>
      <c r="B215" s="4">
        <v>76.3</v>
      </c>
      <c r="C215" s="4">
        <v>31</v>
      </c>
    </row>
    <row r="216" spans="1:3" x14ac:dyDescent="0.25">
      <c r="A216" s="8" t="s">
        <v>237</v>
      </c>
      <c r="B216" s="4">
        <v>75</v>
      </c>
      <c r="C216" s="4">
        <v>30</v>
      </c>
    </row>
    <row r="217" spans="1:3" x14ac:dyDescent="0.25">
      <c r="A217" s="8" t="s">
        <v>238</v>
      </c>
      <c r="B217" s="4">
        <v>70.699999999999989</v>
      </c>
      <c r="C217" s="4">
        <v>29</v>
      </c>
    </row>
    <row r="218" spans="1:3" x14ac:dyDescent="0.25">
      <c r="A218" s="8" t="s">
        <v>239</v>
      </c>
      <c r="B218" s="4">
        <v>76.599999999999994</v>
      </c>
      <c r="C218" s="4">
        <v>32</v>
      </c>
    </row>
    <row r="219" spans="1:3" x14ac:dyDescent="0.25">
      <c r="A219" s="8" t="s">
        <v>240</v>
      </c>
      <c r="B219" s="4">
        <v>77.3</v>
      </c>
      <c r="C219" s="4">
        <v>31</v>
      </c>
    </row>
    <row r="220" spans="1:3" x14ac:dyDescent="0.25">
      <c r="A220" s="8" t="s">
        <v>241</v>
      </c>
      <c r="B220" s="4">
        <v>75</v>
      </c>
      <c r="C220" s="4">
        <v>30</v>
      </c>
    </row>
    <row r="221" spans="1:3" x14ac:dyDescent="0.25">
      <c r="A221" s="8" t="s">
        <v>242</v>
      </c>
      <c r="B221" s="4">
        <v>68.699999999999989</v>
      </c>
      <c r="C221" s="4">
        <v>29</v>
      </c>
    </row>
    <row r="222" spans="1:3" x14ac:dyDescent="0.25">
      <c r="A222" s="8" t="s">
        <v>243</v>
      </c>
      <c r="B222" s="4">
        <v>76.599999999999994</v>
      </c>
      <c r="C222" s="4">
        <v>32</v>
      </c>
    </row>
    <row r="223" spans="1:3" x14ac:dyDescent="0.25">
      <c r="A223" s="8" t="s">
        <v>244</v>
      </c>
      <c r="B223" s="4">
        <v>70.3</v>
      </c>
      <c r="C223" s="4">
        <v>31</v>
      </c>
    </row>
    <row r="224" spans="1:3" x14ac:dyDescent="0.25">
      <c r="A224" s="8" t="s">
        <v>245</v>
      </c>
      <c r="B224" s="4">
        <v>75</v>
      </c>
      <c r="C224" s="4">
        <v>30</v>
      </c>
    </row>
    <row r="225" spans="1:3" x14ac:dyDescent="0.25">
      <c r="A225" s="8" t="s">
        <v>246</v>
      </c>
      <c r="B225" s="4">
        <v>67.699999999999989</v>
      </c>
      <c r="C225" s="4">
        <v>29</v>
      </c>
    </row>
    <row r="226" spans="1:3" x14ac:dyDescent="0.25">
      <c r="A226" s="8" t="s">
        <v>247</v>
      </c>
      <c r="B226" s="4">
        <v>67.699999999999989</v>
      </c>
      <c r="C226" s="4">
        <v>29</v>
      </c>
    </row>
    <row r="227" spans="1:3" x14ac:dyDescent="0.25">
      <c r="A227" s="8" t="s">
        <v>248</v>
      </c>
      <c r="B227" s="4">
        <v>72.599999999999994</v>
      </c>
      <c r="C227" s="4">
        <v>32</v>
      </c>
    </row>
    <row r="228" spans="1:3" x14ac:dyDescent="0.25">
      <c r="A228" s="8" t="s">
        <v>249</v>
      </c>
      <c r="B228" s="4">
        <v>74.3</v>
      </c>
      <c r="C228" s="4">
        <v>31</v>
      </c>
    </row>
    <row r="229" spans="1:3" x14ac:dyDescent="0.25">
      <c r="A229" s="8" t="s">
        <v>250</v>
      </c>
      <c r="B229" s="4">
        <v>71</v>
      </c>
      <c r="C229" s="4">
        <v>30</v>
      </c>
    </row>
    <row r="230" spans="1:3" x14ac:dyDescent="0.25">
      <c r="A230" s="8" t="s">
        <v>251</v>
      </c>
      <c r="B230" s="4">
        <v>68</v>
      </c>
      <c r="C230" s="4">
        <v>30</v>
      </c>
    </row>
    <row r="231" spans="1:3" x14ac:dyDescent="0.25">
      <c r="A231" s="8" t="s">
        <v>252</v>
      </c>
      <c r="B231" s="4">
        <v>65.699999999999989</v>
      </c>
      <c r="C231" s="4">
        <v>29</v>
      </c>
    </row>
    <row r="232" spans="1:3" x14ac:dyDescent="0.25">
      <c r="A232" s="8" t="s">
        <v>253</v>
      </c>
      <c r="B232" s="4">
        <v>79.599999999999994</v>
      </c>
      <c r="C232" s="4">
        <v>32</v>
      </c>
    </row>
    <row r="233" spans="1:3" x14ac:dyDescent="0.25">
      <c r="A233" s="8" t="s">
        <v>254</v>
      </c>
      <c r="B233" s="4">
        <v>74.3</v>
      </c>
      <c r="C233" s="4">
        <v>31</v>
      </c>
    </row>
    <row r="234" spans="1:3" x14ac:dyDescent="0.25">
      <c r="A234" s="8" t="s">
        <v>255</v>
      </c>
      <c r="B234" s="4">
        <v>68</v>
      </c>
      <c r="C234" s="4">
        <v>30</v>
      </c>
    </row>
    <row r="235" spans="1:3" x14ac:dyDescent="0.25">
      <c r="A235" s="8" t="s">
        <v>256</v>
      </c>
      <c r="B235" s="4">
        <v>69</v>
      </c>
      <c r="C235" s="4">
        <v>30</v>
      </c>
    </row>
    <row r="236" spans="1:3" x14ac:dyDescent="0.25">
      <c r="A236" s="8" t="s">
        <v>257</v>
      </c>
      <c r="B236" s="4">
        <v>70.699999999999989</v>
      </c>
      <c r="C236" s="4">
        <v>29</v>
      </c>
    </row>
    <row r="237" spans="1:3" x14ac:dyDescent="0.25">
      <c r="A237" s="8" t="s">
        <v>258</v>
      </c>
      <c r="B237" s="4">
        <v>74.599999999999994</v>
      </c>
      <c r="C237" s="4">
        <v>32</v>
      </c>
    </row>
    <row r="238" spans="1:3" x14ac:dyDescent="0.25">
      <c r="A238" s="8" t="s">
        <v>259</v>
      </c>
      <c r="B238" s="4">
        <v>71</v>
      </c>
      <c r="C238" s="4">
        <v>30</v>
      </c>
    </row>
    <row r="239" spans="1:3" x14ac:dyDescent="0.25">
      <c r="A239" s="8" t="s">
        <v>260</v>
      </c>
      <c r="B239" s="4">
        <v>70</v>
      </c>
      <c r="C239" s="4">
        <v>30</v>
      </c>
    </row>
    <row r="240" spans="1:3" x14ac:dyDescent="0.25">
      <c r="A240" s="8" t="s">
        <v>261</v>
      </c>
      <c r="B240" s="4">
        <v>65.699999999999989</v>
      </c>
      <c r="C240" s="4">
        <v>29</v>
      </c>
    </row>
    <row r="241" spans="1:3" x14ac:dyDescent="0.25">
      <c r="A241" s="8" t="s">
        <v>262</v>
      </c>
      <c r="B241" s="4">
        <v>77.599999999999994</v>
      </c>
      <c r="C241" s="4">
        <v>32</v>
      </c>
    </row>
    <row r="242" spans="1:3" x14ac:dyDescent="0.25">
      <c r="A242" s="8" t="s">
        <v>263</v>
      </c>
      <c r="B242" s="4">
        <v>75</v>
      </c>
      <c r="C242" s="4">
        <v>30</v>
      </c>
    </row>
    <row r="243" spans="1:3" x14ac:dyDescent="0.25">
      <c r="A243" s="8" t="s">
        <v>264</v>
      </c>
      <c r="B243" s="4">
        <v>72</v>
      </c>
      <c r="C243" s="4">
        <v>30</v>
      </c>
    </row>
    <row r="244" spans="1:3" x14ac:dyDescent="0.25">
      <c r="A244" s="8" t="s">
        <v>265</v>
      </c>
      <c r="B244" s="4">
        <v>67.699999999999989</v>
      </c>
      <c r="C244" s="4">
        <v>29</v>
      </c>
    </row>
    <row r="245" spans="1:3" x14ac:dyDescent="0.25">
      <c r="A245" s="8" t="s">
        <v>266</v>
      </c>
      <c r="B245" s="4">
        <v>71.699999999999989</v>
      </c>
      <c r="C245" s="4">
        <v>29</v>
      </c>
    </row>
    <row r="246" spans="1:3" x14ac:dyDescent="0.25">
      <c r="A246" s="8" t="s">
        <v>267</v>
      </c>
      <c r="B246" s="4">
        <v>67.399999999999991</v>
      </c>
      <c r="C246" s="4">
        <v>28</v>
      </c>
    </row>
    <row r="247" spans="1:3" x14ac:dyDescent="0.25">
      <c r="A247" s="8" t="s">
        <v>268</v>
      </c>
      <c r="B247" s="4">
        <v>61.099999999999994</v>
      </c>
      <c r="C247" s="4">
        <v>27</v>
      </c>
    </row>
    <row r="248" spans="1:3" x14ac:dyDescent="0.25">
      <c r="A248" s="8" t="s">
        <v>269</v>
      </c>
      <c r="B248" s="4">
        <v>59.8</v>
      </c>
      <c r="C248" s="4">
        <v>26</v>
      </c>
    </row>
    <row r="249" spans="1:3" x14ac:dyDescent="0.25">
      <c r="A249" s="8" t="s">
        <v>270</v>
      </c>
      <c r="B249" s="4">
        <v>61.8</v>
      </c>
      <c r="C249" s="4">
        <v>26</v>
      </c>
    </row>
    <row r="250" spans="1:3" x14ac:dyDescent="0.25">
      <c r="A250" s="8" t="s">
        <v>271</v>
      </c>
      <c r="B250" s="4">
        <v>71.699999999999989</v>
      </c>
      <c r="C250" s="4">
        <v>29</v>
      </c>
    </row>
    <row r="251" spans="1:3" x14ac:dyDescent="0.25">
      <c r="A251" s="8" t="s">
        <v>272</v>
      </c>
      <c r="B251" s="4">
        <v>68.399999999999991</v>
      </c>
      <c r="C251" s="4">
        <v>28</v>
      </c>
    </row>
    <row r="252" spans="1:3" x14ac:dyDescent="0.25">
      <c r="A252" s="8" t="s">
        <v>273</v>
      </c>
      <c r="B252" s="4">
        <v>65.099999999999994</v>
      </c>
      <c r="C252" s="4">
        <v>27</v>
      </c>
    </row>
    <row r="253" spans="1:3" x14ac:dyDescent="0.25">
      <c r="A253" s="8" t="s">
        <v>274</v>
      </c>
      <c r="B253" s="4">
        <v>64.8</v>
      </c>
      <c r="C253" s="4">
        <v>26</v>
      </c>
    </row>
    <row r="254" spans="1:3" x14ac:dyDescent="0.25">
      <c r="A254" s="8" t="s">
        <v>275</v>
      </c>
      <c r="B254" s="4">
        <v>61.8</v>
      </c>
      <c r="C254" s="4">
        <v>26</v>
      </c>
    </row>
    <row r="255" spans="1:3" x14ac:dyDescent="0.25">
      <c r="A255" s="8" t="s">
        <v>276</v>
      </c>
      <c r="B255" s="4">
        <v>68.399999999999991</v>
      </c>
      <c r="C255" s="4">
        <v>28</v>
      </c>
    </row>
    <row r="256" spans="1:3" x14ac:dyDescent="0.25">
      <c r="A256" s="8" t="s">
        <v>277</v>
      </c>
      <c r="B256" s="4">
        <v>61.099999999999994</v>
      </c>
      <c r="C256" s="4">
        <v>27</v>
      </c>
    </row>
    <row r="257" spans="1:3" x14ac:dyDescent="0.25">
      <c r="A257" s="8" t="s">
        <v>278</v>
      </c>
      <c r="B257" s="4">
        <v>64.8</v>
      </c>
      <c r="C257" s="4">
        <v>26</v>
      </c>
    </row>
    <row r="258" spans="1:3" x14ac:dyDescent="0.25">
      <c r="A258" s="8" t="s">
        <v>279</v>
      </c>
      <c r="B258" s="4">
        <v>63.8</v>
      </c>
      <c r="C258" s="4">
        <v>26</v>
      </c>
    </row>
    <row r="259" spans="1:3" x14ac:dyDescent="0.25">
      <c r="A259" s="8" t="s">
        <v>280</v>
      </c>
      <c r="B259" s="4">
        <v>63.399999999999991</v>
      </c>
      <c r="C259" s="4">
        <v>28</v>
      </c>
    </row>
    <row r="260" spans="1:3" x14ac:dyDescent="0.25">
      <c r="A260" s="8" t="s">
        <v>281</v>
      </c>
      <c r="B260" s="4">
        <v>68.099999999999994</v>
      </c>
      <c r="C260" s="4">
        <v>27</v>
      </c>
    </row>
    <row r="261" spans="1:3" x14ac:dyDescent="0.25">
      <c r="A261" s="8" t="s">
        <v>282</v>
      </c>
      <c r="B261" s="4">
        <v>59.8</v>
      </c>
      <c r="C261" s="4">
        <v>26</v>
      </c>
    </row>
    <row r="262" spans="1:3" x14ac:dyDescent="0.25">
      <c r="A262" s="8" t="s">
        <v>283</v>
      </c>
      <c r="B262" s="4">
        <v>64.8</v>
      </c>
      <c r="C262" s="4">
        <v>26</v>
      </c>
    </row>
    <row r="263" spans="1:3" x14ac:dyDescent="0.25">
      <c r="A263" s="8" t="s">
        <v>284</v>
      </c>
      <c r="B263" s="4">
        <v>67.399999999999991</v>
      </c>
      <c r="C263" s="4">
        <v>28</v>
      </c>
    </row>
    <row r="264" spans="1:3" x14ac:dyDescent="0.25">
      <c r="A264" s="8" t="s">
        <v>285</v>
      </c>
      <c r="B264" s="4">
        <v>67.099999999999994</v>
      </c>
      <c r="C264" s="4">
        <v>27</v>
      </c>
    </row>
    <row r="265" spans="1:3" x14ac:dyDescent="0.25">
      <c r="A265" s="8" t="s">
        <v>286</v>
      </c>
      <c r="B265" s="4">
        <v>59.8</v>
      </c>
      <c r="C265" s="4">
        <v>26</v>
      </c>
    </row>
    <row r="266" spans="1:3" x14ac:dyDescent="0.25">
      <c r="A266" s="8" t="s">
        <v>287</v>
      </c>
      <c r="B266" s="4">
        <v>64.8</v>
      </c>
      <c r="C266" s="4">
        <v>26</v>
      </c>
    </row>
    <row r="267" spans="1:3" x14ac:dyDescent="0.25">
      <c r="A267" s="8" t="s">
        <v>288</v>
      </c>
      <c r="B267" s="4">
        <v>63.399999999999991</v>
      </c>
      <c r="C267" s="4">
        <v>28</v>
      </c>
    </row>
    <row r="268" spans="1:3" x14ac:dyDescent="0.25">
      <c r="A268" s="8" t="s">
        <v>289</v>
      </c>
      <c r="B268" s="4">
        <v>63.399999999999991</v>
      </c>
      <c r="C268" s="4">
        <v>28</v>
      </c>
    </row>
    <row r="269" spans="1:3" x14ac:dyDescent="0.25">
      <c r="A269" s="8" t="s">
        <v>290</v>
      </c>
      <c r="B269" s="4">
        <v>61.099999999999994</v>
      </c>
      <c r="C269" s="4">
        <v>27</v>
      </c>
    </row>
    <row r="270" spans="1:3" x14ac:dyDescent="0.25">
      <c r="A270" s="8" t="s">
        <v>291</v>
      </c>
      <c r="B270" s="4">
        <v>61.8</v>
      </c>
      <c r="C270" s="4">
        <v>26</v>
      </c>
    </row>
    <row r="271" spans="1:3" x14ac:dyDescent="0.25">
      <c r="A271" s="8" t="s">
        <v>292</v>
      </c>
      <c r="B271" s="4">
        <v>70.699999999999989</v>
      </c>
      <c r="C271" s="4">
        <v>29</v>
      </c>
    </row>
    <row r="272" spans="1:3" x14ac:dyDescent="0.25">
      <c r="A272" s="8" t="s">
        <v>293</v>
      </c>
      <c r="B272" s="4">
        <v>67.399999999999991</v>
      </c>
      <c r="C272" s="4">
        <v>28</v>
      </c>
    </row>
    <row r="273" spans="1:3" x14ac:dyDescent="0.25">
      <c r="A273" s="8" t="s">
        <v>294</v>
      </c>
      <c r="B273" s="4">
        <v>66.099999999999994</v>
      </c>
      <c r="C273" s="4">
        <v>27</v>
      </c>
    </row>
    <row r="274" spans="1:3" x14ac:dyDescent="0.25">
      <c r="A274" s="8" t="s">
        <v>295</v>
      </c>
      <c r="B274" s="4">
        <v>64.8</v>
      </c>
      <c r="C274" s="4">
        <v>26</v>
      </c>
    </row>
    <row r="275" spans="1:3" x14ac:dyDescent="0.25">
      <c r="A275" s="8" t="s">
        <v>296</v>
      </c>
      <c r="B275" s="4">
        <v>56.499999999999993</v>
      </c>
      <c r="C275" s="4">
        <v>25</v>
      </c>
    </row>
    <row r="276" spans="1:3" x14ac:dyDescent="0.25">
      <c r="A276" s="8" t="s">
        <v>297</v>
      </c>
      <c r="B276" s="4">
        <v>58.499999999999993</v>
      </c>
      <c r="C276" s="4">
        <v>25</v>
      </c>
    </row>
    <row r="277" spans="1:3" x14ac:dyDescent="0.25">
      <c r="A277" s="8" t="s">
        <v>298</v>
      </c>
      <c r="B277" s="4">
        <v>59.199999999999996</v>
      </c>
      <c r="C277" s="4">
        <v>24</v>
      </c>
    </row>
    <row r="278" spans="1:3" x14ac:dyDescent="0.25">
      <c r="A278" s="8" t="s">
        <v>299</v>
      </c>
      <c r="B278" s="4">
        <v>61.199999999999996</v>
      </c>
      <c r="C278" s="4">
        <v>24</v>
      </c>
    </row>
    <row r="279" spans="1:3" x14ac:dyDescent="0.25">
      <c r="A279" s="8" t="s">
        <v>300</v>
      </c>
      <c r="B279" s="4">
        <v>60.499999999999993</v>
      </c>
      <c r="C279" s="4">
        <v>25</v>
      </c>
    </row>
    <row r="280" spans="1:3" x14ac:dyDescent="0.25">
      <c r="A280" s="8" t="s">
        <v>301</v>
      </c>
      <c r="B280" s="4">
        <v>62.499999999999993</v>
      </c>
      <c r="C280" s="4">
        <v>25</v>
      </c>
    </row>
    <row r="281" spans="1:3" x14ac:dyDescent="0.25">
      <c r="A281" s="8" t="s">
        <v>302</v>
      </c>
      <c r="B281" s="4">
        <v>63.499999999999993</v>
      </c>
      <c r="C281" s="4">
        <v>25</v>
      </c>
    </row>
    <row r="282" spans="1:3" x14ac:dyDescent="0.25">
      <c r="A282" s="8" t="s">
        <v>303</v>
      </c>
      <c r="B282" s="4">
        <v>60.199999999999996</v>
      </c>
      <c r="C282" s="4">
        <v>24</v>
      </c>
    </row>
    <row r="283" spans="1:3" x14ac:dyDescent="0.25">
      <c r="A283" s="8" t="s">
        <v>304</v>
      </c>
      <c r="B283" s="4">
        <v>63.499999999999993</v>
      </c>
      <c r="C283" s="4">
        <v>25</v>
      </c>
    </row>
    <row r="284" spans="1:3" x14ac:dyDescent="0.25">
      <c r="A284" s="8" t="s">
        <v>305</v>
      </c>
      <c r="B284" s="4">
        <v>58.499999999999993</v>
      </c>
      <c r="C284" s="4">
        <v>25</v>
      </c>
    </row>
    <row r="285" spans="1:3" x14ac:dyDescent="0.25">
      <c r="A285" s="8" t="s">
        <v>306</v>
      </c>
      <c r="B285" s="4">
        <v>61.499999999999993</v>
      </c>
      <c r="C285" s="4">
        <v>25</v>
      </c>
    </row>
    <row r="286" spans="1:3" x14ac:dyDescent="0.25">
      <c r="A286" s="8" t="s">
        <v>307</v>
      </c>
      <c r="B286" s="4">
        <v>58.199999999999996</v>
      </c>
      <c r="C286" s="4">
        <v>24</v>
      </c>
    </row>
    <row r="287" spans="1:3" x14ac:dyDescent="0.25">
      <c r="A287" s="8" t="s">
        <v>308</v>
      </c>
      <c r="B287" s="4">
        <v>61.499999999999993</v>
      </c>
      <c r="C287" s="4">
        <v>25</v>
      </c>
    </row>
    <row r="288" spans="1:3" x14ac:dyDescent="0.25">
      <c r="A288" s="8" t="s">
        <v>309</v>
      </c>
      <c r="B288" s="4">
        <v>59.499999999999993</v>
      </c>
      <c r="C288" s="4">
        <v>25</v>
      </c>
    </row>
    <row r="289" spans="1:3" x14ac:dyDescent="0.25">
      <c r="A289" s="8" t="s">
        <v>310</v>
      </c>
      <c r="B289" s="4">
        <v>61.499999999999993</v>
      </c>
      <c r="C289" s="4">
        <v>25</v>
      </c>
    </row>
    <row r="290" spans="1:3" x14ac:dyDescent="0.25">
      <c r="A290" s="8" t="s">
        <v>311</v>
      </c>
      <c r="B290" s="4">
        <v>58.199999999999996</v>
      </c>
      <c r="C290" s="4">
        <v>24</v>
      </c>
    </row>
    <row r="291" spans="1:3" x14ac:dyDescent="0.25">
      <c r="A291" s="8" t="s">
        <v>312</v>
      </c>
      <c r="B291" s="4">
        <v>58.499999999999993</v>
      </c>
      <c r="C291" s="4">
        <v>25</v>
      </c>
    </row>
    <row r="292" spans="1:3" x14ac:dyDescent="0.25">
      <c r="A292" s="8" t="s">
        <v>313</v>
      </c>
      <c r="B292" s="4">
        <v>62.499999999999993</v>
      </c>
      <c r="C292" s="4">
        <v>25</v>
      </c>
    </row>
    <row r="293" spans="1:3" x14ac:dyDescent="0.25">
      <c r="A293" s="8" t="s">
        <v>314</v>
      </c>
      <c r="B293" s="4">
        <v>60.499999999999993</v>
      </c>
      <c r="C293" s="4">
        <v>25</v>
      </c>
    </row>
    <row r="294" spans="1:3" x14ac:dyDescent="0.25">
      <c r="A294" s="8" t="s">
        <v>315</v>
      </c>
      <c r="B294" s="4">
        <v>60.199999999999996</v>
      </c>
      <c r="C294" s="4">
        <v>24</v>
      </c>
    </row>
    <row r="295" spans="1:3" x14ac:dyDescent="0.25">
      <c r="A295" s="8" t="s">
        <v>316</v>
      </c>
      <c r="B295" s="4">
        <v>56.199999999999996</v>
      </c>
      <c r="C295" s="4">
        <v>24</v>
      </c>
    </row>
    <row r="296" spans="1:3" x14ac:dyDescent="0.25">
      <c r="A296" s="8" t="s">
        <v>317</v>
      </c>
      <c r="B296" s="4">
        <v>57.499999999999993</v>
      </c>
      <c r="C296" s="4">
        <v>25</v>
      </c>
    </row>
    <row r="297" spans="1:3" x14ac:dyDescent="0.25">
      <c r="A297" s="8" t="s">
        <v>318</v>
      </c>
      <c r="B297" s="4">
        <v>58.499999999999993</v>
      </c>
      <c r="C297" s="4">
        <v>25</v>
      </c>
    </row>
    <row r="298" spans="1:3" x14ac:dyDescent="0.25">
      <c r="A298" s="8" t="s">
        <v>319</v>
      </c>
      <c r="B298" s="4">
        <v>61.499999999999993</v>
      </c>
      <c r="C298" s="4">
        <v>25</v>
      </c>
    </row>
    <row r="299" spans="1:3" x14ac:dyDescent="0.25">
      <c r="A299" s="8" t="s">
        <v>320</v>
      </c>
      <c r="B299" s="4">
        <v>61.199999999999996</v>
      </c>
      <c r="C299" s="4">
        <v>24</v>
      </c>
    </row>
    <row r="300" spans="1:3" x14ac:dyDescent="0.25">
      <c r="A300" s="8" t="s">
        <v>321</v>
      </c>
      <c r="B300" s="4">
        <v>54.199999999999996</v>
      </c>
      <c r="C300" s="4">
        <v>24</v>
      </c>
    </row>
    <row r="301" spans="1:3" x14ac:dyDescent="0.25">
      <c r="A301" s="8" t="s">
        <v>322</v>
      </c>
      <c r="B301" s="4">
        <v>62.8</v>
      </c>
      <c r="C301" s="4">
        <v>26</v>
      </c>
    </row>
    <row r="302" spans="1:3" x14ac:dyDescent="0.25">
      <c r="A302" s="8" t="s">
        <v>323</v>
      </c>
      <c r="B302" s="4">
        <v>57.499999999999993</v>
      </c>
      <c r="C302" s="4">
        <v>25</v>
      </c>
    </row>
    <row r="303" spans="1:3" x14ac:dyDescent="0.25">
      <c r="A303" s="8" t="s">
        <v>324</v>
      </c>
      <c r="B303" s="4">
        <v>61.499999999999993</v>
      </c>
      <c r="C303" s="4">
        <v>25</v>
      </c>
    </row>
    <row r="304" spans="1:3" x14ac:dyDescent="0.25">
      <c r="A304" s="8" t="s">
        <v>325</v>
      </c>
      <c r="B304" s="4">
        <v>58.199999999999996</v>
      </c>
      <c r="C304" s="4">
        <v>24</v>
      </c>
    </row>
    <row r="305" spans="1:3" x14ac:dyDescent="0.25">
      <c r="A305" s="8" t="s">
        <v>326</v>
      </c>
      <c r="B305" s="4">
        <v>54.199999999999996</v>
      </c>
      <c r="C305" s="4">
        <v>24</v>
      </c>
    </row>
    <row r="306" spans="1:3" x14ac:dyDescent="0.25">
      <c r="A306" s="8" t="s">
        <v>327</v>
      </c>
      <c r="B306" s="4">
        <v>51.9</v>
      </c>
      <c r="C306" s="4">
        <v>23</v>
      </c>
    </row>
    <row r="307" spans="1:3" x14ac:dyDescent="0.25">
      <c r="A307" s="8" t="s">
        <v>328</v>
      </c>
      <c r="B307" s="4">
        <v>53.599999999999994</v>
      </c>
      <c r="C307" s="4">
        <v>22</v>
      </c>
    </row>
    <row r="308" spans="1:3" x14ac:dyDescent="0.25">
      <c r="A308" s="8" t="s">
        <v>329</v>
      </c>
      <c r="B308" s="4">
        <v>51.3</v>
      </c>
      <c r="C308" s="4">
        <v>21</v>
      </c>
    </row>
    <row r="309" spans="1:3" x14ac:dyDescent="0.25">
      <c r="A309" s="8" t="s">
        <v>330</v>
      </c>
      <c r="B309" s="4">
        <v>48.699999999999996</v>
      </c>
      <c r="C309" s="4">
        <v>19</v>
      </c>
    </row>
    <row r="310" spans="1:3" x14ac:dyDescent="0.25">
      <c r="A310" s="8" t="s">
        <v>331</v>
      </c>
      <c r="B310" s="4">
        <v>55.9</v>
      </c>
      <c r="C310" s="4">
        <v>23</v>
      </c>
    </row>
    <row r="311" spans="1:3" x14ac:dyDescent="0.25">
      <c r="A311" s="8" t="s">
        <v>332</v>
      </c>
      <c r="B311" s="4">
        <v>51.599999999999994</v>
      </c>
      <c r="C311" s="4">
        <v>22</v>
      </c>
    </row>
    <row r="312" spans="1:3" x14ac:dyDescent="0.25">
      <c r="A312" s="8" t="s">
        <v>333</v>
      </c>
      <c r="B312" s="4">
        <v>52.3</v>
      </c>
      <c r="C312" s="4">
        <v>21</v>
      </c>
    </row>
    <row r="313" spans="1:3" x14ac:dyDescent="0.25">
      <c r="A313" s="8" t="s">
        <v>334</v>
      </c>
      <c r="B313" s="4">
        <v>44.699999999999996</v>
      </c>
      <c r="C313" s="4">
        <v>19</v>
      </c>
    </row>
    <row r="314" spans="1:3" x14ac:dyDescent="0.25">
      <c r="A314" s="8" t="s">
        <v>335</v>
      </c>
      <c r="B314" s="4">
        <v>53.9</v>
      </c>
      <c r="C314" s="4">
        <v>23</v>
      </c>
    </row>
    <row r="315" spans="1:3" x14ac:dyDescent="0.25">
      <c r="A315" s="8" t="s">
        <v>336</v>
      </c>
      <c r="B315" s="4">
        <v>54.599999999999994</v>
      </c>
      <c r="C315" s="4">
        <v>22</v>
      </c>
    </row>
    <row r="316" spans="1:3" x14ac:dyDescent="0.25">
      <c r="A316" s="8" t="s">
        <v>337</v>
      </c>
      <c r="B316" s="4">
        <v>47.3</v>
      </c>
      <c r="C316" s="4">
        <v>21</v>
      </c>
    </row>
    <row r="317" spans="1:3" x14ac:dyDescent="0.25">
      <c r="A317" s="8" t="s">
        <v>338</v>
      </c>
      <c r="B317" s="4">
        <v>49.699999999999996</v>
      </c>
      <c r="C317" s="4">
        <v>19</v>
      </c>
    </row>
    <row r="318" spans="1:3" x14ac:dyDescent="0.25">
      <c r="A318" s="8" t="s">
        <v>339</v>
      </c>
      <c r="B318" s="4">
        <v>44.699999999999996</v>
      </c>
      <c r="C318" s="4">
        <v>19</v>
      </c>
    </row>
    <row r="319" spans="1:3" x14ac:dyDescent="0.25">
      <c r="A319" s="8" t="s">
        <v>340</v>
      </c>
      <c r="B319" s="4">
        <v>55.9</v>
      </c>
      <c r="C319" s="4">
        <v>23</v>
      </c>
    </row>
    <row r="320" spans="1:3" x14ac:dyDescent="0.25">
      <c r="A320" s="8" t="s">
        <v>341</v>
      </c>
      <c r="B320" s="4">
        <v>55.9</v>
      </c>
      <c r="C320" s="4">
        <v>23</v>
      </c>
    </row>
    <row r="321" spans="1:3" x14ac:dyDescent="0.25">
      <c r="A321" s="8" t="s">
        <v>342</v>
      </c>
      <c r="B321" s="4">
        <v>47.3</v>
      </c>
      <c r="C321" s="4">
        <v>21</v>
      </c>
    </row>
    <row r="322" spans="1:3" x14ac:dyDescent="0.25">
      <c r="A322" s="8" t="s">
        <v>343</v>
      </c>
      <c r="B322" s="4">
        <v>46</v>
      </c>
      <c r="C322" s="4">
        <v>20</v>
      </c>
    </row>
    <row r="323" spans="1:3" x14ac:dyDescent="0.25">
      <c r="A323" s="8" t="s">
        <v>344</v>
      </c>
      <c r="B323" s="4">
        <v>48.699999999999996</v>
      </c>
      <c r="C323" s="4">
        <v>19</v>
      </c>
    </row>
    <row r="324" spans="1:3" x14ac:dyDescent="0.25">
      <c r="A324" s="8" t="s">
        <v>345</v>
      </c>
      <c r="B324" s="4">
        <v>55.9</v>
      </c>
      <c r="C324" s="4">
        <v>23</v>
      </c>
    </row>
    <row r="325" spans="1:3" x14ac:dyDescent="0.25">
      <c r="A325" s="8" t="s">
        <v>346</v>
      </c>
      <c r="B325" s="4">
        <v>55.599999999999994</v>
      </c>
      <c r="C325" s="4">
        <v>22</v>
      </c>
    </row>
    <row r="326" spans="1:3" x14ac:dyDescent="0.25">
      <c r="A326" s="8" t="s">
        <v>347</v>
      </c>
      <c r="B326" s="4">
        <v>47</v>
      </c>
      <c r="C326" s="4">
        <v>20</v>
      </c>
    </row>
    <row r="327" spans="1:3" x14ac:dyDescent="0.25">
      <c r="A327" s="8" t="s">
        <v>348</v>
      </c>
      <c r="B327" s="4">
        <v>48.699999999999996</v>
      </c>
      <c r="C327" s="4">
        <v>19</v>
      </c>
    </row>
    <row r="328" spans="1:3" x14ac:dyDescent="0.25">
      <c r="A328" s="8" t="s">
        <v>349</v>
      </c>
      <c r="B328" s="4">
        <v>51.9</v>
      </c>
      <c r="C328" s="4">
        <v>23</v>
      </c>
    </row>
    <row r="329" spans="1:3" x14ac:dyDescent="0.25">
      <c r="A329" s="8" t="s">
        <v>350</v>
      </c>
      <c r="B329" s="4">
        <v>53.599999999999994</v>
      </c>
      <c r="C329" s="4">
        <v>22</v>
      </c>
    </row>
    <row r="330" spans="1:3" x14ac:dyDescent="0.25">
      <c r="A330" s="8" t="s">
        <v>351</v>
      </c>
      <c r="B330" s="4">
        <v>49</v>
      </c>
      <c r="C330" s="4">
        <v>20</v>
      </c>
    </row>
    <row r="331" spans="1:3" x14ac:dyDescent="0.25">
      <c r="A331" s="8" t="s">
        <v>352</v>
      </c>
      <c r="B331" s="4">
        <v>49.699999999999996</v>
      </c>
      <c r="C331" s="4">
        <v>19</v>
      </c>
    </row>
    <row r="332" spans="1:3" x14ac:dyDescent="0.25">
      <c r="A332" s="8" t="s">
        <v>353</v>
      </c>
      <c r="B332" s="4">
        <v>53.9</v>
      </c>
      <c r="C332" s="4">
        <v>23</v>
      </c>
    </row>
    <row r="333" spans="1:3" x14ac:dyDescent="0.25">
      <c r="A333" s="8" t="s">
        <v>354</v>
      </c>
      <c r="B333" s="4">
        <v>54.599999999999994</v>
      </c>
      <c r="C333" s="4">
        <v>22</v>
      </c>
    </row>
    <row r="334" spans="1:3" x14ac:dyDescent="0.25">
      <c r="A334" s="8" t="s">
        <v>355</v>
      </c>
      <c r="B334" s="4">
        <v>50</v>
      </c>
      <c r="C334" s="4">
        <v>20</v>
      </c>
    </row>
    <row r="335" spans="1:3" x14ac:dyDescent="0.25">
      <c r="A335" s="8" t="s">
        <v>356</v>
      </c>
      <c r="B335" s="4">
        <v>44.699999999999996</v>
      </c>
      <c r="C335" s="4">
        <v>19</v>
      </c>
    </row>
    <row r="336" spans="1:3" x14ac:dyDescent="0.25">
      <c r="A336" s="8" t="s">
        <v>357</v>
      </c>
      <c r="B336" s="4">
        <v>48.699999999999996</v>
      </c>
      <c r="C336" s="4">
        <v>19</v>
      </c>
    </row>
    <row r="337" spans="1:3" x14ac:dyDescent="0.25">
      <c r="A337" s="8" t="s">
        <v>358</v>
      </c>
      <c r="B337" s="4">
        <v>44.099999999999994</v>
      </c>
      <c r="C337" s="4">
        <v>17</v>
      </c>
    </row>
    <row r="338" spans="1:3" x14ac:dyDescent="0.25">
      <c r="A338" s="8" t="s">
        <v>359</v>
      </c>
      <c r="B338" s="4">
        <v>33.5</v>
      </c>
      <c r="C338" s="4">
        <v>15</v>
      </c>
    </row>
    <row r="339" spans="1:3" x14ac:dyDescent="0.25">
      <c r="A339" s="8" t="s">
        <v>360</v>
      </c>
      <c r="B339" s="4">
        <v>34.9</v>
      </c>
      <c r="C339" s="4">
        <v>13</v>
      </c>
    </row>
    <row r="340" spans="1:3" x14ac:dyDescent="0.25">
      <c r="A340" s="8" t="s">
        <v>361</v>
      </c>
      <c r="B340" s="4">
        <v>22</v>
      </c>
      <c r="C340" s="4">
        <v>10</v>
      </c>
    </row>
    <row r="341" spans="1:3" x14ac:dyDescent="0.25">
      <c r="A341" s="8" t="s">
        <v>362</v>
      </c>
      <c r="B341" s="4">
        <v>44.699999999999996</v>
      </c>
      <c r="C341" s="4">
        <v>19</v>
      </c>
    </row>
    <row r="342" spans="1:3" x14ac:dyDescent="0.25">
      <c r="A342" s="8" t="s">
        <v>363</v>
      </c>
      <c r="B342" s="4">
        <v>42.099999999999994</v>
      </c>
      <c r="C342" s="4">
        <v>17</v>
      </c>
    </row>
    <row r="343" spans="1:3" x14ac:dyDescent="0.25">
      <c r="A343" s="8" t="s">
        <v>364</v>
      </c>
      <c r="B343" s="4">
        <v>40.5</v>
      </c>
      <c r="C343" s="4">
        <v>15</v>
      </c>
    </row>
    <row r="344" spans="1:3" x14ac:dyDescent="0.25">
      <c r="A344" s="8" t="s">
        <v>365</v>
      </c>
      <c r="B344" s="4">
        <v>31.199999999999996</v>
      </c>
      <c r="C344" s="4">
        <v>14</v>
      </c>
    </row>
    <row r="345" spans="1:3" x14ac:dyDescent="0.25">
      <c r="A345" s="8" t="s">
        <v>366</v>
      </c>
      <c r="B345" s="4">
        <v>31.299999999999997</v>
      </c>
      <c r="C345" s="4">
        <v>11</v>
      </c>
    </row>
    <row r="346" spans="1:3" x14ac:dyDescent="0.25">
      <c r="A346" s="8" t="s">
        <v>367</v>
      </c>
      <c r="B346" s="4">
        <v>45.099999999999994</v>
      </c>
      <c r="C346" s="4">
        <v>17</v>
      </c>
    </row>
    <row r="347" spans="1:3" x14ac:dyDescent="0.25">
      <c r="A347" s="8" t="s">
        <v>368</v>
      </c>
      <c r="B347" s="4">
        <v>33.5</v>
      </c>
      <c r="C347" s="4">
        <v>15</v>
      </c>
    </row>
    <row r="348" spans="1:3" x14ac:dyDescent="0.25">
      <c r="A348" s="8" t="s">
        <v>369</v>
      </c>
      <c r="B348" s="4">
        <v>32.199999999999996</v>
      </c>
      <c r="C348" s="4">
        <v>14</v>
      </c>
    </row>
    <row r="349" spans="1:3" x14ac:dyDescent="0.25">
      <c r="A349" s="8" t="s">
        <v>370</v>
      </c>
      <c r="B349" s="4">
        <v>31.9</v>
      </c>
      <c r="C349" s="4">
        <v>13</v>
      </c>
    </row>
    <row r="350" spans="1:3" x14ac:dyDescent="0.25">
      <c r="A350" s="8" t="s">
        <v>371</v>
      </c>
      <c r="B350" s="4">
        <v>42.099999999999994</v>
      </c>
      <c r="C350" s="4">
        <v>17</v>
      </c>
    </row>
    <row r="351" spans="1:3" x14ac:dyDescent="0.25">
      <c r="A351" s="8" t="s">
        <v>372</v>
      </c>
      <c r="B351" s="4">
        <v>35.5</v>
      </c>
      <c r="C351" s="4">
        <v>15</v>
      </c>
    </row>
    <row r="352" spans="1:3" x14ac:dyDescent="0.25">
      <c r="A352" s="8" t="s">
        <v>373</v>
      </c>
      <c r="B352" s="4">
        <v>32.199999999999996</v>
      </c>
      <c r="C352" s="4">
        <v>14</v>
      </c>
    </row>
    <row r="353" spans="1:3" x14ac:dyDescent="0.25">
      <c r="A353" s="8" t="s">
        <v>374</v>
      </c>
      <c r="B353" s="4">
        <v>30.9</v>
      </c>
      <c r="C353" s="4">
        <v>13</v>
      </c>
    </row>
    <row r="354" spans="1:3" x14ac:dyDescent="0.25">
      <c r="A354" s="8" t="s">
        <v>375</v>
      </c>
      <c r="B354" s="4">
        <v>41.4</v>
      </c>
      <c r="C354" s="4">
        <v>18</v>
      </c>
    </row>
    <row r="355" spans="1:3" x14ac:dyDescent="0.25">
      <c r="A355" s="8" t="s">
        <v>376</v>
      </c>
      <c r="B355" s="4">
        <v>36.799999999999997</v>
      </c>
      <c r="C355" s="4">
        <v>16</v>
      </c>
    </row>
    <row r="356" spans="1:3" x14ac:dyDescent="0.25">
      <c r="A356" s="8" t="s">
        <v>377</v>
      </c>
      <c r="B356" s="4">
        <v>40.5</v>
      </c>
      <c r="C356" s="4">
        <v>15</v>
      </c>
    </row>
    <row r="357" spans="1:3" x14ac:dyDescent="0.25">
      <c r="A357" s="8" t="s">
        <v>378</v>
      </c>
      <c r="B357" s="4">
        <v>30.9</v>
      </c>
      <c r="C357" s="4">
        <v>13</v>
      </c>
    </row>
    <row r="358" spans="1:3" x14ac:dyDescent="0.25">
      <c r="A358" s="8" t="s">
        <v>379</v>
      </c>
      <c r="B358" s="4">
        <v>42.4</v>
      </c>
      <c r="C358" s="4">
        <v>18</v>
      </c>
    </row>
    <row r="359" spans="1:3" x14ac:dyDescent="0.25">
      <c r="A359" s="8" t="s">
        <v>380</v>
      </c>
      <c r="B359" s="4">
        <v>35.799999999999997</v>
      </c>
      <c r="C359" s="4">
        <v>16</v>
      </c>
    </row>
    <row r="360" spans="1:3" x14ac:dyDescent="0.25">
      <c r="A360" s="8" t="s">
        <v>381</v>
      </c>
      <c r="B360" s="4">
        <v>35.5</v>
      </c>
      <c r="C360" s="4">
        <v>15</v>
      </c>
    </row>
    <row r="361" spans="1:3" x14ac:dyDescent="0.25">
      <c r="A361" s="8" t="s">
        <v>382</v>
      </c>
      <c r="B361" s="4">
        <v>28.9</v>
      </c>
      <c r="C361" s="4">
        <v>13</v>
      </c>
    </row>
    <row r="362" spans="1:3" x14ac:dyDescent="0.25">
      <c r="A362" s="8" t="s">
        <v>383</v>
      </c>
      <c r="B362" s="4">
        <v>42.699999999999996</v>
      </c>
      <c r="C362" s="4">
        <v>19</v>
      </c>
    </row>
    <row r="363" spans="1:3" x14ac:dyDescent="0.25">
      <c r="A363" s="8" t="s">
        <v>384</v>
      </c>
      <c r="B363" s="4">
        <v>37.799999999999997</v>
      </c>
      <c r="C363" s="4">
        <v>16</v>
      </c>
    </row>
    <row r="364" spans="1:3" x14ac:dyDescent="0.25">
      <c r="A364" s="8" t="s">
        <v>385</v>
      </c>
      <c r="B364" s="4">
        <v>39.5</v>
      </c>
      <c r="C364" s="4">
        <v>15</v>
      </c>
    </row>
    <row r="365" spans="1:3" x14ac:dyDescent="0.25">
      <c r="A365" s="8" t="s">
        <v>386</v>
      </c>
      <c r="B365" s="4">
        <v>30.9</v>
      </c>
      <c r="C365" s="4">
        <v>13</v>
      </c>
    </row>
    <row r="366" spans="1:3" x14ac:dyDescent="0.25">
      <c r="A366" s="8" t="s">
        <v>387</v>
      </c>
      <c r="B366" s="4">
        <v>15.099999999999998</v>
      </c>
      <c r="C366" s="4">
        <v>7</v>
      </c>
    </row>
    <row r="367" spans="1:3" x14ac:dyDescent="0.25">
      <c r="A367" s="8" t="s">
        <v>17</v>
      </c>
      <c r="B367" s="4">
        <v>60.731232876712376</v>
      </c>
      <c r="C367" s="4">
        <v>9243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j F C m T r f 0 s c + n A A A A + A A A A B I A H A B D b 2 5 m a W c v U G F j a 2 F n Z S 5 4 b W w g o h g A K K A U A A A A A A A A A A A A A A A A A A A A A A A A A A A A h Y 9 B D o I w F E S v Q r q n h Y K G k E 9 Z u J X E h G j c N q V C I x R D i + V u L j y S V 5 B E U X c u Z / I m e f O 4 3 S G f u t a 7 y s G o X m c o x A H y p B Z 9 p X S d o d G e / A T l D H Z c n H k t v R n W J p 2 M y l B j 7 S U l x D m H X Y T 7 o S Y 0 C E J y L L a l a G T H f a W N 5 V p I 9 F l V / 1 e I w e E l w y h e J 3 g V R x T T O A S y 1 F A o / U X o b I w D I D 8 l b M b W j o N k U v v 7 E s g S g b x f s C d Q S w M E F A A C A A g A j F C m 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Q p k 4 o i k e 4 D g A A A B E A A A A T A B w A R m 9 y b X V s Y X M v U 2 V j d G l v b j E u b S C i G A A o o B Q A A A A A A A A A A A A A A A A A A A A A A A A A A A A r T k 0 u y c z P U w i G 0 I b W A F B L A Q I t A B Q A A g A I A I x Q p k 6 3 9 L H P p w A A A P g A A A A S A A A A A A A A A A A A A A A A A A A A A A B D b 2 5 m a W c v U G F j a 2 F n Z S 5 4 b W x Q S w E C L Q A U A A I A C A C M U K Z O D 8 r p q 6 Q A A A D p A A A A E w A A A A A A A A A A A A A A A A D z A A A A W 0 N v b n R l b n R f V H l w Z X N d L n h t b F B L A Q I t A B Q A A g A I A I x Q p k 4 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q q w 9 V 1 n T b 2 s W f 1 + / l l 4 A A A A A A I A A A A A A B B m A A A A A Q A A I A A A A M S b y f Q / t 0 b J 8 5 z N 5 T C 6 2 I Q u W x s l 4 + f y o B 9 n k m 3 i f L U 6 A A A A A A 6 A A A A A A g A A I A A A A D Z 1 k H x W K V A d 9 j + h / X c M a D 4 A + S X v 6 S e 7 H J 5 B L c p i v T 6 Y U A A A A N L u W o b o W F 1 B h S k f A i n 7 9 N u 0 V K x 2 c q 5 n q T J f 7 b n w C l 1 j B x a c r G t v X J F T B H + L 8 3 6 G T F E b q o i y v S o l 7 K h B e 2 d 2 4 V x 5 O d Q O V K I f q O N J U F r P t G F o Q A A A A P R 8 5 Y w / a o Y b a m G H e 2 q s T + h R f I j o u h A v f W q j L i X f S Z M U z I c T e i G X l Z D e m S u r X I F h r u J v 6 z + 0 m N f E B C V w Z j F p c s Y = < / D a t a M a s h u p > 
</file>

<file path=customXml/itemProps1.xml><?xml version="1.0" encoding="utf-8"?>
<ds:datastoreItem xmlns:ds="http://schemas.openxmlformats.org/officeDocument/2006/customXml" ds:itemID="{ABFBB789-E4CD-484C-969A-59D754067B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Pivot1</vt:lpstr>
      <vt:lpstr>Pivot2</vt:lpstr>
      <vt:lpstr>Temperature and log Scatter </vt:lpstr>
      <vt:lpstr>Flyers Chart</vt:lpstr>
      <vt:lpstr>Sales and log Scatter Chart</vt:lpstr>
      <vt:lpstr>Sales and Flyers Scatter Chart</vt:lpstr>
      <vt:lpstr>Revenue Chart</vt:lpstr>
      <vt:lpstr>Sales Line Chart </vt:lpstr>
      <vt:lpstr>Pivot3</vt:lpstr>
      <vt:lpstr>Correlation</vt:lpstr>
      <vt:lpstr>Hypothesis Sales wrt Flyers</vt:lpstr>
      <vt:lpstr>Hypothesis Sales wrt rainfall</vt:lpstr>
      <vt:lpstr>Lemonade</vt:lpstr>
      <vt:lpstr>Lemonade New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Graeme Malcolm</dc:creator>
  <cp:keywords/>
  <dc:description/>
  <cp:lastModifiedBy>Ranjith Ramachandra</cp:lastModifiedBy>
  <cp:revision/>
  <dcterms:created xsi:type="dcterms:W3CDTF">2018-01-23T22:05:58Z</dcterms:created>
  <dcterms:modified xsi:type="dcterms:W3CDTF">2019-05-11T06:54:14Z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gmalc@microsoft.com</vt:lpwstr>
  </property>
  <property fmtid="{D5CDD505-2E9C-101B-9397-08002B2CF9AE}" pid="5" name="MSIP_Label_f42aa342-8706-4288-bd11-ebb85995028c_SetDate">
    <vt:lpwstr>2018-01-23T22:20:58.3101023Z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