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nodegree\Machine_Learning_Degree\Statistics Project\"/>
    </mc:Choice>
  </mc:AlternateContent>
  <bookViews>
    <workbookView xWindow="0" yWindow="0" windowWidth="23040" windowHeight="10428" activeTab="1"/>
  </bookViews>
  <sheets>
    <sheet name="Incorrect" sheetId="1" r:id="rId1"/>
    <sheet name="Correct" sheetId="2" r:id="rId2"/>
  </sheets>
  <definedNames>
    <definedName name="_xlchart.v1.0" hidden="1">Incorrect!$A$1</definedName>
    <definedName name="_xlchart.v1.1" hidden="1">Incorrect!$A$2:$A$25</definedName>
    <definedName name="_xlchart.v1.10" hidden="1">Incorrect!$B$1</definedName>
    <definedName name="_xlchart.v1.11" hidden="1">Incorrect!$B$2:$B$25</definedName>
    <definedName name="_xlchart.v1.2" hidden="1">Incorrect!$B$1</definedName>
    <definedName name="_xlchart.v1.3" hidden="1">Incorrect!$B$2:$B$25</definedName>
    <definedName name="_xlchart.v1.4" hidden="1">Incorrect!$A$1</definedName>
    <definedName name="_xlchart.v1.5" hidden="1">Incorrect!$A$2:$A$25</definedName>
    <definedName name="_xlchart.v1.6" hidden="1">Incorrect!$B$1</definedName>
    <definedName name="_xlchart.v1.7" hidden="1">Incorrect!$B$2:$B$25</definedName>
    <definedName name="_xlchart.v1.8" hidden="1">Incorrect!$A$1</definedName>
    <definedName name="_xlchart.v1.9" hidden="1">Incorrect!$A$2:$A$25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I27" i="2"/>
  <c r="H27" i="2"/>
  <c r="K2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" i="2"/>
  <c r="I2" i="2" s="1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" i="2"/>
  <c r="E2" i="2"/>
  <c r="D2" i="2"/>
  <c r="P2" i="1" l="1"/>
  <c r="O2" i="1"/>
  <c r="N2" i="1"/>
  <c r="M2" i="1"/>
  <c r="L2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E2" i="1"/>
  <c r="D2" i="1"/>
</calcChain>
</file>

<file path=xl/sharedStrings.xml><?xml version="1.0" encoding="utf-8"?>
<sst xmlns="http://schemas.openxmlformats.org/spreadsheetml/2006/main" count="23" uniqueCount="19">
  <si>
    <t>Congruent</t>
  </si>
  <si>
    <t>Incongruent</t>
  </si>
  <si>
    <r>
      <t>X</t>
    </r>
    <r>
      <rPr>
        <vertAlign val="subscript"/>
        <sz val="11"/>
        <color theme="1"/>
        <rFont val="Calibri"/>
        <family val="2"/>
        <scheme val="minor"/>
      </rPr>
      <t>congruent</t>
    </r>
  </si>
  <si>
    <r>
      <t>X</t>
    </r>
    <r>
      <rPr>
        <vertAlign val="subscript"/>
        <sz val="11"/>
        <color theme="1"/>
        <rFont val="Calibri"/>
        <family val="2"/>
        <scheme val="minor"/>
      </rPr>
      <t>incongruent</t>
    </r>
  </si>
  <si>
    <t>Mean Difference Congruent</t>
  </si>
  <si>
    <t>Mean difference Incongruent</t>
  </si>
  <si>
    <r>
      <rPr>
        <sz val="11"/>
        <color theme="1"/>
        <rFont val="Calibri"/>
        <family val="2"/>
        <scheme val="minor"/>
      </rPr>
      <t>SS</t>
    </r>
    <r>
      <rPr>
        <vertAlign val="subscript"/>
        <sz val="11"/>
        <color theme="1"/>
        <rFont val="Calibri"/>
        <family val="2"/>
        <scheme val="minor"/>
      </rPr>
      <t>congruent</t>
    </r>
  </si>
  <si>
    <r>
      <rPr>
        <sz val="11"/>
        <color theme="1"/>
        <rFont val="Calibri"/>
        <family val="2"/>
        <scheme val="minor"/>
      </rPr>
      <t>SS</t>
    </r>
    <r>
      <rPr>
        <vertAlign val="subscript"/>
        <sz val="11"/>
        <color theme="1"/>
        <rFont val="Calibri"/>
        <family val="2"/>
        <scheme val="minor"/>
      </rPr>
      <t>incongruent</t>
    </r>
  </si>
  <si>
    <t>Mean difference square Congruent</t>
  </si>
  <si>
    <t>Mean difference square Incongruent</t>
  </si>
  <si>
    <t>SEM</t>
  </si>
  <si>
    <t>SEM squared</t>
  </si>
  <si>
    <r>
      <t>t</t>
    </r>
    <r>
      <rPr>
        <vertAlign val="subscript"/>
        <sz val="11"/>
        <color rgb="FF000000"/>
        <rFont val="Calibri"/>
        <family val="2"/>
        <scheme val="minor"/>
      </rPr>
      <t>statistics</t>
    </r>
  </si>
  <si>
    <t>D</t>
  </si>
  <si>
    <r>
      <t>X</t>
    </r>
    <r>
      <rPr>
        <vertAlign val="subscript"/>
        <sz val="11"/>
        <color theme="1"/>
        <rFont val="Calibri"/>
        <family val="2"/>
        <scheme val="minor"/>
      </rPr>
      <t>D</t>
    </r>
  </si>
  <si>
    <t xml:space="preserve">squared deviations difference </t>
  </si>
  <si>
    <t>Sum the squared deviations difference</t>
  </si>
  <si>
    <t>Variance</t>
  </si>
  <si>
    <t>SDDifference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</si>
</sst>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Stroop</a:t>
            </a:r>
            <a:r>
              <a:rPr lang="en-IN" baseline="0"/>
              <a:t> Effect</a:t>
            </a:r>
            <a:endParaRPr lang="en-IN"/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02314814814815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Incorrect!$A$1</c:f>
              <c:strCache>
                <c:ptCount val="1"/>
                <c:pt idx="0">
                  <c:v>Congruent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Incorrect!$A$2:$A$25</c:f>
              <c:numCache>
                <c:formatCode>General</c:formatCode>
                <c:ptCount val="24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  <c:pt idx="23">
                  <c:v>16.004000000000001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8B-46D9-BCDA-E592D8833F3A}"/>
            </c:ext>
          </c:extLst>
        </c:ser>
        <c:ser>
          <c:idx val="1"/>
          <c:order val="1"/>
          <c:tx>
            <c:strRef>
              <c:f>Incorrect!$B$1</c:f>
              <c:strCache>
                <c:ptCount val="1"/>
                <c:pt idx="0">
                  <c:v>Incongruent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Incorrect!$B$2:$B$25</c:f>
              <c:numCache>
                <c:formatCode>General</c:formatCode>
                <c:ptCount val="24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8B-46D9-BCDA-E592D8833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843920"/>
        <c:axId val="269844248"/>
      </c:lineChart>
      <c:catAx>
        <c:axId val="26984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844248"/>
        <c:crosses val="autoZero"/>
        <c:auto val="1"/>
        <c:lblAlgn val="ctr"/>
        <c:lblOffset val="100"/>
        <c:noMultiLvlLbl val="0"/>
      </c:catAx>
      <c:valAx>
        <c:axId val="26984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84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Mean</a:t>
            </a:r>
            <a:r>
              <a:rPr lang="en-IN" baseline="0"/>
              <a:t> difference square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Incorrect!$H$1</c:f>
              <c:strCache>
                <c:ptCount val="1"/>
                <c:pt idx="0">
                  <c:v>Mean difference square Congruent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Incorrect!$H$2:$H$25</c:f>
              <c:numCache>
                <c:formatCode>General</c:formatCode>
                <c:ptCount val="24"/>
                <c:pt idx="0">
                  <c:v>3.8891784099999973</c:v>
                </c:pt>
                <c:pt idx="1">
                  <c:v>7.5070520100000024</c:v>
                </c:pt>
                <c:pt idx="2">
                  <c:v>20.134066409999999</c:v>
                </c:pt>
                <c:pt idx="3">
                  <c:v>29.388325209999991</c:v>
                </c:pt>
                <c:pt idx="4">
                  <c:v>0.3818004100000007</c:v>
                </c:pt>
                <c:pt idx="5">
                  <c:v>3.2873316100000012</c:v>
                </c:pt>
                <c:pt idx="6">
                  <c:v>0.4107528100000003</c:v>
                </c:pt>
                <c:pt idx="7">
                  <c:v>25.64510881</c:v>
                </c:pt>
                <c:pt idx="8">
                  <c:v>21.62343001</c:v>
                </c:pt>
                <c:pt idx="9">
                  <c:v>0.18395521000000042</c:v>
                </c:pt>
                <c:pt idx="10">
                  <c:v>68.507073609999992</c:v>
                </c:pt>
                <c:pt idx="11">
                  <c:v>1.5547596100000003</c:v>
                </c:pt>
                <c:pt idx="12">
                  <c:v>1.0442796100000009</c:v>
                </c:pt>
                <c:pt idx="13">
                  <c:v>8.2823084099999917</c:v>
                </c:pt>
                <c:pt idx="14">
                  <c:v>17.213371209999995</c:v>
                </c:pt>
                <c:pt idx="15">
                  <c:v>3.6906252099999968</c:v>
                </c:pt>
                <c:pt idx="16">
                  <c:v>19.748247210000009</c:v>
                </c:pt>
                <c:pt idx="17">
                  <c:v>11.642426410000004</c:v>
                </c:pt>
                <c:pt idx="18">
                  <c:v>7.3283904100000026</c:v>
                </c:pt>
                <c:pt idx="19">
                  <c:v>2.8294604100000007</c:v>
                </c:pt>
                <c:pt idx="20">
                  <c:v>1.225670409999998</c:v>
                </c:pt>
                <c:pt idx="21">
                  <c:v>3.3087610000000225E-2</c:v>
                </c:pt>
                <c:pt idx="22">
                  <c:v>32.023149210000014</c:v>
                </c:pt>
                <c:pt idx="23">
                  <c:v>3.8138184100000054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36-448B-AB17-2802127098EA}"/>
            </c:ext>
          </c:extLst>
        </c:ser>
        <c:ser>
          <c:idx val="1"/>
          <c:order val="1"/>
          <c:tx>
            <c:strRef>
              <c:f>Incorrect!$I$1</c:f>
              <c:strCache>
                <c:ptCount val="1"/>
                <c:pt idx="0">
                  <c:v>Mean difference square Incongruent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Incorrect!$I$2:$I$25</c:f>
              <c:numCache>
                <c:formatCode>General</c:formatCode>
                <c:ptCount val="24"/>
                <c:pt idx="0">
                  <c:v>7.4962059264000143</c:v>
                </c:pt>
                <c:pt idx="1">
                  <c:v>10.72510100640001</c:v>
                </c:pt>
                <c:pt idx="2">
                  <c:v>0.64307568640000423</c:v>
                </c:pt>
                <c:pt idx="3">
                  <c:v>40.055228366400023</c:v>
                </c:pt>
                <c:pt idx="4">
                  <c:v>0.61949492639999926</c:v>
                </c:pt>
                <c:pt idx="5">
                  <c:v>1.2948619264000025</c:v>
                </c:pt>
                <c:pt idx="6">
                  <c:v>6.5335449663999894</c:v>
                </c:pt>
                <c:pt idx="7">
                  <c:v>21.362144486400027</c:v>
                </c:pt>
                <c:pt idx="8">
                  <c:v>1.572315366400002</c:v>
                </c:pt>
                <c:pt idx="9">
                  <c:v>18.199438566399991</c:v>
                </c:pt>
                <c:pt idx="10">
                  <c:v>6.2904652863999981</c:v>
                </c:pt>
                <c:pt idx="11">
                  <c:v>11.369844486400019</c:v>
                </c:pt>
                <c:pt idx="12">
                  <c:v>20.303315046399998</c:v>
                </c:pt>
                <c:pt idx="13">
                  <c:v>2.8423262464000101</c:v>
                </c:pt>
                <c:pt idx="14">
                  <c:v>175.27323924640004</c:v>
                </c:pt>
                <c:pt idx="15">
                  <c:v>2.0186726399999997E-2</c:v>
                </c:pt>
                <c:pt idx="16">
                  <c:v>9.7536286863999884</c:v>
                </c:pt>
                <c:pt idx="17">
                  <c:v>2.5183150864000088</c:v>
                </c:pt>
                <c:pt idx="18">
                  <c:v>21.076546446400005</c:v>
                </c:pt>
                <c:pt idx="19">
                  <c:v>150.60394752639988</c:v>
                </c:pt>
                <c:pt idx="20">
                  <c:v>3.5271844863999893</c:v>
                </c:pt>
                <c:pt idx="21">
                  <c:v>16.450487046400003</c:v>
                </c:pt>
                <c:pt idx="22">
                  <c:v>1.7707263999998792E-3</c:v>
                </c:pt>
                <c:pt idx="23">
                  <c:v>0.73774356640000216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36-448B-AB17-280212709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059488"/>
        <c:axId val="398059816"/>
      </c:lineChart>
      <c:catAx>
        <c:axId val="39805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59816"/>
        <c:crosses val="autoZero"/>
        <c:auto val="1"/>
        <c:lblAlgn val="ctr"/>
        <c:lblOffset val="100"/>
        <c:noMultiLvlLbl val="0"/>
      </c:catAx>
      <c:valAx>
        <c:axId val="39805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5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E1249407-946A-4256-850D-765517F0A90E}">
          <cx:tx>
            <cx:txData>
              <cx:f>_xlchart.v1.4</cx:f>
              <cx:v>Congruent</cx:v>
            </cx:txData>
          </cx:tx>
          <cx:dataLabels/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D5918824-B645-4978-92F2-3958DD729E63}">
          <cx:tx>
            <cx:txData>
              <cx:f>_xlchart.v1.6</cx:f>
              <cx:v>Incongruent</cx:v>
            </cx:txData>
          </cx:tx>
          <cx:dataLabels/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25</xdr:row>
      <xdr:rowOff>167640</xdr:rowOff>
    </xdr:from>
    <xdr:to>
      <xdr:col>6</xdr:col>
      <xdr:colOff>464820</xdr:colOff>
      <xdr:row>40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05B4E9-CE92-4C59-8984-10B0BCE38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205740</xdr:colOff>
      <xdr:row>26</xdr:row>
      <xdr:rowOff>22860</xdr:rowOff>
    </xdr:from>
    <xdr:to>
      <xdr:col>12</xdr:col>
      <xdr:colOff>487680</xdr:colOff>
      <xdr:row>41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392147-1728-49F9-9096-2590E1503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114300</xdr:colOff>
      <xdr:row>42</xdr:row>
      <xdr:rowOff>15240</xdr:rowOff>
    </xdr:from>
    <xdr:to>
      <xdr:col>12</xdr:col>
      <xdr:colOff>396240</xdr:colOff>
      <xdr:row>57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FC43F97-08B4-465C-8D20-12B613ED1B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1780" y="7894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sqref="A1:E25"/>
    </sheetView>
  </sheetViews>
  <sheetFormatPr defaultRowHeight="14.4" x14ac:dyDescent="0.3"/>
  <cols>
    <col min="1" max="1" width="9.44140625" bestFit="1" customWidth="1"/>
    <col min="2" max="2" width="10.77734375" bestFit="1" customWidth="1"/>
    <col min="4" max="4" width="8" bestFit="1" customWidth="1"/>
    <col min="6" max="6" width="23.88671875" bestFit="1" customWidth="1"/>
    <col min="7" max="7" width="25" bestFit="1" customWidth="1"/>
    <col min="8" max="8" width="16" customWidth="1"/>
    <col min="9" max="9" width="16.77734375" bestFit="1" customWidth="1"/>
    <col min="11" max="11" width="12" bestFit="1" customWidth="1"/>
    <col min="17" max="17" width="12" bestFit="1" customWidth="1"/>
  </cols>
  <sheetData>
    <row r="1" spans="1:16" ht="30" customHeight="1" x14ac:dyDescent="0.35">
      <c r="A1" t="s">
        <v>0</v>
      </c>
      <c r="B1" t="s">
        <v>1</v>
      </c>
      <c r="D1" t="s">
        <v>2</v>
      </c>
      <c r="E1" s="2" t="s">
        <v>3</v>
      </c>
      <c r="F1" s="2" t="s">
        <v>4</v>
      </c>
      <c r="G1" s="2" t="s">
        <v>5</v>
      </c>
      <c r="H1" s="3" t="s">
        <v>8</v>
      </c>
      <c r="I1" s="3" t="s">
        <v>9</v>
      </c>
      <c r="J1" s="1" t="s">
        <v>6</v>
      </c>
      <c r="K1" s="1" t="s">
        <v>7</v>
      </c>
      <c r="N1" t="s">
        <v>11</v>
      </c>
      <c r="O1" t="s">
        <v>10</v>
      </c>
      <c r="P1" s="4" t="s">
        <v>12</v>
      </c>
    </row>
    <row r="2" spans="1:16" x14ac:dyDescent="0.3">
      <c r="A2">
        <v>12.079000000000001</v>
      </c>
      <c r="B2">
        <v>19.277999999999999</v>
      </c>
      <c r="D2">
        <f>AVERAGE(A2:A25)</f>
        <v>14.051125000000001</v>
      </c>
      <c r="E2">
        <f>AVERAGE(B2:B25)</f>
        <v>22.015916666666669</v>
      </c>
      <c r="F2">
        <f>A2-14.0511</f>
        <v>-1.9720999999999993</v>
      </c>
      <c r="G2">
        <f>B2-22.01592</f>
        <v>-2.7379200000000026</v>
      </c>
      <c r="H2">
        <f>F2^2</f>
        <v>3.8891784099999973</v>
      </c>
      <c r="I2">
        <f>G2^2</f>
        <v>7.4962059264000143</v>
      </c>
      <c r="J2">
        <f>SUM(H2:H25)</f>
        <v>291.38766863999996</v>
      </c>
      <c r="K2">
        <f>SUM(I2:I25)</f>
        <v>529.27041183359995</v>
      </c>
      <c r="L2">
        <f>SUM(J2:K2)</f>
        <v>820.65808047359997</v>
      </c>
      <c r="M2">
        <f>L2/(46)</f>
        <v>17.840393053773912</v>
      </c>
      <c r="N2">
        <f>(17.84*2)/24</f>
        <v>1.4866666666666666</v>
      </c>
      <c r="O2">
        <f>SQRT(N2)</f>
        <v>1.219289410544792</v>
      </c>
      <c r="P2">
        <f>(E2-D2)/O2</f>
        <v>6.5323225132480331</v>
      </c>
    </row>
    <row r="3" spans="1:16" x14ac:dyDescent="0.3">
      <c r="A3">
        <v>16.791</v>
      </c>
      <c r="B3">
        <v>18.741</v>
      </c>
      <c r="F3">
        <f t="shared" ref="F3:F25" si="0">A3-14.0511</f>
        <v>2.7399000000000004</v>
      </c>
      <c r="G3">
        <f t="shared" ref="G3:G25" si="1">B3-22.01592</f>
        <v>-3.2749200000000016</v>
      </c>
      <c r="H3">
        <f t="shared" ref="H3:H25" si="2">F3^2</f>
        <v>7.5070520100000024</v>
      </c>
      <c r="I3">
        <f t="shared" ref="I3:I25" si="3">G3^2</f>
        <v>10.72510100640001</v>
      </c>
    </row>
    <row r="4" spans="1:16" x14ac:dyDescent="0.3">
      <c r="A4">
        <v>9.5640000000000001</v>
      </c>
      <c r="B4">
        <v>21.213999999999999</v>
      </c>
      <c r="F4">
        <f t="shared" si="0"/>
        <v>-4.4870999999999999</v>
      </c>
      <c r="G4">
        <f t="shared" si="1"/>
        <v>-0.80192000000000263</v>
      </c>
      <c r="H4">
        <f t="shared" si="2"/>
        <v>20.134066409999999</v>
      </c>
      <c r="I4">
        <f t="shared" si="3"/>
        <v>0.64307568640000423</v>
      </c>
    </row>
    <row r="5" spans="1:16" x14ac:dyDescent="0.3">
      <c r="A5">
        <v>8.6300000000000008</v>
      </c>
      <c r="B5">
        <v>15.686999999999999</v>
      </c>
      <c r="F5">
        <f t="shared" si="0"/>
        <v>-5.4210999999999991</v>
      </c>
      <c r="G5">
        <f t="shared" si="1"/>
        <v>-6.3289200000000019</v>
      </c>
      <c r="H5">
        <f t="shared" si="2"/>
        <v>29.388325209999991</v>
      </c>
      <c r="I5">
        <f t="shared" si="3"/>
        <v>40.055228366400023</v>
      </c>
    </row>
    <row r="6" spans="1:16" x14ac:dyDescent="0.3">
      <c r="A6">
        <v>14.669</v>
      </c>
      <c r="B6">
        <v>22.803000000000001</v>
      </c>
      <c r="F6">
        <f t="shared" si="0"/>
        <v>0.61790000000000056</v>
      </c>
      <c r="G6">
        <f t="shared" si="1"/>
        <v>0.78707999999999956</v>
      </c>
      <c r="H6">
        <f t="shared" si="2"/>
        <v>0.3818004100000007</v>
      </c>
      <c r="I6">
        <f t="shared" si="3"/>
        <v>0.61949492639999926</v>
      </c>
    </row>
    <row r="7" spans="1:16" x14ac:dyDescent="0.3">
      <c r="A7">
        <v>12.238</v>
      </c>
      <c r="B7">
        <v>20.878</v>
      </c>
      <c r="F7">
        <f t="shared" si="0"/>
        <v>-1.8131000000000004</v>
      </c>
      <c r="G7">
        <f t="shared" si="1"/>
        <v>-1.1379200000000012</v>
      </c>
      <c r="H7">
        <f t="shared" si="2"/>
        <v>3.2873316100000012</v>
      </c>
      <c r="I7">
        <f t="shared" si="3"/>
        <v>1.2948619264000025</v>
      </c>
    </row>
    <row r="8" spans="1:16" x14ac:dyDescent="0.3">
      <c r="A8">
        <v>14.692</v>
      </c>
      <c r="B8">
        <v>24.571999999999999</v>
      </c>
      <c r="F8">
        <f t="shared" si="0"/>
        <v>0.64090000000000025</v>
      </c>
      <c r="G8">
        <f t="shared" si="1"/>
        <v>2.5560799999999979</v>
      </c>
      <c r="H8">
        <f t="shared" si="2"/>
        <v>0.4107528100000003</v>
      </c>
      <c r="I8">
        <f t="shared" si="3"/>
        <v>6.5335449663999894</v>
      </c>
    </row>
    <row r="9" spans="1:16" x14ac:dyDescent="0.3">
      <c r="A9">
        <v>8.9870000000000001</v>
      </c>
      <c r="B9">
        <v>17.393999999999998</v>
      </c>
      <c r="F9">
        <f t="shared" si="0"/>
        <v>-5.0640999999999998</v>
      </c>
      <c r="G9">
        <f t="shared" si="1"/>
        <v>-4.6219200000000029</v>
      </c>
      <c r="H9">
        <f t="shared" si="2"/>
        <v>25.64510881</v>
      </c>
      <c r="I9">
        <f t="shared" si="3"/>
        <v>21.362144486400027</v>
      </c>
    </row>
    <row r="10" spans="1:16" x14ac:dyDescent="0.3">
      <c r="A10">
        <v>9.4009999999999998</v>
      </c>
      <c r="B10">
        <v>20.762</v>
      </c>
      <c r="F10">
        <f t="shared" si="0"/>
        <v>-4.6501000000000001</v>
      </c>
      <c r="G10">
        <f t="shared" si="1"/>
        <v>-1.2539200000000008</v>
      </c>
      <c r="H10">
        <f t="shared" si="2"/>
        <v>21.62343001</v>
      </c>
      <c r="I10">
        <f t="shared" si="3"/>
        <v>1.572315366400002</v>
      </c>
    </row>
    <row r="11" spans="1:16" x14ac:dyDescent="0.3">
      <c r="A11">
        <v>14.48</v>
      </c>
      <c r="B11">
        <v>26.282</v>
      </c>
      <c r="F11">
        <f t="shared" si="0"/>
        <v>0.4289000000000005</v>
      </c>
      <c r="G11">
        <f t="shared" si="1"/>
        <v>4.2660799999999988</v>
      </c>
      <c r="H11">
        <f t="shared" si="2"/>
        <v>0.18395521000000042</v>
      </c>
      <c r="I11">
        <f t="shared" si="3"/>
        <v>18.199438566399991</v>
      </c>
    </row>
    <row r="12" spans="1:16" x14ac:dyDescent="0.3">
      <c r="A12">
        <v>22.327999999999999</v>
      </c>
      <c r="B12">
        <v>24.524000000000001</v>
      </c>
      <c r="F12">
        <f t="shared" si="0"/>
        <v>8.2768999999999995</v>
      </c>
      <c r="G12">
        <f t="shared" si="1"/>
        <v>2.5080799999999996</v>
      </c>
      <c r="H12">
        <f t="shared" si="2"/>
        <v>68.507073609999992</v>
      </c>
      <c r="I12">
        <f t="shared" si="3"/>
        <v>6.2904652863999981</v>
      </c>
    </row>
    <row r="13" spans="1:16" x14ac:dyDescent="0.3">
      <c r="A13">
        <v>15.298</v>
      </c>
      <c r="B13">
        <v>18.643999999999998</v>
      </c>
      <c r="F13">
        <f t="shared" si="0"/>
        <v>1.2469000000000001</v>
      </c>
      <c r="G13">
        <f t="shared" si="1"/>
        <v>-3.3719200000000029</v>
      </c>
      <c r="H13">
        <f t="shared" si="2"/>
        <v>1.5547596100000003</v>
      </c>
      <c r="I13">
        <f t="shared" si="3"/>
        <v>11.369844486400019</v>
      </c>
    </row>
    <row r="14" spans="1:16" x14ac:dyDescent="0.3">
      <c r="A14">
        <v>15.073</v>
      </c>
      <c r="B14">
        <v>17.510000000000002</v>
      </c>
      <c r="F14">
        <f t="shared" si="0"/>
        <v>1.0219000000000005</v>
      </c>
      <c r="G14">
        <f t="shared" si="1"/>
        <v>-4.5059199999999997</v>
      </c>
      <c r="H14">
        <f t="shared" si="2"/>
        <v>1.0442796100000009</v>
      </c>
      <c r="I14">
        <f t="shared" si="3"/>
        <v>20.303315046399998</v>
      </c>
    </row>
    <row r="15" spans="1:16" x14ac:dyDescent="0.3">
      <c r="A15">
        <v>16.928999999999998</v>
      </c>
      <c r="B15">
        <v>20.329999999999998</v>
      </c>
      <c r="F15">
        <f t="shared" si="0"/>
        <v>2.8778999999999986</v>
      </c>
      <c r="G15">
        <f t="shared" si="1"/>
        <v>-1.685920000000003</v>
      </c>
      <c r="H15">
        <f t="shared" si="2"/>
        <v>8.2823084099999917</v>
      </c>
      <c r="I15">
        <f t="shared" si="3"/>
        <v>2.8423262464000101</v>
      </c>
    </row>
    <row r="16" spans="1:16" x14ac:dyDescent="0.3">
      <c r="A16">
        <v>18.2</v>
      </c>
      <c r="B16">
        <v>35.255000000000003</v>
      </c>
      <c r="F16">
        <f t="shared" si="0"/>
        <v>4.1488999999999994</v>
      </c>
      <c r="G16">
        <f t="shared" si="1"/>
        <v>13.239080000000001</v>
      </c>
      <c r="H16">
        <f t="shared" si="2"/>
        <v>17.213371209999995</v>
      </c>
      <c r="I16">
        <f t="shared" si="3"/>
        <v>175.27323924640004</v>
      </c>
    </row>
    <row r="17" spans="1:9" x14ac:dyDescent="0.3">
      <c r="A17">
        <v>12.13</v>
      </c>
      <c r="B17">
        <v>22.158000000000001</v>
      </c>
      <c r="F17">
        <f t="shared" si="0"/>
        <v>-1.9210999999999991</v>
      </c>
      <c r="G17">
        <f t="shared" si="1"/>
        <v>0.14207999999999998</v>
      </c>
      <c r="H17">
        <f t="shared" si="2"/>
        <v>3.6906252099999968</v>
      </c>
      <c r="I17">
        <f t="shared" si="3"/>
        <v>2.0186726399999997E-2</v>
      </c>
    </row>
    <row r="18" spans="1:9" x14ac:dyDescent="0.3">
      <c r="A18">
        <v>18.495000000000001</v>
      </c>
      <c r="B18">
        <v>25.138999999999999</v>
      </c>
      <c r="F18">
        <f t="shared" si="0"/>
        <v>4.4439000000000011</v>
      </c>
      <c r="G18">
        <f t="shared" si="1"/>
        <v>3.1230799999999981</v>
      </c>
      <c r="H18">
        <f t="shared" si="2"/>
        <v>19.748247210000009</v>
      </c>
      <c r="I18">
        <f t="shared" si="3"/>
        <v>9.7536286863999884</v>
      </c>
    </row>
    <row r="19" spans="1:9" x14ac:dyDescent="0.3">
      <c r="A19">
        <v>10.638999999999999</v>
      </c>
      <c r="B19">
        <v>20.428999999999998</v>
      </c>
      <c r="F19">
        <f t="shared" si="0"/>
        <v>-3.4121000000000006</v>
      </c>
      <c r="G19">
        <f t="shared" si="1"/>
        <v>-1.5869200000000028</v>
      </c>
      <c r="H19">
        <f t="shared" si="2"/>
        <v>11.642426410000004</v>
      </c>
      <c r="I19">
        <f t="shared" si="3"/>
        <v>2.5183150864000088</v>
      </c>
    </row>
    <row r="20" spans="1:9" x14ac:dyDescent="0.3">
      <c r="A20">
        <v>11.343999999999999</v>
      </c>
      <c r="B20">
        <v>17.425000000000001</v>
      </c>
      <c r="F20">
        <f t="shared" si="0"/>
        <v>-2.7071000000000005</v>
      </c>
      <c r="G20">
        <f t="shared" si="1"/>
        <v>-4.5909200000000006</v>
      </c>
      <c r="H20">
        <f t="shared" si="2"/>
        <v>7.3283904100000026</v>
      </c>
      <c r="I20">
        <f t="shared" si="3"/>
        <v>21.076546446400005</v>
      </c>
    </row>
    <row r="21" spans="1:9" x14ac:dyDescent="0.3">
      <c r="A21">
        <v>12.369</v>
      </c>
      <c r="B21">
        <v>34.287999999999997</v>
      </c>
      <c r="F21">
        <f t="shared" si="0"/>
        <v>-1.6821000000000002</v>
      </c>
      <c r="G21">
        <f t="shared" si="1"/>
        <v>12.272079999999995</v>
      </c>
      <c r="H21">
        <f t="shared" si="2"/>
        <v>2.8294604100000007</v>
      </c>
      <c r="I21">
        <f t="shared" si="3"/>
        <v>150.60394752639988</v>
      </c>
    </row>
    <row r="22" spans="1:9" x14ac:dyDescent="0.3">
      <c r="A22">
        <v>12.944000000000001</v>
      </c>
      <c r="B22">
        <v>23.893999999999998</v>
      </c>
      <c r="F22">
        <f t="shared" si="0"/>
        <v>-1.1070999999999991</v>
      </c>
      <c r="G22">
        <f t="shared" si="1"/>
        <v>1.8780799999999971</v>
      </c>
      <c r="H22">
        <f t="shared" si="2"/>
        <v>1.225670409999998</v>
      </c>
      <c r="I22">
        <f t="shared" si="3"/>
        <v>3.5271844863999893</v>
      </c>
    </row>
    <row r="23" spans="1:9" x14ac:dyDescent="0.3">
      <c r="A23">
        <v>14.233000000000001</v>
      </c>
      <c r="B23">
        <v>17.96</v>
      </c>
      <c r="F23">
        <f t="shared" si="0"/>
        <v>0.18190000000000062</v>
      </c>
      <c r="G23">
        <f t="shared" si="1"/>
        <v>-4.0559200000000004</v>
      </c>
      <c r="H23">
        <f t="shared" si="2"/>
        <v>3.3087610000000225E-2</v>
      </c>
      <c r="I23">
        <f t="shared" si="3"/>
        <v>16.450487046400003</v>
      </c>
    </row>
    <row r="24" spans="1:9" x14ac:dyDescent="0.3">
      <c r="A24">
        <v>19.71</v>
      </c>
      <c r="B24">
        <v>22.058</v>
      </c>
      <c r="F24">
        <f t="shared" si="0"/>
        <v>5.6589000000000009</v>
      </c>
      <c r="G24">
        <f t="shared" si="1"/>
        <v>4.2079999999998563E-2</v>
      </c>
      <c r="H24">
        <f t="shared" si="2"/>
        <v>32.023149210000014</v>
      </c>
      <c r="I24">
        <f t="shared" si="3"/>
        <v>1.7707263999998792E-3</v>
      </c>
    </row>
    <row r="25" spans="1:9" x14ac:dyDescent="0.3">
      <c r="A25">
        <v>16.004000000000001</v>
      </c>
      <c r="B25">
        <v>21.157</v>
      </c>
      <c r="F25">
        <f t="shared" si="0"/>
        <v>1.9529000000000014</v>
      </c>
      <c r="G25">
        <f t="shared" si="1"/>
        <v>-0.85892000000000124</v>
      </c>
      <c r="H25">
        <f t="shared" si="2"/>
        <v>3.8138184100000054</v>
      </c>
      <c r="I25">
        <f t="shared" si="3"/>
        <v>0.73774356640000216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27" sqref="J27"/>
    </sheetView>
  </sheetViews>
  <sheetFormatPr defaultRowHeight="14.4" x14ac:dyDescent="0.3"/>
  <cols>
    <col min="2" max="2" width="10.77734375" bestFit="1" customWidth="1"/>
    <col min="8" max="8" width="25.88671875" bestFit="1" customWidth="1"/>
    <col min="9" max="9" width="32.5546875" bestFit="1" customWidth="1"/>
    <col min="11" max="11" width="11.6640625" bestFit="1" customWidth="1"/>
  </cols>
  <sheetData>
    <row r="1" spans="1:11" ht="15.6" x14ac:dyDescent="0.35">
      <c r="A1" t="s">
        <v>0</v>
      </c>
      <c r="B1" t="s">
        <v>1</v>
      </c>
      <c r="D1" t="s">
        <v>2</v>
      </c>
      <c r="E1" s="2" t="s">
        <v>3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t="s">
        <v>18</v>
      </c>
    </row>
    <row r="2" spans="1:11" x14ac:dyDescent="0.3">
      <c r="A2">
        <v>12.079000000000001</v>
      </c>
      <c r="B2">
        <v>19.277999999999999</v>
      </c>
      <c r="D2">
        <f>AVERAGE(A2:A25)</f>
        <v>14.051125000000001</v>
      </c>
      <c r="E2">
        <f>AVERAGE(B2:B25)</f>
        <v>22.015916666666669</v>
      </c>
      <c r="F2">
        <f>A2-B2</f>
        <v>-7.1989999999999981</v>
      </c>
      <c r="G2">
        <f>AVERAGE(F2:F25)</f>
        <v>-7.964791666666664</v>
      </c>
      <c r="H2">
        <f>(F2-(-7.9649))^2</f>
        <v>0.58660281000000314</v>
      </c>
      <c r="I2">
        <f>SUM(H2:H25)</f>
        <v>544.33044024000003</v>
      </c>
      <c r="J2">
        <f>I2/23</f>
        <v>23.666540880000003</v>
      </c>
      <c r="K2">
        <f>SQRT(J2)</f>
        <v>4.8648269116177199</v>
      </c>
    </row>
    <row r="3" spans="1:11" x14ac:dyDescent="0.3">
      <c r="A3">
        <v>16.791</v>
      </c>
      <c r="B3">
        <v>18.741</v>
      </c>
      <c r="F3">
        <f t="shared" ref="F3:F25" si="0">A3-B3</f>
        <v>-1.9499999999999993</v>
      </c>
      <c r="H3">
        <f t="shared" ref="H3:H25" si="1">(F3-(-7.9649))^2</f>
        <v>36.179022010000011</v>
      </c>
    </row>
    <row r="4" spans="1:11" x14ac:dyDescent="0.3">
      <c r="A4">
        <v>9.5640000000000001</v>
      </c>
      <c r="B4">
        <v>21.213999999999999</v>
      </c>
      <c r="F4">
        <f t="shared" si="0"/>
        <v>-11.649999999999999</v>
      </c>
      <c r="H4">
        <f t="shared" si="1"/>
        <v>13.579962009999988</v>
      </c>
    </row>
    <row r="5" spans="1:11" x14ac:dyDescent="0.3">
      <c r="A5">
        <v>8.6300000000000008</v>
      </c>
      <c r="B5">
        <v>15.686999999999999</v>
      </c>
      <c r="F5">
        <f t="shared" si="0"/>
        <v>-7.0569999999999986</v>
      </c>
      <c r="H5">
        <f t="shared" si="1"/>
        <v>0.82428241000000269</v>
      </c>
    </row>
    <row r="6" spans="1:11" x14ac:dyDescent="0.3">
      <c r="A6">
        <v>14.669</v>
      </c>
      <c r="B6">
        <v>22.803000000000001</v>
      </c>
      <c r="F6">
        <f t="shared" si="0"/>
        <v>-8.1340000000000003</v>
      </c>
      <c r="H6">
        <f t="shared" si="1"/>
        <v>2.8594810000000085E-2</v>
      </c>
    </row>
    <row r="7" spans="1:11" x14ac:dyDescent="0.3">
      <c r="A7">
        <v>12.238</v>
      </c>
      <c r="B7">
        <v>20.878</v>
      </c>
      <c r="F7">
        <f t="shared" si="0"/>
        <v>-8.64</v>
      </c>
      <c r="H7">
        <f t="shared" si="1"/>
        <v>0.45576001000000066</v>
      </c>
    </row>
    <row r="8" spans="1:11" x14ac:dyDescent="0.3">
      <c r="A8">
        <v>14.692</v>
      </c>
      <c r="B8">
        <v>24.571999999999999</v>
      </c>
      <c r="F8">
        <f t="shared" si="0"/>
        <v>-9.879999999999999</v>
      </c>
      <c r="H8">
        <f t="shared" si="1"/>
        <v>3.6676080099999959</v>
      </c>
    </row>
    <row r="9" spans="1:11" x14ac:dyDescent="0.3">
      <c r="A9">
        <v>8.9870000000000001</v>
      </c>
      <c r="B9">
        <v>17.393999999999998</v>
      </c>
      <c r="F9">
        <f t="shared" si="0"/>
        <v>-8.4069999999999983</v>
      </c>
      <c r="H9">
        <f t="shared" si="1"/>
        <v>0.19545240999999838</v>
      </c>
    </row>
    <row r="10" spans="1:11" x14ac:dyDescent="0.3">
      <c r="A10">
        <v>9.4009999999999998</v>
      </c>
      <c r="B10">
        <v>20.762</v>
      </c>
      <c r="F10">
        <f t="shared" si="0"/>
        <v>-11.361000000000001</v>
      </c>
      <c r="H10">
        <f t="shared" si="1"/>
        <v>11.533495210000003</v>
      </c>
    </row>
    <row r="11" spans="1:11" x14ac:dyDescent="0.3">
      <c r="A11">
        <v>14.48</v>
      </c>
      <c r="B11">
        <v>26.282</v>
      </c>
      <c r="F11">
        <f t="shared" si="0"/>
        <v>-11.802</v>
      </c>
      <c r="H11">
        <f t="shared" si="1"/>
        <v>14.723336409999996</v>
      </c>
    </row>
    <row r="12" spans="1:11" x14ac:dyDescent="0.3">
      <c r="A12">
        <v>22.327999999999999</v>
      </c>
      <c r="B12">
        <v>24.524000000000001</v>
      </c>
      <c r="F12">
        <f t="shared" si="0"/>
        <v>-2.1960000000000015</v>
      </c>
      <c r="H12">
        <f t="shared" si="1"/>
        <v>33.280207209999986</v>
      </c>
    </row>
    <row r="13" spans="1:11" x14ac:dyDescent="0.3">
      <c r="A13">
        <v>15.298</v>
      </c>
      <c r="B13">
        <v>18.643999999999998</v>
      </c>
      <c r="F13">
        <f t="shared" si="0"/>
        <v>-3.3459999999999983</v>
      </c>
      <c r="H13">
        <f t="shared" si="1"/>
        <v>21.334237210000015</v>
      </c>
    </row>
    <row r="14" spans="1:11" x14ac:dyDescent="0.3">
      <c r="A14">
        <v>15.073</v>
      </c>
      <c r="B14">
        <v>17.510000000000002</v>
      </c>
      <c r="F14">
        <f t="shared" si="0"/>
        <v>-2.4370000000000012</v>
      </c>
      <c r="H14">
        <f t="shared" si="1"/>
        <v>30.557678409999987</v>
      </c>
    </row>
    <row r="15" spans="1:11" x14ac:dyDescent="0.3">
      <c r="A15">
        <v>16.928999999999998</v>
      </c>
      <c r="B15">
        <v>20.329999999999998</v>
      </c>
      <c r="F15">
        <f t="shared" si="0"/>
        <v>-3.4009999999999998</v>
      </c>
      <c r="H15">
        <f t="shared" si="1"/>
        <v>20.829183210000004</v>
      </c>
    </row>
    <row r="16" spans="1:11" x14ac:dyDescent="0.3">
      <c r="A16">
        <v>18.2</v>
      </c>
      <c r="B16">
        <v>35.255000000000003</v>
      </c>
      <c r="F16">
        <f t="shared" si="0"/>
        <v>-17.055000000000003</v>
      </c>
      <c r="H16">
        <f t="shared" si="1"/>
        <v>82.629918010000054</v>
      </c>
    </row>
    <row r="17" spans="1:10" x14ac:dyDescent="0.3">
      <c r="A17">
        <v>12.13</v>
      </c>
      <c r="B17">
        <v>22.158000000000001</v>
      </c>
      <c r="F17">
        <f t="shared" si="0"/>
        <v>-10.028</v>
      </c>
      <c r="H17">
        <f t="shared" si="1"/>
        <v>4.2563816100000018</v>
      </c>
    </row>
    <row r="18" spans="1:10" x14ac:dyDescent="0.3">
      <c r="A18">
        <v>18.495000000000001</v>
      </c>
      <c r="B18">
        <v>25.138999999999999</v>
      </c>
      <c r="F18">
        <f t="shared" si="0"/>
        <v>-6.6439999999999984</v>
      </c>
      <c r="H18">
        <f t="shared" si="1"/>
        <v>1.7447768100000045</v>
      </c>
    </row>
    <row r="19" spans="1:10" x14ac:dyDescent="0.3">
      <c r="A19">
        <v>10.638999999999999</v>
      </c>
      <c r="B19">
        <v>20.428999999999998</v>
      </c>
      <c r="F19">
        <f t="shared" si="0"/>
        <v>-9.7899999999999991</v>
      </c>
      <c r="H19">
        <f t="shared" si="1"/>
        <v>3.3309900099999967</v>
      </c>
    </row>
    <row r="20" spans="1:10" x14ac:dyDescent="0.3">
      <c r="A20">
        <v>11.343999999999999</v>
      </c>
      <c r="B20">
        <v>17.425000000000001</v>
      </c>
      <c r="F20">
        <f t="shared" si="0"/>
        <v>-6.0810000000000013</v>
      </c>
      <c r="H20">
        <f t="shared" si="1"/>
        <v>3.5490792099999955</v>
      </c>
    </row>
    <row r="21" spans="1:10" x14ac:dyDescent="0.3">
      <c r="A21">
        <v>12.369</v>
      </c>
      <c r="B21">
        <v>34.287999999999997</v>
      </c>
      <c r="F21">
        <f t="shared" si="0"/>
        <v>-21.918999999999997</v>
      </c>
      <c r="H21">
        <f t="shared" si="1"/>
        <v>194.7169068099999</v>
      </c>
    </row>
    <row r="22" spans="1:10" x14ac:dyDescent="0.3">
      <c r="A22">
        <v>12.944000000000001</v>
      </c>
      <c r="B22">
        <v>23.893999999999998</v>
      </c>
      <c r="F22">
        <f t="shared" si="0"/>
        <v>-10.949999999999998</v>
      </c>
      <c r="H22">
        <f t="shared" si="1"/>
        <v>8.9108220099999844</v>
      </c>
    </row>
    <row r="23" spans="1:10" x14ac:dyDescent="0.3">
      <c r="A23">
        <v>14.233000000000001</v>
      </c>
      <c r="B23">
        <v>17.96</v>
      </c>
      <c r="F23">
        <f t="shared" si="0"/>
        <v>-3.7270000000000003</v>
      </c>
      <c r="H23">
        <f t="shared" si="1"/>
        <v>17.959796409999999</v>
      </c>
    </row>
    <row r="24" spans="1:10" x14ac:dyDescent="0.3">
      <c r="A24">
        <v>19.71</v>
      </c>
      <c r="B24">
        <v>22.058</v>
      </c>
      <c r="F24">
        <f t="shared" si="0"/>
        <v>-2.347999999999999</v>
      </c>
      <c r="H24">
        <f t="shared" si="1"/>
        <v>31.549565610000013</v>
      </c>
    </row>
    <row r="25" spans="1:10" x14ac:dyDescent="0.3">
      <c r="A25">
        <v>16.004000000000001</v>
      </c>
      <c r="B25">
        <v>21.157</v>
      </c>
      <c r="F25">
        <f t="shared" si="0"/>
        <v>-5.1529999999999987</v>
      </c>
      <c r="H25">
        <f t="shared" si="1"/>
        <v>7.9067816100000075</v>
      </c>
    </row>
    <row r="27" spans="1:10" x14ac:dyDescent="0.3">
      <c r="H27" s="4">
        <f xml:space="preserve"> (14.0511 - 22.01592)</f>
        <v>-7.9648200000000013</v>
      </c>
      <c r="I27">
        <f>( 4.86482691/SQRT(24))</f>
        <v>0.99302863470504865</v>
      </c>
      <c r="J27">
        <f>H27/I27</f>
        <v>-8.0207354769439529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Incorrect</vt:lpstr>
      <vt:lpstr>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Yogi</dc:creator>
  <cp:lastModifiedBy>Aditya Yogi</cp:lastModifiedBy>
  <dcterms:created xsi:type="dcterms:W3CDTF">2017-08-05T17:59:23Z</dcterms:created>
  <dcterms:modified xsi:type="dcterms:W3CDTF">2017-08-08T16:45:23Z</dcterms:modified>
</cp:coreProperties>
</file>