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D:\YOGI KORTISA_DOCS\BP_BATAM\# Sub Bid Keamanan Informasi\1. Application Security-Product Security (AppSec-ProdSec) Program\1. Requirements\1. Rapid Risk Assessment (RRA)\"/>
    </mc:Choice>
  </mc:AlternateContent>
  <xr:revisionPtr revIDLastSave="0" documentId="13_ncr:1_{73D11E19-E3F8-445B-AA55-514D40FBDFF1}" xr6:coauthVersionLast="47" xr6:coauthVersionMax="47" xr10:uidLastSave="{00000000-0000-0000-0000-000000000000}"/>
  <bookViews>
    <workbookView xWindow="-120" yWindow="-120" windowWidth="29040" windowHeight="16440" xr2:uid="{00000000-000D-0000-FFFF-FFFF00000000}"/>
  </bookViews>
  <sheets>
    <sheet name="Rapid Risk Assesment (RRA)" sheetId="2" r:id="rId1"/>
    <sheet name="Rating" sheetId="3" r:id="rId2"/>
    <sheet name="Data Classification Levels" sheetId="4" r:id="rId3"/>
    <sheet name="Business Impact (CIA)" sheetId="5" r:id="rId4"/>
  </sheets>
  <definedNames>
    <definedName name="Awareness">Rating!$H$15:$H$24</definedName>
    <definedName name="EaseOfDiscovery">Rating!$F$15:$F$24</definedName>
    <definedName name="EaseOfExploit">Rating!$G$15:$G$24</definedName>
    <definedName name="FinancialDamage">Rating!$N$15:$N$24</definedName>
    <definedName name="IntrusionDetection">Rating!$I$15:$I$24</definedName>
    <definedName name="LossOfAccountability">Rating!$M$15:$M$24</definedName>
    <definedName name="LossOfAvailability">Rating!$L$15:$L$24</definedName>
    <definedName name="LossOfConfidentiality">Rating!$J$15:$J$24</definedName>
    <definedName name="LossOfIntegrity">Rating!$K$15:$K$24</definedName>
    <definedName name="Motive">Rating!$C$15:$C$24</definedName>
    <definedName name="NonCompliance">Rating!$P$15:$P$24</definedName>
    <definedName name="Opportunity">Rating!$D$15:$D$24</definedName>
    <definedName name="PrivacyViolation">Rating!$Q$15:$Q$24</definedName>
    <definedName name="ReputationDamage">Rating!$O$15:$O$24</definedName>
    <definedName name="Size">Rating!$E$15:$E$24</definedName>
    <definedName name="SkillLevel">Rating!$B$15:$B$24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isp3fWtVIpNko5h1mWIA07kyzbLA=="/>
    </ext>
  </extLst>
</workbook>
</file>

<file path=xl/calcChain.xml><?xml version="1.0" encoding="utf-8"?>
<calcChain xmlns="http://schemas.openxmlformats.org/spreadsheetml/2006/main">
  <c r="F13" i="2" l="1"/>
  <c r="G13" i="2" s="1"/>
  <c r="F8" i="2" l="1"/>
  <c r="G8" i="2" s="1"/>
  <c r="A3" i="3"/>
  <c r="A4" i="3" s="1"/>
  <c r="B15" i="3"/>
  <c r="C15" i="3"/>
  <c r="D15" i="3"/>
  <c r="E15" i="3"/>
  <c r="F15" i="3"/>
  <c r="G15" i="3"/>
  <c r="H15" i="3"/>
  <c r="I15" i="3"/>
  <c r="J15" i="3"/>
  <c r="K15" i="3"/>
  <c r="L15" i="3"/>
  <c r="M15" i="3"/>
  <c r="N15" i="3"/>
  <c r="O15" i="3"/>
  <c r="P15" i="3"/>
  <c r="Q15" i="3"/>
  <c r="B16" i="3"/>
  <c r="C16" i="3"/>
  <c r="D16" i="3"/>
  <c r="E16" i="3"/>
  <c r="F16" i="3"/>
  <c r="G16" i="3"/>
  <c r="H16" i="3"/>
  <c r="I16" i="3"/>
  <c r="J16" i="3"/>
  <c r="K16" i="3"/>
  <c r="L16" i="3"/>
  <c r="M16" i="3"/>
  <c r="N16" i="3"/>
  <c r="O16" i="3"/>
  <c r="P16" i="3"/>
  <c r="Q16" i="3"/>
  <c r="I16" i="2" l="1"/>
  <c r="I18" i="2" s="1"/>
  <c r="I17" i="3"/>
  <c r="J17" i="3"/>
  <c r="P17" i="3"/>
  <c r="Q17" i="3"/>
  <c r="A5" i="3"/>
  <c r="A6" i="3" s="1"/>
  <c r="A7" i="3" s="1"/>
  <c r="A8" i="3" s="1"/>
  <c r="A9" i="3" s="1"/>
  <c r="A10" i="3" s="1"/>
  <c r="A11" i="3" s="1"/>
  <c r="K17" i="3"/>
  <c r="L17" i="3"/>
  <c r="O17" i="3"/>
  <c r="G17" i="3"/>
  <c r="M17" i="3"/>
  <c r="N17" i="3"/>
  <c r="C17" i="3"/>
  <c r="D17" i="3"/>
  <c r="E17" i="3"/>
  <c r="B17" i="3"/>
  <c r="F17" i="3"/>
  <c r="H17" i="3"/>
  <c r="I18" i="3" l="1"/>
  <c r="Q18" i="3"/>
  <c r="J18" i="3"/>
  <c r="K18" i="3"/>
  <c r="G18" i="3"/>
  <c r="L18" i="3"/>
  <c r="N18" i="3"/>
  <c r="O18" i="3"/>
  <c r="P18" i="3"/>
  <c r="B18" i="3"/>
  <c r="C18" i="3"/>
  <c r="D18" i="3"/>
  <c r="M18" i="3"/>
  <c r="F18" i="3"/>
  <c r="E18" i="3"/>
  <c r="H18" i="3"/>
  <c r="I19" i="3" l="1"/>
  <c r="N19" i="3"/>
  <c r="J19" i="3"/>
  <c r="P19" i="3"/>
  <c r="K19" i="3"/>
  <c r="L19" i="3"/>
  <c r="O19" i="3"/>
  <c r="C19" i="3"/>
  <c r="M19" i="3"/>
  <c r="Q19" i="3"/>
  <c r="B19" i="3"/>
  <c r="E19" i="3"/>
  <c r="H19" i="3"/>
  <c r="D19" i="3"/>
  <c r="G19" i="3"/>
  <c r="F19" i="3"/>
  <c r="I20" i="3" l="1"/>
  <c r="J20" i="3"/>
  <c r="O20" i="3"/>
  <c r="Q20" i="3"/>
  <c r="D20" i="3"/>
  <c r="K20" i="3"/>
  <c r="B20" i="3"/>
  <c r="H20" i="3"/>
  <c r="L20" i="3"/>
  <c r="N20" i="3"/>
  <c r="P20" i="3"/>
  <c r="G20" i="3"/>
  <c r="M20" i="3"/>
  <c r="C20" i="3"/>
  <c r="E20" i="3"/>
  <c r="F20" i="3"/>
  <c r="I21" i="3" l="1"/>
  <c r="B21" i="3"/>
  <c r="J21" i="3"/>
  <c r="K21" i="3"/>
  <c r="E21" i="3"/>
  <c r="L21" i="3"/>
  <c r="M21" i="3"/>
  <c r="O21" i="3"/>
  <c r="P21" i="3"/>
  <c r="C21" i="3"/>
  <c r="D21" i="3"/>
  <c r="N21" i="3"/>
  <c r="Q21" i="3"/>
  <c r="F21" i="3"/>
  <c r="G21" i="3"/>
  <c r="H21" i="3"/>
  <c r="I22" i="3" l="1"/>
  <c r="Q22" i="3"/>
  <c r="J22" i="3"/>
  <c r="M22" i="3"/>
  <c r="O22" i="3"/>
  <c r="P22" i="3"/>
  <c r="K22" i="3"/>
  <c r="G22" i="3"/>
  <c r="L22" i="3"/>
  <c r="N22" i="3"/>
  <c r="B22" i="3"/>
  <c r="D22" i="3"/>
  <c r="E22" i="3"/>
  <c r="C22" i="3"/>
  <c r="F22" i="3"/>
  <c r="H22" i="3"/>
  <c r="I23" i="3" l="1"/>
  <c r="N23" i="3"/>
  <c r="J23" i="3"/>
  <c r="K23" i="3"/>
  <c r="Q23" i="3"/>
  <c r="M23" i="3"/>
  <c r="F23" i="3"/>
  <c r="L23" i="3"/>
  <c r="O23" i="3"/>
  <c r="P23" i="3"/>
  <c r="C23" i="3"/>
  <c r="D23" i="3"/>
  <c r="H23" i="3"/>
  <c r="B23" i="3"/>
  <c r="E23" i="3"/>
  <c r="G23" i="3"/>
  <c r="I24" i="3" l="1"/>
  <c r="J24" i="3"/>
  <c r="L24" i="3"/>
  <c r="O24" i="3"/>
  <c r="Q24" i="3"/>
  <c r="K24" i="3"/>
  <c r="B24" i="3"/>
  <c r="H24" i="3"/>
  <c r="N24" i="3"/>
  <c r="G24" i="3"/>
  <c r="M24" i="3"/>
  <c r="P24" i="3"/>
  <c r="C24" i="3"/>
  <c r="E24" i="3"/>
  <c r="D24" i="3"/>
  <c r="F24" i="3"/>
</calcChain>
</file>

<file path=xl/sharedStrings.xml><?xml version="1.0" encoding="utf-8"?>
<sst xmlns="http://schemas.openxmlformats.org/spreadsheetml/2006/main" count="144" uniqueCount="88">
  <si>
    <t>Internal</t>
  </si>
  <si>
    <t>HIGH</t>
  </si>
  <si>
    <t>MEDIUM</t>
  </si>
  <si>
    <t>LOW</t>
  </si>
  <si>
    <t>Medium</t>
  </si>
  <si>
    <t>Low</t>
  </si>
  <si>
    <t>High</t>
  </si>
  <si>
    <t>Critical</t>
  </si>
  <si>
    <t>Loss of availability</t>
  </si>
  <si>
    <t>Loss of integrity</t>
  </si>
  <si>
    <t>Loss of confidentiality</t>
  </si>
  <si>
    <t>Business Impact</t>
  </si>
  <si>
    <t>Ranges for drop down lists:</t>
  </si>
  <si>
    <t>Network Exposure</t>
  </si>
  <si>
    <t>Internal Only</t>
  </si>
  <si>
    <t>Indirect Service</t>
  </si>
  <si>
    <t>Internet Accessible</t>
  </si>
  <si>
    <t>Data Classification</t>
  </si>
  <si>
    <t>Public</t>
  </si>
  <si>
    <t>Restricted</t>
  </si>
  <si>
    <t>Authentication Requirement</t>
  </si>
  <si>
    <t>VPN or MFA</t>
  </si>
  <si>
    <t>Single Factor</t>
  </si>
  <si>
    <t>None</t>
  </si>
  <si>
    <t>Availability Requirement</t>
  </si>
  <si>
    <t>80% - 95% uptime</t>
  </si>
  <si>
    <t>&lt; 80% uptime</t>
  </si>
  <si>
    <t>&gt; 95% uptime</t>
  </si>
  <si>
    <t>Limited adverse effect on organizational operations, assets of individuals.</t>
  </si>
  <si>
    <t>Serious adverse effect on organizational operations, assets or individuals.</t>
  </si>
  <si>
    <t>Severe or catastrophic adverse effect on organizational operations, assets or individuals.</t>
  </si>
  <si>
    <t>Asset Criticality</t>
  </si>
  <si>
    <t>Data Classification &amp; Technical Requirements</t>
  </si>
  <si>
    <t>Business Impact (CIA)</t>
  </si>
  <si>
    <t>3 - &gt; 95% uptime</t>
  </si>
  <si>
    <t>3 - Severe or catastrophic adverse effect on organizational operations, assets or individuals.</t>
  </si>
  <si>
    <t>Business Impact Levels</t>
  </si>
  <si>
    <t>Data Classification &amp; Technical Requirements Levels</t>
  </si>
  <si>
    <t>0 to &lt;2</t>
  </si>
  <si>
    <t>2 to &lt;2.6</t>
  </si>
  <si>
    <t>&gt;2.6</t>
  </si>
  <si>
    <t>2.6 to 3</t>
  </si>
  <si>
    <t>CRITICAL</t>
  </si>
  <si>
    <t>&gt;3</t>
  </si>
  <si>
    <t>2 to 2.5</t>
  </si>
  <si>
    <t>Negligible</t>
  </si>
  <si>
    <t>Notes:</t>
  </si>
  <si>
    <t>NEGLIGIBLE</t>
  </si>
  <si>
    <t>8 - 9</t>
  </si>
  <si>
    <t>5 - 7</t>
  </si>
  <si>
    <t>2 - 4</t>
  </si>
  <si>
    <t>Overal Risk Score:</t>
  </si>
  <si>
    <t>Overal Risk Severity:</t>
  </si>
  <si>
    <t>Overall:</t>
  </si>
  <si>
    <t>1 - Limited adverse effect on organizational operations, assets of individuals.</t>
  </si>
  <si>
    <t>2 - Serious adverse effect on organizational operations, assets or individuals.</t>
  </si>
  <si>
    <t>Confidential</t>
  </si>
  <si>
    <t>4 - Restricted</t>
  </si>
  <si>
    <t>Rapid Risk Assessment (RRA)</t>
  </si>
  <si>
    <t>Data Classification Levels</t>
  </si>
  <si>
    <t>Levels</t>
  </si>
  <si>
    <t>Description</t>
  </si>
  <si>
    <t>&gt; 9</t>
  </si>
  <si>
    <t>Loss of Confidentiality</t>
  </si>
  <si>
    <t>Loss of Integrity</t>
  </si>
  <si>
    <t>Loss of Availability</t>
  </si>
  <si>
    <t>2 - Single Factor</t>
  </si>
  <si>
    <t>2 - Indirect Service</t>
  </si>
  <si>
    <t>Security Objective</t>
  </si>
  <si>
    <t>Low (rating of 1)</t>
  </si>
  <si>
    <t>Low (rating of 2)</t>
  </si>
  <si>
    <t>Low (rating of 3)</t>
  </si>
  <si>
    <r>
      <rPr>
        <b/>
        <sz val="11"/>
        <color theme="1"/>
        <rFont val="Calibri"/>
        <family val="2"/>
        <scheme val="minor"/>
      </rPr>
      <t>Confidentiality</t>
    </r>
    <r>
      <rPr>
        <sz val="11"/>
        <color theme="1"/>
        <rFont val="Calibri"/>
        <family val="2"/>
        <scheme val="minor"/>
      </rPr>
      <t xml:space="preserve">
The unauthorized disclosure of information/data could be expected to have a:</t>
    </r>
  </si>
  <si>
    <r>
      <rPr>
        <b/>
        <sz val="11"/>
        <color theme="1"/>
        <rFont val="Calibri"/>
        <family val="2"/>
        <scheme val="minor"/>
      </rPr>
      <t>Integrity</t>
    </r>
    <r>
      <rPr>
        <sz val="11"/>
        <color theme="1"/>
        <rFont val="Calibri"/>
        <family val="2"/>
        <scheme val="minor"/>
      </rPr>
      <t xml:space="preserve">
The unauthorized modification or destruction of information/data could be expected to have a:</t>
    </r>
  </si>
  <si>
    <r>
      <rPr>
        <b/>
        <sz val="11"/>
        <color theme="1"/>
        <rFont val="Calibri"/>
        <family val="2"/>
        <scheme val="minor"/>
      </rPr>
      <t>Availability</t>
    </r>
    <r>
      <rPr>
        <sz val="11"/>
        <color theme="1"/>
        <rFont val="Calibri"/>
        <family val="2"/>
        <scheme val="minor"/>
      </rPr>
      <t xml:space="preserve">
The disruption of access to or use of information/data or an information system could be expected to have a:</t>
    </r>
  </si>
  <si>
    <t>Overall Risk Severity = Data Classification &amp; Technical Requirements x Business Impact</t>
  </si>
  <si>
    <t>Overall Risk Score = Data Classification &amp; Technical Requirements x Business Impact</t>
  </si>
  <si>
    <t>This information is public information, and can be openly shared on your website, discussed in public and with anyone. Public information as the name implies, is public, and does not require any additional controls when used. Public information may include first and last names, company names and founder or executive information, etc.</t>
  </si>
  <si>
    <t>Internal information is company-wide and should be protected with limited controls. Internal information may include the employee handbook, business plans and strategies, internal emails or memos, budget spreadsheets and revenue projections, email and messenger platforms, archived files, universal resource locator (URLs), Internet Protocol (IP) addresses, company directories, organizational processes, various policies and company-wide memos. If disclosed, Internal information has a minimal impact to the business.</t>
  </si>
  <si>
    <t>Restricted information is highly sensitive and its use should be limited on a need-to-know basis. Restricted information is typically protected with a Non-disclosure Agreement (NDA) to minimize legal risk. Restricted information includes trade secrets, intellectual property, potentially identifiable information (PII), cardholder data (credit cards), or protected personal health information (PHI). If disclosed, there would be a significant financial or legal impact to the business.</t>
  </si>
  <si>
    <t>Confidential information is team-wide and its use should be contained within the business. This information may include contracts, employee reviews, pricing, marketing plans/materials, critical infrastructure information, personal contact information (email/phone number), research data, online browsing history, email inboxes, cellphone content. If disclosed, Confidential information could negatively affect your business and ultimately your brand.</t>
  </si>
  <si>
    <t>*Notes:</t>
  </si>
  <si>
    <t>Indirect Exposure</t>
  </si>
  <si>
    <t>Network Exposure:</t>
  </si>
  <si>
    <t>(Think Kafka queues. They are not accessible on the internet. They are also not meant for internal use only. But, services use Kafka to stream events and as a pub/sub so they would be considered as an indirect service.)</t>
  </si>
  <si>
    <t>Rating</t>
  </si>
  <si>
    <t>List Value</t>
  </si>
  <si>
    <t>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</si>
</sst>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s&quot;tan&quot;d\a\Rd"/>
    <numFmt numFmtId="165" formatCode="0.000"/>
  </numFmts>
  <fonts count="28" x14ac:knownFonts="1">
    <font>
      <sz val="11"/>
      <color theme="1"/>
      <name val="Calibri"/>
      <scheme val="minor"/>
    </font>
    <font>
      <u/>
      <sz val="11"/>
      <color theme="10"/>
      <name val="Calibri"/>
      <family val="2"/>
      <scheme val="minor"/>
    </font>
    <font>
      <sz val="11"/>
      <color rgb="FF000000"/>
      <name val="Calibri"/>
      <family val="2"/>
    </font>
    <font>
      <sz val="11"/>
      <color theme="1"/>
      <name val="Calibri"/>
      <family val="2"/>
      <charset val="238"/>
      <scheme val="minor"/>
    </font>
    <font>
      <b/>
      <sz val="8"/>
      <color rgb="FF252525"/>
      <name val="Arial"/>
      <family val="2"/>
      <charset val="238"/>
    </font>
    <font>
      <sz val="8"/>
      <color rgb="FF252525"/>
      <name val="Arial"/>
      <family val="2"/>
      <charset val="238"/>
    </font>
    <font>
      <sz val="8"/>
      <color theme="0"/>
      <name val="Arial"/>
      <family val="2"/>
      <charset val="238"/>
    </font>
    <font>
      <b/>
      <sz val="9"/>
      <color rgb="FF252525"/>
      <name val="Arial"/>
      <family val="2"/>
      <charset val="238"/>
    </font>
    <font>
      <b/>
      <sz val="11"/>
      <color theme="1"/>
      <name val="Calibri"/>
      <family val="2"/>
      <charset val="238"/>
      <scheme val="minor"/>
    </font>
    <font>
      <b/>
      <sz val="8"/>
      <color theme="0"/>
      <name val="Arial"/>
      <family val="2"/>
      <charset val="238"/>
    </font>
    <font>
      <sz val="9"/>
      <color theme="1"/>
      <name val="Calibri"/>
      <family val="2"/>
      <charset val="238"/>
      <scheme val="minor"/>
    </font>
    <font>
      <sz val="12"/>
      <color theme="0"/>
      <name val="Calibri"/>
      <family val="2"/>
      <charset val="238"/>
      <scheme val="minor"/>
    </font>
    <font>
      <b/>
      <sz val="11"/>
      <color theme="0"/>
      <name val="Calibri"/>
      <family val="2"/>
      <charset val="238"/>
      <scheme val="minor"/>
    </font>
    <font>
      <sz val="11"/>
      <color theme="0"/>
      <name val="Calibri"/>
      <family val="2"/>
      <charset val="238"/>
      <scheme val="minor"/>
    </font>
    <font>
      <sz val="11"/>
      <color rgb="FFC00000"/>
      <name val="Calibri"/>
      <family val="2"/>
      <charset val="238"/>
      <scheme val="minor"/>
    </font>
    <font>
      <sz val="11"/>
      <color rgb="FFFF0000"/>
      <name val="Calibri"/>
      <family val="2"/>
      <charset val="238"/>
      <scheme val="minor"/>
    </font>
    <font>
      <sz val="11"/>
      <color rgb="FFFFC000"/>
      <name val="Calibri"/>
      <family val="2"/>
      <charset val="238"/>
      <scheme val="minor"/>
    </font>
    <font>
      <sz val="11"/>
      <color rgb="FF00B050"/>
      <name val="Calibri"/>
      <family val="2"/>
      <charset val="238"/>
      <scheme val="minor"/>
    </font>
    <font>
      <sz val="11"/>
      <color theme="2"/>
      <name val="Calibri"/>
      <family val="2"/>
      <charset val="238"/>
      <scheme val="minor"/>
    </font>
    <font>
      <sz val="11"/>
      <color theme="1"/>
      <name val="Calibri"/>
      <family val="2"/>
      <scheme val="minor"/>
    </font>
    <font>
      <b/>
      <sz val="20"/>
      <color theme="1"/>
      <name val="Calibri"/>
      <family val="2"/>
      <charset val="238"/>
      <scheme val="minor"/>
    </font>
    <font>
      <b/>
      <sz val="11"/>
      <color theme="1"/>
      <name val="Calibri"/>
      <family val="2"/>
      <scheme val="minor"/>
    </font>
    <font>
      <sz val="11"/>
      <color theme="0"/>
      <name val="Calibri"/>
      <family val="2"/>
      <scheme val="minor"/>
    </font>
    <font>
      <b/>
      <sz val="24"/>
      <color theme="1"/>
      <name val="Calibri"/>
      <family val="2"/>
      <scheme val="minor"/>
    </font>
    <font>
      <sz val="11"/>
      <color rgb="FF0070C0"/>
      <name val="Calibri"/>
      <family val="2"/>
      <charset val="238"/>
      <scheme val="minor"/>
    </font>
    <font>
      <b/>
      <sz val="14"/>
      <color theme="1"/>
      <name val="Calibri"/>
      <family val="2"/>
      <scheme val="minor"/>
    </font>
    <font>
      <b/>
      <sz val="11"/>
      <color rgb="FFFF0000"/>
      <name val="Calibri"/>
      <family val="2"/>
      <scheme val="minor"/>
    </font>
    <font>
      <b/>
      <sz val="1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A500"/>
        <bgColor indexed="64"/>
      </patternFill>
    </fill>
    <fill>
      <patternFill patternType="solid">
        <fgColor rgb="FF00B050"/>
        <bgColor indexed="64"/>
      </patternFill>
    </fill>
    <fill>
      <patternFill patternType="solid">
        <fgColor theme="5"/>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C000"/>
        <bgColor indexed="64"/>
      </patternFill>
    </fill>
    <fill>
      <patternFill patternType="solid">
        <fgColor theme="1"/>
        <bgColor indexed="64"/>
      </patternFill>
    </fill>
    <fill>
      <patternFill patternType="solid">
        <fgColor rgb="FF0070C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2" tint="-0.14999847407452621"/>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medium">
        <color indexed="64"/>
      </right>
      <top style="medium">
        <color indexed="64"/>
      </top>
      <bottom style="thin">
        <color rgb="FF000000"/>
      </bottom>
      <diagonal/>
    </border>
    <border>
      <left/>
      <right/>
      <top style="medium">
        <color indexed="64"/>
      </top>
      <bottom style="thin">
        <color rgb="FF000000"/>
      </bottom>
      <diagonal/>
    </border>
    <border>
      <left style="medium">
        <color indexed="64"/>
      </left>
      <right/>
      <top style="medium">
        <color indexed="64"/>
      </top>
      <bottom style="thin">
        <color rgb="FF000000"/>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right/>
      <top/>
      <bottom style="thin">
        <color rgb="FF000000"/>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theme="0"/>
      </left>
      <right style="thin">
        <color theme="0"/>
      </right>
      <top style="thin">
        <color theme="0"/>
      </top>
      <bottom style="thin">
        <color theme="0"/>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right style="thin">
        <color rgb="FF000000"/>
      </right>
      <top style="thin">
        <color indexed="64"/>
      </top>
      <bottom/>
      <diagonal/>
    </border>
    <border>
      <left/>
      <right style="thin">
        <color rgb="FF000000"/>
      </right>
      <top/>
      <bottom/>
      <diagonal/>
    </border>
  </borders>
  <cellStyleXfs count="4">
    <xf numFmtId="0" fontId="0" fillId="0" borderId="0"/>
    <xf numFmtId="0" fontId="1" fillId="0" borderId="0" applyNumberFormat="0" applyFill="0" applyBorder="0" applyAlignment="0" applyProtection="0"/>
    <xf numFmtId="164" fontId="2" fillId="0" borderId="0" applyBorder="0" applyProtection="0"/>
    <xf numFmtId="0" fontId="3" fillId="0" borderId="0"/>
  </cellStyleXfs>
  <cellXfs count="105">
    <xf numFmtId="0" fontId="0" fillId="0" borderId="0" xfId="0" applyFont="1" applyAlignment="1"/>
    <xf numFmtId="0" fontId="3" fillId="0" borderId="0" xfId="3"/>
    <xf numFmtId="0" fontId="5" fillId="2" borderId="1" xfId="3" applyFont="1" applyFill="1" applyBorder="1" applyAlignment="1">
      <alignment horizontal="center" wrapText="1"/>
    </xf>
    <xf numFmtId="0" fontId="5" fillId="2" borderId="6" xfId="3" applyFont="1" applyFill="1" applyBorder="1" applyAlignment="1">
      <alignment horizontal="center" wrapText="1"/>
    </xf>
    <xf numFmtId="0" fontId="8" fillId="0" borderId="0" xfId="3" applyFont="1"/>
    <xf numFmtId="0" fontId="5" fillId="2" borderId="13" xfId="3" applyFont="1" applyFill="1" applyBorder="1" applyAlignment="1">
      <alignment horizontal="center" wrapText="1"/>
    </xf>
    <xf numFmtId="0" fontId="5" fillId="2" borderId="8" xfId="3" applyFont="1" applyFill="1" applyBorder="1" applyAlignment="1">
      <alignment horizontal="center" wrapText="1"/>
    </xf>
    <xf numFmtId="0" fontId="5" fillId="2" borderId="14" xfId="3" applyFont="1" applyFill="1" applyBorder="1" applyAlignment="1">
      <alignment horizontal="center" wrapText="1"/>
    </xf>
    <xf numFmtId="0" fontId="5" fillId="2" borderId="15" xfId="3" applyFont="1" applyFill="1" applyBorder="1" applyAlignment="1">
      <alignment horizontal="center" wrapText="1"/>
    </xf>
    <xf numFmtId="0" fontId="5" fillId="2" borderId="16" xfId="3" applyFont="1" applyFill="1" applyBorder="1" applyAlignment="1">
      <alignment horizontal="center" wrapText="1"/>
    </xf>
    <xf numFmtId="0" fontId="5" fillId="2" borderId="17" xfId="3" applyFont="1" applyFill="1" applyBorder="1" applyAlignment="1">
      <alignment horizontal="center" wrapText="1"/>
    </xf>
    <xf numFmtId="0" fontId="4" fillId="2" borderId="13" xfId="3" applyFont="1" applyFill="1" applyBorder="1" applyAlignment="1">
      <alignment horizontal="center" wrapText="1"/>
    </xf>
    <xf numFmtId="0" fontId="4" fillId="2" borderId="1" xfId="3" applyFont="1" applyFill="1" applyBorder="1" applyAlignment="1">
      <alignment horizontal="center" wrapText="1"/>
    </xf>
    <xf numFmtId="0" fontId="4" fillId="2" borderId="17" xfId="3" applyFont="1" applyFill="1" applyBorder="1" applyAlignment="1">
      <alignment horizontal="center" wrapText="1"/>
    </xf>
    <xf numFmtId="0" fontId="4" fillId="2" borderId="4" xfId="3" applyFont="1" applyFill="1" applyBorder="1" applyAlignment="1">
      <alignment horizontal="center" wrapText="1"/>
    </xf>
    <xf numFmtId="0" fontId="5" fillId="2" borderId="19" xfId="3" applyFont="1" applyFill="1" applyBorder="1" applyAlignment="1">
      <alignment wrapText="1"/>
    </xf>
    <xf numFmtId="0" fontId="5" fillId="2" borderId="21" xfId="3" applyFont="1" applyFill="1" applyBorder="1" applyAlignment="1">
      <alignment horizontal="center" wrapText="1"/>
    </xf>
    <xf numFmtId="0" fontId="5" fillId="2" borderId="22" xfId="3" applyFont="1" applyFill="1" applyBorder="1" applyAlignment="1">
      <alignment horizontal="center" wrapText="1"/>
    </xf>
    <xf numFmtId="0" fontId="5" fillId="2" borderId="23" xfId="3" applyFont="1" applyFill="1" applyBorder="1" applyAlignment="1">
      <alignment horizontal="center" wrapText="1"/>
    </xf>
    <xf numFmtId="0" fontId="5" fillId="2" borderId="4" xfId="3" applyFont="1" applyFill="1" applyBorder="1" applyAlignment="1">
      <alignment horizontal="center" wrapText="1"/>
    </xf>
    <xf numFmtId="0" fontId="5" fillId="2" borderId="24" xfId="3" applyFont="1" applyFill="1" applyBorder="1" applyAlignment="1">
      <alignment wrapText="1"/>
    </xf>
    <xf numFmtId="0" fontId="8" fillId="0" borderId="0" xfId="3" applyFont="1" applyAlignment="1">
      <alignment horizontal="right"/>
    </xf>
    <xf numFmtId="0" fontId="10" fillId="0" borderId="0" xfId="3" applyFont="1" applyAlignment="1">
      <alignment wrapText="1"/>
    </xf>
    <xf numFmtId="0" fontId="10" fillId="6" borderId="0" xfId="3" applyFont="1" applyFill="1" applyAlignment="1">
      <alignment wrapText="1"/>
    </xf>
    <xf numFmtId="0" fontId="11" fillId="6" borderId="0" xfId="3" applyFont="1" applyFill="1" applyAlignment="1">
      <alignment horizontal="center" wrapText="1"/>
    </xf>
    <xf numFmtId="0" fontId="10" fillId="7" borderId="29" xfId="3" applyFont="1" applyFill="1" applyBorder="1" applyAlignment="1">
      <alignment wrapText="1"/>
    </xf>
    <xf numFmtId="0" fontId="11" fillId="5" borderId="0" xfId="3" applyFont="1" applyFill="1" applyAlignment="1">
      <alignment horizontal="center" wrapText="1"/>
    </xf>
    <xf numFmtId="0" fontId="12" fillId="8" borderId="0" xfId="3" applyFont="1" applyFill="1"/>
    <xf numFmtId="0" fontId="5" fillId="2" borderId="5" xfId="3" applyFont="1" applyFill="1" applyBorder="1" applyAlignment="1">
      <alignment horizontal="center" wrapText="1"/>
    </xf>
    <xf numFmtId="0" fontId="6" fillId="3" borderId="33" xfId="3" applyFont="1" applyFill="1" applyBorder="1" applyAlignment="1">
      <alignment horizontal="center" wrapText="1"/>
    </xf>
    <xf numFmtId="0" fontId="5" fillId="2" borderId="7" xfId="3" applyFont="1" applyFill="1" applyBorder="1" applyAlignment="1">
      <alignment horizontal="center" wrapText="1"/>
    </xf>
    <xf numFmtId="0" fontId="5" fillId="2" borderId="32" xfId="3" applyFont="1" applyFill="1" applyBorder="1" applyAlignment="1">
      <alignment horizontal="center" wrapText="1"/>
    </xf>
    <xf numFmtId="0" fontId="5" fillId="2" borderId="2" xfId="3" applyFont="1" applyFill="1" applyBorder="1" applyAlignment="1">
      <alignment horizontal="center" wrapText="1"/>
    </xf>
    <xf numFmtId="0" fontId="6" fillId="4" borderId="4" xfId="3" applyFont="1" applyFill="1" applyBorder="1" applyAlignment="1">
      <alignment horizontal="center" wrapText="1"/>
    </xf>
    <xf numFmtId="0" fontId="13" fillId="8" borderId="0" xfId="3" applyFont="1" applyFill="1" applyAlignment="1">
      <alignment horizontal="center" vertical="center"/>
    </xf>
    <xf numFmtId="0" fontId="13" fillId="3" borderId="0" xfId="3" applyFont="1" applyFill="1" applyAlignment="1">
      <alignment horizontal="center" vertical="center"/>
    </xf>
    <xf numFmtId="0" fontId="13" fillId="9" borderId="0" xfId="3" applyFont="1" applyFill="1" applyAlignment="1">
      <alignment horizontal="center" vertical="center"/>
    </xf>
    <xf numFmtId="0" fontId="13" fillId="5" borderId="0" xfId="3" applyFont="1" applyFill="1" applyAlignment="1">
      <alignment horizontal="center" vertical="center"/>
    </xf>
    <xf numFmtId="49" fontId="14" fillId="0" borderId="0" xfId="3" applyNumberFormat="1" applyFont="1" applyAlignment="1">
      <alignment horizontal="center" vertical="center"/>
    </xf>
    <xf numFmtId="49" fontId="15" fillId="0" borderId="0" xfId="3" applyNumberFormat="1" applyFont="1" applyAlignment="1">
      <alignment horizontal="center" vertical="center"/>
    </xf>
    <xf numFmtId="49" fontId="16" fillId="0" borderId="0" xfId="3" applyNumberFormat="1" applyFont="1" applyAlignment="1">
      <alignment horizontal="center" vertical="center"/>
    </xf>
    <xf numFmtId="49" fontId="17" fillId="0" borderId="0" xfId="3" applyNumberFormat="1" applyFont="1" applyAlignment="1">
      <alignment horizontal="center" vertical="center"/>
    </xf>
    <xf numFmtId="165" fontId="9" fillId="10" borderId="12" xfId="3" applyNumberFormat="1" applyFont="1" applyFill="1" applyBorder="1" applyAlignment="1">
      <alignment horizontal="center" wrapText="1"/>
    </xf>
    <xf numFmtId="165" fontId="9" fillId="10" borderId="9" xfId="3" applyNumberFormat="1" applyFont="1" applyFill="1" applyBorder="1" applyAlignment="1">
      <alignment horizontal="center" wrapText="1"/>
    </xf>
    <xf numFmtId="0" fontId="5" fillId="2" borderId="1" xfId="3" applyFont="1" applyFill="1" applyBorder="1" applyAlignment="1">
      <alignment horizontal="center" vertical="center" wrapText="1"/>
    </xf>
    <xf numFmtId="0" fontId="6" fillId="9" borderId="1" xfId="3" applyFont="1" applyFill="1" applyBorder="1" applyAlignment="1">
      <alignment horizontal="center" vertical="center" wrapText="1"/>
    </xf>
    <xf numFmtId="0" fontId="6" fillId="3" borderId="1" xfId="3" applyFont="1" applyFill="1" applyBorder="1" applyAlignment="1">
      <alignment horizontal="center" vertical="center" wrapText="1"/>
    </xf>
    <xf numFmtId="0" fontId="6" fillId="8" borderId="1" xfId="3" applyFont="1" applyFill="1" applyBorder="1" applyAlignment="1">
      <alignment horizontal="center" vertical="center" wrapText="1"/>
    </xf>
    <xf numFmtId="0" fontId="6" fillId="4" borderId="24" xfId="3" applyFont="1" applyFill="1" applyBorder="1" applyAlignment="1">
      <alignment horizontal="center" wrapText="1"/>
    </xf>
    <xf numFmtId="0" fontId="6" fillId="3" borderId="36" xfId="3" applyFont="1" applyFill="1" applyBorder="1" applyAlignment="1">
      <alignment horizontal="center" wrapText="1"/>
    </xf>
    <xf numFmtId="0" fontId="6" fillId="8" borderId="36" xfId="3" applyFont="1" applyFill="1" applyBorder="1" applyAlignment="1">
      <alignment horizontal="center" wrapText="1"/>
    </xf>
    <xf numFmtId="0" fontId="6" fillId="8" borderId="34" xfId="3" applyFont="1" applyFill="1" applyBorder="1" applyAlignment="1">
      <alignment horizontal="center" wrapText="1"/>
    </xf>
    <xf numFmtId="0" fontId="18" fillId="10" borderId="37" xfId="3" applyFont="1" applyFill="1" applyBorder="1"/>
    <xf numFmtId="0" fontId="6" fillId="5" borderId="1" xfId="3" applyFont="1" applyFill="1" applyBorder="1" applyAlignment="1">
      <alignment horizontal="center" vertical="center" wrapText="1"/>
    </xf>
    <xf numFmtId="0" fontId="6" fillId="5" borderId="1" xfId="3" applyFont="1" applyFill="1" applyBorder="1" applyAlignment="1">
      <alignment horizontal="center" wrapText="1"/>
    </xf>
    <xf numFmtId="0" fontId="6" fillId="5" borderId="34" xfId="3" applyFont="1" applyFill="1" applyBorder="1" applyAlignment="1">
      <alignment horizontal="center" wrapText="1"/>
    </xf>
    <xf numFmtId="0" fontId="6" fillId="5" borderId="6" xfId="3" applyFont="1" applyFill="1" applyBorder="1" applyAlignment="1">
      <alignment horizontal="center" wrapText="1"/>
    </xf>
    <xf numFmtId="0" fontId="6" fillId="5" borderId="33" xfId="3" applyFont="1" applyFill="1" applyBorder="1" applyAlignment="1">
      <alignment horizontal="center" wrapText="1"/>
    </xf>
    <xf numFmtId="0" fontId="13" fillId="11" borderId="0" xfId="3" applyFont="1" applyFill="1" applyAlignment="1">
      <alignment horizontal="center" vertical="center"/>
    </xf>
    <xf numFmtId="0" fontId="6" fillId="11" borderId="5" xfId="3" applyFont="1" applyFill="1" applyBorder="1" applyAlignment="1">
      <alignment horizontal="center" wrapText="1"/>
    </xf>
    <xf numFmtId="0" fontId="13" fillId="12" borderId="37" xfId="3" applyFont="1" applyFill="1" applyBorder="1" applyAlignment="1">
      <alignment horizontal="center" vertical="center"/>
    </xf>
    <xf numFmtId="0" fontId="18" fillId="12" borderId="37" xfId="3" applyFont="1" applyFill="1" applyBorder="1" applyAlignment="1">
      <alignment horizontal="center" vertical="center"/>
    </xf>
    <xf numFmtId="0" fontId="1" fillId="0" borderId="0" xfId="1"/>
    <xf numFmtId="0" fontId="19" fillId="0" borderId="33" xfId="0" applyFont="1" applyBorder="1" applyAlignment="1">
      <alignment wrapText="1"/>
    </xf>
    <xf numFmtId="0" fontId="21" fillId="13" borderId="33" xfId="0" applyFont="1" applyFill="1" applyBorder="1" applyAlignment="1">
      <alignment horizontal="center" vertical="center"/>
    </xf>
    <xf numFmtId="49" fontId="24" fillId="0" borderId="0" xfId="3" applyNumberFormat="1" applyFont="1" applyAlignment="1">
      <alignment horizontal="center" vertical="center"/>
    </xf>
    <xf numFmtId="0" fontId="19" fillId="0" borderId="33" xfId="0" applyFont="1" applyBorder="1" applyAlignment="1">
      <alignment vertical="top" wrapText="1"/>
    </xf>
    <xf numFmtId="0" fontId="25" fillId="15" borderId="33" xfId="0" applyFont="1" applyFill="1" applyBorder="1" applyAlignment="1"/>
    <xf numFmtId="0" fontId="22" fillId="14" borderId="33" xfId="0" applyFont="1" applyFill="1" applyBorder="1" applyAlignment="1">
      <alignment horizontal="center" vertical="center"/>
    </xf>
    <xf numFmtId="0" fontId="22" fillId="5" borderId="33" xfId="0" applyFont="1" applyFill="1" applyBorder="1" applyAlignment="1">
      <alignment horizontal="center" vertical="center"/>
    </xf>
    <xf numFmtId="0" fontId="22" fillId="3" borderId="33" xfId="0" applyFont="1" applyFill="1" applyBorder="1" applyAlignment="1">
      <alignment horizontal="center" vertical="center"/>
    </xf>
    <xf numFmtId="0" fontId="22" fillId="8" borderId="33" xfId="0" applyFont="1" applyFill="1" applyBorder="1" applyAlignment="1">
      <alignment horizontal="center" vertical="center"/>
    </xf>
    <xf numFmtId="0" fontId="3" fillId="0" borderId="33" xfId="3" applyBorder="1" applyAlignment="1">
      <alignment horizontal="center" vertical="center"/>
    </xf>
    <xf numFmtId="0" fontId="3" fillId="0" borderId="33" xfId="3" applyBorder="1" applyAlignment="1">
      <alignment wrapText="1"/>
    </xf>
    <xf numFmtId="0" fontId="27" fillId="9" borderId="33" xfId="3" applyFont="1" applyFill="1" applyBorder="1" applyAlignment="1">
      <alignment horizontal="center" vertical="center"/>
    </xf>
    <xf numFmtId="0" fontId="26" fillId="0" borderId="0" xfId="3" applyFont="1"/>
    <xf numFmtId="0" fontId="21" fillId="0" borderId="33" xfId="3" applyFont="1" applyBorder="1" applyAlignment="1">
      <alignment horizontal="center" vertical="center"/>
    </xf>
    <xf numFmtId="0" fontId="7" fillId="2" borderId="5" xfId="3" applyFont="1" applyFill="1" applyBorder="1" applyAlignment="1">
      <alignment horizontal="center" vertical="center" wrapText="1"/>
    </xf>
    <xf numFmtId="0" fontId="7" fillId="2" borderId="3" xfId="3" applyFont="1" applyFill="1" applyBorder="1" applyAlignment="1">
      <alignment horizontal="center" vertical="center" wrapText="1"/>
    </xf>
    <xf numFmtId="0" fontId="7" fillId="2" borderId="33" xfId="3" applyFont="1" applyFill="1" applyBorder="1" applyAlignment="1">
      <alignment horizontal="center" vertical="center" wrapText="1"/>
    </xf>
    <xf numFmtId="0" fontId="4" fillId="2" borderId="34"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2" borderId="35" xfId="3" applyFont="1" applyFill="1" applyBorder="1" applyAlignment="1">
      <alignment horizontal="center" vertical="center" wrapText="1"/>
    </xf>
    <xf numFmtId="0" fontId="4" fillId="2" borderId="38"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39" xfId="3" applyFont="1" applyFill="1" applyBorder="1" applyAlignment="1">
      <alignment horizontal="center" vertical="center" wrapText="1"/>
    </xf>
    <xf numFmtId="0" fontId="4" fillId="2" borderId="6" xfId="3" applyFont="1" applyFill="1" applyBorder="1" applyAlignment="1">
      <alignment horizontal="center" vertical="center" wrapText="1"/>
    </xf>
    <xf numFmtId="0" fontId="4" fillId="2" borderId="33" xfId="3" applyFont="1" applyFill="1" applyBorder="1" applyAlignment="1">
      <alignment horizontal="center" vertical="center" wrapText="1"/>
    </xf>
    <xf numFmtId="0" fontId="4" fillId="2" borderId="20" xfId="3" applyFont="1" applyFill="1" applyBorder="1" applyAlignment="1">
      <alignment horizontal="center" vertical="center" wrapText="1"/>
    </xf>
    <xf numFmtId="0" fontId="4" fillId="2" borderId="19" xfId="3" applyFont="1" applyFill="1" applyBorder="1" applyAlignment="1">
      <alignment horizontal="center" vertical="center" wrapText="1"/>
    </xf>
    <xf numFmtId="0" fontId="4" fillId="2" borderId="18" xfId="3" applyFont="1" applyFill="1" applyBorder="1" applyAlignment="1">
      <alignment horizontal="center" vertical="center" wrapText="1"/>
    </xf>
    <xf numFmtId="0" fontId="9" fillId="10" borderId="30" xfId="3" applyFont="1" applyFill="1" applyBorder="1" applyAlignment="1">
      <alignment horizontal="left" wrapText="1" indent="1"/>
    </xf>
    <xf numFmtId="0" fontId="9" fillId="10" borderId="31" xfId="3" applyFont="1" applyFill="1" applyBorder="1" applyAlignment="1">
      <alignment horizontal="left" wrapText="1" indent="1"/>
    </xf>
    <xf numFmtId="0" fontId="9" fillId="10" borderId="10" xfId="3" applyFont="1" applyFill="1" applyBorder="1" applyAlignment="1">
      <alignment horizontal="right" wrapText="1"/>
    </xf>
    <xf numFmtId="0" fontId="9" fillId="10" borderId="9" xfId="3" applyFont="1" applyFill="1" applyBorder="1" applyAlignment="1">
      <alignment horizontal="right" wrapText="1"/>
    </xf>
    <xf numFmtId="0" fontId="3" fillId="0" borderId="0" xfId="3" applyAlignment="1">
      <alignment horizontal="left"/>
    </xf>
    <xf numFmtId="0" fontId="12" fillId="8" borderId="28" xfId="3" applyFont="1" applyFill="1" applyBorder="1" applyAlignment="1">
      <alignment horizontal="center" vertical="center"/>
    </xf>
    <xf numFmtId="0" fontId="12" fillId="8" borderId="26" xfId="3" applyFont="1" applyFill="1" applyBorder="1" applyAlignment="1">
      <alignment horizontal="center" vertical="center"/>
    </xf>
    <xf numFmtId="0" fontId="12" fillId="8" borderId="27" xfId="3" applyFont="1" applyFill="1" applyBorder="1" applyAlignment="1">
      <alignment horizontal="center" vertical="center"/>
    </xf>
    <xf numFmtId="0" fontId="12" fillId="8" borderId="25" xfId="3" applyFont="1" applyFill="1" applyBorder="1" applyAlignment="1">
      <alignment horizontal="center" vertical="center"/>
    </xf>
    <xf numFmtId="0" fontId="4" fillId="2" borderId="20" xfId="3" applyFont="1" applyFill="1" applyBorder="1" applyAlignment="1">
      <alignment horizontal="center" wrapText="1"/>
    </xf>
    <xf numFmtId="0" fontId="4" fillId="2" borderId="19" xfId="3" applyFont="1" applyFill="1" applyBorder="1" applyAlignment="1">
      <alignment horizontal="center" wrapText="1"/>
    </xf>
    <xf numFmtId="0" fontId="4" fillId="2" borderId="18" xfId="3" applyFont="1" applyFill="1" applyBorder="1" applyAlignment="1">
      <alignment horizontal="center" wrapText="1"/>
    </xf>
    <xf numFmtId="0" fontId="20" fillId="0" borderId="0" xfId="3" applyFont="1" applyAlignment="1">
      <alignment horizontal="center"/>
    </xf>
    <xf numFmtId="0" fontId="23" fillId="13" borderId="33" xfId="0" applyFont="1" applyFill="1" applyBorder="1" applyAlignment="1">
      <alignment horizontal="center" vertical="center"/>
    </xf>
  </cellXfs>
  <cellStyles count="4">
    <cellStyle name="Default 1" xfId="2" xr:uid="{7EF643BC-4740-4167-BA1A-616426915DDB}"/>
    <cellStyle name="Hyperlink" xfId="1" builtinId="8"/>
    <cellStyle name="Normal" xfId="0" builtinId="0"/>
    <cellStyle name="Normal 2" xfId="3" xr:uid="{A212ADE9-2F88-4551-A16C-BA1A91706F1A}"/>
  </cellStyles>
  <dxfs count="3">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68D3-CA6A-4431-A328-76BF32D5531F}">
  <sheetPr codeName="Sheet2"/>
  <dimension ref="B2:O27"/>
  <sheetViews>
    <sheetView tabSelected="1" zoomScale="130" zoomScaleNormal="130" workbookViewId="0">
      <selection activeCell="B7" sqref="B7"/>
    </sheetView>
  </sheetViews>
  <sheetFormatPr defaultColWidth="8.85546875" defaultRowHeight="15" x14ac:dyDescent="0.25"/>
  <cols>
    <col min="1" max="1" width="3.28515625" style="1" customWidth="1"/>
    <col min="2" max="7" width="13" style="1" customWidth="1"/>
    <col min="8" max="8" width="17.85546875" style="1" bestFit="1" customWidth="1"/>
    <col min="9" max="9" width="12.85546875" style="1" customWidth="1"/>
    <col min="10" max="10" width="13" style="1" customWidth="1"/>
    <col min="11" max="11" width="9.140625" style="1" customWidth="1"/>
    <col min="12" max="12" width="10.42578125" style="1" customWidth="1"/>
    <col min="13" max="13" width="20.7109375" style="1" customWidth="1"/>
    <col min="14" max="14" width="15.28515625" style="1" customWidth="1"/>
    <col min="15" max="15" width="8.85546875" style="1"/>
    <col min="16" max="16" width="14.7109375" style="1" customWidth="1"/>
    <col min="17" max="16384" width="8.85546875" style="1"/>
  </cols>
  <sheetData>
    <row r="2" spans="2:15" s="21" customFormat="1" ht="26.25" x14ac:dyDescent="0.4">
      <c r="C2" s="95"/>
      <c r="D2" s="95"/>
      <c r="E2" s="95"/>
      <c r="F2" s="103" t="s">
        <v>58</v>
      </c>
      <c r="G2" s="103"/>
      <c r="H2" s="103"/>
      <c r="I2" s="103"/>
    </row>
    <row r="3" spans="2:15" ht="7.9" customHeight="1" thickBot="1" x14ac:dyDescent="0.3"/>
    <row r="4" spans="2:15" ht="26.45" customHeight="1" thickBot="1" x14ac:dyDescent="0.3">
      <c r="B4" s="96" t="s">
        <v>31</v>
      </c>
      <c r="C4" s="97"/>
      <c r="D4" s="97"/>
      <c r="E4" s="97"/>
      <c r="F4" s="98"/>
      <c r="G4" s="97"/>
      <c r="H4" s="97"/>
      <c r="I4" s="97"/>
      <c r="J4" s="99"/>
      <c r="L4" s="77" t="s">
        <v>37</v>
      </c>
      <c r="M4" s="78"/>
    </row>
    <row r="5" spans="2:15" ht="14.45" customHeight="1" x14ac:dyDescent="0.25">
      <c r="B5" s="100" t="s">
        <v>32</v>
      </c>
      <c r="C5" s="101"/>
      <c r="D5" s="101"/>
      <c r="E5" s="102"/>
      <c r="F5" s="20"/>
      <c r="G5" s="100"/>
      <c r="H5" s="101"/>
      <c r="I5" s="101"/>
      <c r="J5" s="102"/>
      <c r="L5" s="44" t="s">
        <v>38</v>
      </c>
      <c r="M5" s="53" t="s">
        <v>3</v>
      </c>
    </row>
    <row r="6" spans="2:15" ht="23.25" x14ac:dyDescent="0.25">
      <c r="B6" s="13" t="s">
        <v>13</v>
      </c>
      <c r="C6" s="12" t="s">
        <v>17</v>
      </c>
      <c r="D6" s="12" t="s">
        <v>20</v>
      </c>
      <c r="E6" s="11" t="s">
        <v>24</v>
      </c>
      <c r="F6" s="19"/>
      <c r="G6" s="13"/>
      <c r="H6" s="12"/>
      <c r="I6" s="12"/>
      <c r="J6" s="11"/>
      <c r="L6" s="44" t="s">
        <v>39</v>
      </c>
      <c r="M6" s="45" t="s">
        <v>2</v>
      </c>
    </row>
    <row r="7" spans="2:15" ht="36" customHeight="1" thickBot="1" x14ac:dyDescent="0.3">
      <c r="B7" s="18" t="s">
        <v>67</v>
      </c>
      <c r="C7" s="17" t="s">
        <v>57</v>
      </c>
      <c r="D7" s="17" t="s">
        <v>66</v>
      </c>
      <c r="E7" s="16" t="s">
        <v>34</v>
      </c>
      <c r="F7" s="19"/>
      <c r="G7" s="18"/>
      <c r="H7" s="17"/>
      <c r="I7" s="17"/>
      <c r="J7" s="16"/>
      <c r="L7" s="44" t="s">
        <v>41</v>
      </c>
      <c r="M7" s="46" t="s">
        <v>1</v>
      </c>
    </row>
    <row r="8" spans="2:15" s="4" customFormat="1" ht="14.45" customHeight="1" thickBot="1" x14ac:dyDescent="0.3">
      <c r="B8" s="93" t="s">
        <v>53</v>
      </c>
      <c r="C8" s="94"/>
      <c r="D8" s="94"/>
      <c r="E8" s="94"/>
      <c r="F8" s="42">
        <f>(VALUE(LEFT(B7,1))+VALUE(LEFT(C7,1))+VALUE(LEFT(D7,1))+VALUE(LEFT(E7,1)))/4</f>
        <v>2.75</v>
      </c>
      <c r="G8" s="91" t="str">
        <f>IF(F8&lt;2,$M$5,IF(F8&lt;2.6,$M$6,IF(F8&lt;=3,$M$7,$M$8)))</f>
        <v>HIGH</v>
      </c>
      <c r="H8" s="91"/>
      <c r="I8" s="91"/>
      <c r="J8" s="92"/>
      <c r="L8" s="44" t="s">
        <v>43</v>
      </c>
      <c r="M8" s="47" t="s">
        <v>42</v>
      </c>
    </row>
    <row r="9" spans="2:15" ht="15.75" thickBot="1" x14ac:dyDescent="0.3"/>
    <row r="10" spans="2:15" x14ac:dyDescent="0.25">
      <c r="B10" s="88" t="s">
        <v>33</v>
      </c>
      <c r="C10" s="89"/>
      <c r="D10" s="89"/>
      <c r="E10" s="90"/>
      <c r="F10" s="15"/>
      <c r="G10" s="88"/>
      <c r="H10" s="89"/>
      <c r="I10" s="89"/>
      <c r="J10" s="90"/>
      <c r="L10" s="77" t="s">
        <v>36</v>
      </c>
      <c r="M10" s="78"/>
    </row>
    <row r="11" spans="2:15" s="4" customFormat="1" ht="26.25" customHeight="1" x14ac:dyDescent="0.25">
      <c r="B11" s="13" t="s">
        <v>63</v>
      </c>
      <c r="C11" s="12" t="s">
        <v>64</v>
      </c>
      <c r="D11" s="12" t="s">
        <v>65</v>
      </c>
      <c r="E11" s="11"/>
      <c r="F11" s="14"/>
      <c r="G11" s="13"/>
      <c r="H11" s="12"/>
      <c r="I11" s="12"/>
      <c r="J11" s="11"/>
      <c r="L11" s="44" t="s">
        <v>38</v>
      </c>
      <c r="M11" s="53" t="s">
        <v>3</v>
      </c>
    </row>
    <row r="12" spans="2:15" ht="84" customHeight="1" thickBot="1" x14ac:dyDescent="0.3">
      <c r="B12" s="10" t="s">
        <v>35</v>
      </c>
      <c r="C12" s="2" t="s">
        <v>35</v>
      </c>
      <c r="D12" s="6" t="s">
        <v>35</v>
      </c>
      <c r="E12" s="9"/>
      <c r="F12" s="8"/>
      <c r="G12" s="7"/>
      <c r="H12" s="6"/>
      <c r="I12" s="6"/>
      <c r="J12" s="5"/>
      <c r="L12" s="44" t="s">
        <v>44</v>
      </c>
      <c r="M12" s="45" t="s">
        <v>2</v>
      </c>
    </row>
    <row r="13" spans="2:15" s="4" customFormat="1" ht="14.45" customHeight="1" thickBot="1" x14ac:dyDescent="0.3">
      <c r="B13" s="93" t="s">
        <v>53</v>
      </c>
      <c r="C13" s="94"/>
      <c r="D13" s="94"/>
      <c r="E13" s="94"/>
      <c r="F13" s="43">
        <f>(VALUE(LEFT(B12,1))+VALUE(LEFT(C12,1))+VALUE(LEFT(D12,1)))/3</f>
        <v>3</v>
      </c>
      <c r="G13" s="91" t="str">
        <f>IF(F13&lt;2,$M$11,IF(F13&lt;=2.5,$M$12,$M$13))</f>
        <v>HIGH</v>
      </c>
      <c r="H13" s="91"/>
      <c r="I13" s="91"/>
      <c r="J13" s="92"/>
      <c r="L13" s="44" t="s">
        <v>40</v>
      </c>
      <c r="M13" s="46" t="s">
        <v>1</v>
      </c>
    </row>
    <row r="15" spans="2:15" ht="26.45" customHeight="1" thickBot="1" x14ac:dyDescent="0.3">
      <c r="B15" s="79" t="s">
        <v>76</v>
      </c>
      <c r="C15" s="79"/>
      <c r="D15" s="79"/>
      <c r="E15" s="79"/>
      <c r="F15" s="79"/>
      <c r="G15" s="79"/>
      <c r="J15" s="79" t="s">
        <v>75</v>
      </c>
      <c r="K15" s="79"/>
      <c r="L15" s="79"/>
      <c r="M15" s="79"/>
      <c r="N15" s="79"/>
      <c r="O15" s="79"/>
    </row>
    <row r="16" spans="2:15" ht="14.45" customHeight="1" thickTop="1" thickBot="1" x14ac:dyDescent="0.3">
      <c r="B16" s="84" t="s">
        <v>11</v>
      </c>
      <c r="C16" s="3" t="s">
        <v>1</v>
      </c>
      <c r="D16" s="54">
        <v>3</v>
      </c>
      <c r="E16" s="33">
        <v>6</v>
      </c>
      <c r="F16" s="29">
        <v>9</v>
      </c>
      <c r="G16" s="51">
        <v>12</v>
      </c>
      <c r="H16" s="52" t="s">
        <v>51</v>
      </c>
      <c r="I16" s="61">
        <f>F8*F13</f>
        <v>8.25</v>
      </c>
      <c r="J16" s="83" t="s">
        <v>11</v>
      </c>
      <c r="K16" s="3" t="s">
        <v>1</v>
      </c>
      <c r="L16" s="56" t="s">
        <v>5</v>
      </c>
      <c r="M16" s="48" t="s">
        <v>4</v>
      </c>
      <c r="N16" s="49" t="s">
        <v>6</v>
      </c>
      <c r="O16" s="50" t="s">
        <v>7</v>
      </c>
    </row>
    <row r="17" spans="2:15" ht="16.5" thickTop="1" thickBot="1" x14ac:dyDescent="0.3">
      <c r="B17" s="84"/>
      <c r="C17" s="2" t="s">
        <v>2</v>
      </c>
      <c r="D17" s="54">
        <v>2</v>
      </c>
      <c r="E17" s="54">
        <v>4</v>
      </c>
      <c r="F17" s="33">
        <v>6</v>
      </c>
      <c r="G17" s="29">
        <v>8</v>
      </c>
      <c r="J17" s="84"/>
      <c r="K17" s="2" t="s">
        <v>2</v>
      </c>
      <c r="L17" s="54" t="s">
        <v>5</v>
      </c>
      <c r="M17" s="54" t="s">
        <v>5</v>
      </c>
      <c r="N17" s="33" t="s">
        <v>4</v>
      </c>
      <c r="O17" s="29" t="s">
        <v>6</v>
      </c>
    </row>
    <row r="18" spans="2:15" ht="16.5" thickTop="1" thickBot="1" x14ac:dyDescent="0.3">
      <c r="B18" s="84"/>
      <c r="C18" s="2" t="s">
        <v>3</v>
      </c>
      <c r="D18" s="59">
        <v>1</v>
      </c>
      <c r="E18" s="54">
        <v>2</v>
      </c>
      <c r="F18" s="54">
        <v>3</v>
      </c>
      <c r="G18" s="55">
        <v>4</v>
      </c>
      <c r="H18" s="52" t="s">
        <v>52</v>
      </c>
      <c r="I18" s="60" t="str">
        <f>IF(I16&gt;9,"CRITICAL",IF(AND(I16&gt;=8,I16&lt;10),"HIGH",IF(AND(I16&gt;=5,I16&lt;8),"MEDIUM",IF(AND(I16&gt;=2,I16&lt;5),"LOW",IF(AND(I16&gt;=1,I16&lt;2),"NEGLIGIBLE","NONE")))))</f>
        <v>HIGH</v>
      </c>
      <c r="J18" s="85"/>
      <c r="K18" s="2" t="s">
        <v>3</v>
      </c>
      <c r="L18" s="59" t="s">
        <v>45</v>
      </c>
      <c r="M18" s="54" t="s">
        <v>5</v>
      </c>
      <c r="N18" s="54" t="s">
        <v>5</v>
      </c>
      <c r="O18" s="57" t="s">
        <v>5</v>
      </c>
    </row>
    <row r="19" spans="2:15" ht="15.75" thickTop="1" x14ac:dyDescent="0.25">
      <c r="B19" s="86"/>
      <c r="C19" s="6"/>
      <c r="D19" s="6" t="s">
        <v>3</v>
      </c>
      <c r="E19" s="30" t="s">
        <v>2</v>
      </c>
      <c r="F19" s="31" t="s">
        <v>1</v>
      </c>
      <c r="G19" s="32" t="s">
        <v>42</v>
      </c>
      <c r="J19" s="86"/>
      <c r="K19" s="6"/>
      <c r="L19" s="6" t="s">
        <v>3</v>
      </c>
      <c r="M19" s="30" t="s">
        <v>2</v>
      </c>
      <c r="N19" s="31" t="s">
        <v>1</v>
      </c>
      <c r="O19" s="32" t="s">
        <v>42</v>
      </c>
    </row>
    <row r="20" spans="2:15" ht="14.45" customHeight="1" x14ac:dyDescent="0.25">
      <c r="B20" s="28"/>
      <c r="C20" s="87" t="s">
        <v>32</v>
      </c>
      <c r="D20" s="87"/>
      <c r="E20" s="87"/>
      <c r="F20" s="87"/>
      <c r="G20" s="87"/>
      <c r="J20" s="28"/>
      <c r="K20" s="80" t="s">
        <v>32</v>
      </c>
      <c r="L20" s="81"/>
      <c r="M20" s="81"/>
      <c r="N20" s="81"/>
      <c r="O20" s="82"/>
    </row>
    <row r="23" spans="2:15" x14ac:dyDescent="0.25">
      <c r="F23" s="1" t="s">
        <v>46</v>
      </c>
      <c r="G23" s="38" t="s">
        <v>62</v>
      </c>
      <c r="H23" s="34" t="s">
        <v>42</v>
      </c>
      <c r="L23" s="62"/>
    </row>
    <row r="24" spans="2:15" x14ac:dyDescent="0.25">
      <c r="G24" s="39" t="s">
        <v>48</v>
      </c>
      <c r="H24" s="35" t="s">
        <v>1</v>
      </c>
    </row>
    <row r="25" spans="2:15" x14ac:dyDescent="0.25">
      <c r="G25" s="40" t="s">
        <v>49</v>
      </c>
      <c r="H25" s="36" t="s">
        <v>2</v>
      </c>
    </row>
    <row r="26" spans="2:15" x14ac:dyDescent="0.25">
      <c r="G26" s="41" t="s">
        <v>50</v>
      </c>
      <c r="H26" s="37" t="s">
        <v>3</v>
      </c>
    </row>
    <row r="27" spans="2:15" x14ac:dyDescent="0.25">
      <c r="G27" s="65">
        <v>1</v>
      </c>
      <c r="H27" s="58" t="s">
        <v>47</v>
      </c>
    </row>
  </sheetData>
  <mergeCells count="19">
    <mergeCell ref="C2:E2"/>
    <mergeCell ref="B13:E13"/>
    <mergeCell ref="G13:J13"/>
    <mergeCell ref="B4:J4"/>
    <mergeCell ref="G5:J5"/>
    <mergeCell ref="B5:E5"/>
    <mergeCell ref="F2:I2"/>
    <mergeCell ref="B15:G15"/>
    <mergeCell ref="B16:B19"/>
    <mergeCell ref="C20:G20"/>
    <mergeCell ref="G10:J10"/>
    <mergeCell ref="G8:J8"/>
    <mergeCell ref="B10:E10"/>
    <mergeCell ref="B8:E8"/>
    <mergeCell ref="L4:M4"/>
    <mergeCell ref="L10:M10"/>
    <mergeCell ref="J15:O15"/>
    <mergeCell ref="K20:O20"/>
    <mergeCell ref="J16:J19"/>
  </mergeCells>
  <dataValidations count="16">
    <dataValidation type="list" allowBlank="1" showInputMessage="1" showErrorMessage="1" sqref="J12" xr:uid="{00000000-0002-0000-0100-00000F000000}">
      <formula1>PrivacyViolation</formula1>
    </dataValidation>
    <dataValidation type="list" allowBlank="1" showInputMessage="1" showErrorMessage="1" sqref="I12" xr:uid="{00000000-0002-0000-0100-00000E000000}">
      <formula1>NonCompliance</formula1>
    </dataValidation>
    <dataValidation type="list" allowBlank="1" showInputMessage="1" showErrorMessage="1" sqref="H12" xr:uid="{00000000-0002-0000-0100-00000D000000}">
      <formula1>ReputationDamage</formula1>
    </dataValidation>
    <dataValidation type="list" allowBlank="1" showInputMessage="1" showErrorMessage="1" sqref="G12" xr:uid="{00000000-0002-0000-0100-00000C000000}">
      <formula1>FinancialDamage</formula1>
    </dataValidation>
    <dataValidation type="list" allowBlank="1" showInputMessage="1" showErrorMessage="1" sqref="E12" xr:uid="{00000000-0002-0000-0100-00000B000000}">
      <formula1>LossOfAccountability</formula1>
    </dataValidation>
    <dataValidation type="list" allowBlank="1" showInputMessage="1" showErrorMessage="1" sqref="D12" xr:uid="{00000000-0002-0000-0100-00000A000000}">
      <formula1>LossOfAvailability</formula1>
    </dataValidation>
    <dataValidation type="list" allowBlank="1" showInputMessage="1" showErrorMessage="1" sqref="C12" xr:uid="{00000000-0002-0000-0100-000009000000}">
      <formula1>LossOfIntegrity</formula1>
    </dataValidation>
    <dataValidation type="list" allowBlank="1" showInputMessage="1" showErrorMessage="1" sqref="B12" xr:uid="{00000000-0002-0000-0100-000008000000}">
      <formula1>LossOfConfidentiality</formula1>
    </dataValidation>
    <dataValidation type="list" allowBlank="1" showInputMessage="1" showErrorMessage="1" sqref="J7" xr:uid="{00000000-0002-0000-0100-000007000000}">
      <formula1>IntrusionDetection</formula1>
    </dataValidation>
    <dataValidation type="list" allowBlank="1" showInputMessage="1" showErrorMessage="1" sqref="I7" xr:uid="{00000000-0002-0000-0100-000006000000}">
      <formula1>Awareness</formula1>
    </dataValidation>
    <dataValidation type="list" allowBlank="1" showInputMessage="1" showErrorMessage="1" sqref="H7" xr:uid="{00000000-0002-0000-0100-000005000000}">
      <formula1>EaseOfExploit</formula1>
    </dataValidation>
    <dataValidation type="list" allowBlank="1" showInputMessage="1" showErrorMessage="1" sqref="G7" xr:uid="{00000000-0002-0000-0100-000004000000}">
      <formula1>EaseOfDiscovery</formula1>
    </dataValidation>
    <dataValidation type="list" allowBlank="1" showInputMessage="1" showErrorMessage="1" sqref="E7" xr:uid="{00000000-0002-0000-0100-000003000000}">
      <formula1>Size</formula1>
    </dataValidation>
    <dataValidation type="list" allowBlank="1" showInputMessage="1" showErrorMessage="1" sqref="D7" xr:uid="{00000000-0002-0000-0100-000002000000}">
      <formula1>Opportunity</formula1>
    </dataValidation>
    <dataValidation type="list" allowBlank="1" showInputMessage="1" showErrorMessage="1" sqref="B7" xr:uid="{00000000-0002-0000-0100-000001000000}">
      <formula1>SkillLevel</formula1>
    </dataValidation>
    <dataValidation type="list" allowBlank="1" showInputMessage="1" showErrorMessage="1" sqref="C7" xr:uid="{00000000-0002-0000-0100-000000000000}">
      <formula1>Motive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786E-B7F7-49CB-A8CD-33DF80C7E1EB}">
  <sheetPr codeName="Sheet3"/>
  <dimension ref="A1:Q27"/>
  <sheetViews>
    <sheetView workbookViewId="0">
      <pane xSplit="1" ySplit="1" topLeftCell="B2" activePane="bottomRight" state="frozen"/>
      <selection activeCell="B7" sqref="B7"/>
      <selection pane="topRight" activeCell="B7" sqref="B7"/>
      <selection pane="bottomLeft" activeCell="B7" sqref="B7"/>
      <selection pane="bottomRight" activeCell="E27" sqref="E27"/>
    </sheetView>
  </sheetViews>
  <sheetFormatPr defaultColWidth="8.85546875" defaultRowHeight="15" outlineLevelRow="1" x14ac:dyDescent="0.25"/>
  <cols>
    <col min="1" max="1" width="8.85546875" style="1"/>
    <col min="2" max="2" width="18.28515625" style="1" customWidth="1"/>
    <col min="3" max="3" width="17.28515625" style="1" customWidth="1"/>
    <col min="4" max="4" width="26.28515625" style="1" bestFit="1" customWidth="1"/>
    <col min="5" max="5" width="22.85546875" style="1" bestFit="1" customWidth="1"/>
    <col min="6" max="8" width="17.42578125" style="1" customWidth="1"/>
    <col min="9" max="9" width="17.7109375" style="1" customWidth="1"/>
    <col min="10" max="10" width="20.140625" style="1" bestFit="1" customWidth="1"/>
    <col min="11" max="11" width="20.140625" style="1" customWidth="1"/>
    <col min="12" max="12" width="20" style="1" customWidth="1"/>
    <col min="13" max="18" width="17.7109375" style="1" customWidth="1"/>
    <col min="19" max="16384" width="8.85546875" style="1"/>
  </cols>
  <sheetData>
    <row r="1" spans="1:17" s="4" customFormat="1" x14ac:dyDescent="0.25">
      <c r="A1" s="27"/>
      <c r="B1" s="27" t="s">
        <v>13</v>
      </c>
      <c r="C1" s="27" t="s">
        <v>17</v>
      </c>
      <c r="D1" s="27" t="s">
        <v>20</v>
      </c>
      <c r="E1" s="27" t="s">
        <v>24</v>
      </c>
      <c r="F1" s="27"/>
      <c r="G1" s="27"/>
      <c r="H1" s="27"/>
      <c r="I1" s="27"/>
      <c r="J1" s="27" t="s">
        <v>10</v>
      </c>
      <c r="K1" s="27" t="s">
        <v>9</v>
      </c>
      <c r="L1" s="27" t="s">
        <v>8</v>
      </c>
      <c r="M1" s="27"/>
      <c r="N1" s="27"/>
      <c r="O1" s="27"/>
      <c r="P1" s="27"/>
      <c r="Q1" s="27"/>
    </row>
    <row r="2" spans="1:17" s="22" customFormat="1" ht="15.75" x14ac:dyDescent="0.25">
      <c r="A2" s="26">
        <v>0</v>
      </c>
      <c r="B2" s="25"/>
      <c r="C2" s="25"/>
      <c r="D2" s="25"/>
      <c r="E2" s="25"/>
      <c r="F2" s="25"/>
      <c r="G2" s="25"/>
      <c r="H2" s="25"/>
      <c r="I2" s="25"/>
      <c r="J2" s="25"/>
      <c r="K2" s="25"/>
      <c r="L2" s="25"/>
      <c r="M2" s="25"/>
      <c r="N2" s="25"/>
      <c r="O2" s="25"/>
      <c r="P2" s="25"/>
      <c r="Q2" s="25"/>
    </row>
    <row r="3" spans="1:17" s="22" customFormat="1" ht="48.75" x14ac:dyDescent="0.25">
      <c r="A3" s="26">
        <f t="shared" ref="A3:A11" si="0">A2+1</f>
        <v>1</v>
      </c>
      <c r="B3" s="25" t="s">
        <v>14</v>
      </c>
      <c r="C3" s="25" t="s">
        <v>18</v>
      </c>
      <c r="D3" s="25" t="s">
        <v>21</v>
      </c>
      <c r="E3" s="25" t="s">
        <v>26</v>
      </c>
      <c r="F3" s="25"/>
      <c r="G3" s="25"/>
      <c r="H3" s="25"/>
      <c r="I3" s="25"/>
      <c r="J3" s="25" t="s">
        <v>28</v>
      </c>
      <c r="K3" s="25" t="s">
        <v>28</v>
      </c>
      <c r="L3" s="25" t="s">
        <v>28</v>
      </c>
      <c r="M3" s="25"/>
      <c r="N3" s="25"/>
      <c r="O3" s="25"/>
      <c r="P3" s="25"/>
      <c r="Q3" s="25"/>
    </row>
    <row r="4" spans="1:17" s="22" customFormat="1" ht="48.75" x14ac:dyDescent="0.25">
      <c r="A4" s="26">
        <f t="shared" si="0"/>
        <v>2</v>
      </c>
      <c r="B4" s="25" t="s">
        <v>15</v>
      </c>
      <c r="C4" s="25" t="s">
        <v>0</v>
      </c>
      <c r="D4" s="25" t="s">
        <v>22</v>
      </c>
      <c r="E4" s="25" t="s">
        <v>25</v>
      </c>
      <c r="F4" s="25"/>
      <c r="G4" s="25"/>
      <c r="H4" s="25"/>
      <c r="I4" s="25"/>
      <c r="J4" s="25" t="s">
        <v>29</v>
      </c>
      <c r="K4" s="25" t="s">
        <v>29</v>
      </c>
      <c r="L4" s="25" t="s">
        <v>29</v>
      </c>
      <c r="M4" s="25"/>
      <c r="N4" s="25"/>
      <c r="O4" s="25"/>
      <c r="P4" s="25"/>
      <c r="Q4" s="25"/>
    </row>
    <row r="5" spans="1:17" s="22" customFormat="1" ht="60.75" x14ac:dyDescent="0.25">
      <c r="A5" s="26">
        <f t="shared" si="0"/>
        <v>3</v>
      </c>
      <c r="B5" s="25" t="s">
        <v>16</v>
      </c>
      <c r="C5" s="25" t="s">
        <v>56</v>
      </c>
      <c r="D5" s="25" t="s">
        <v>23</v>
      </c>
      <c r="E5" s="25" t="s">
        <v>27</v>
      </c>
      <c r="F5" s="25"/>
      <c r="G5" s="25"/>
      <c r="H5" s="25"/>
      <c r="I5" s="25"/>
      <c r="J5" s="25" t="s">
        <v>30</v>
      </c>
      <c r="K5" s="25" t="s">
        <v>30</v>
      </c>
      <c r="L5" s="25" t="s">
        <v>30</v>
      </c>
      <c r="M5" s="25"/>
      <c r="N5" s="25"/>
      <c r="O5" s="25"/>
      <c r="P5" s="25"/>
      <c r="Q5" s="25"/>
    </row>
    <row r="6" spans="1:17" s="22" customFormat="1" ht="15.75" x14ac:dyDescent="0.25">
      <c r="A6" s="26">
        <f t="shared" si="0"/>
        <v>4</v>
      </c>
      <c r="B6" s="25"/>
      <c r="C6" s="25" t="s">
        <v>19</v>
      </c>
      <c r="D6" s="25"/>
      <c r="E6" s="25"/>
      <c r="F6" s="25"/>
      <c r="G6" s="25"/>
      <c r="H6" s="25"/>
      <c r="I6" s="25"/>
      <c r="J6" s="25"/>
      <c r="K6" s="25"/>
      <c r="L6" s="25"/>
      <c r="M6" s="25"/>
      <c r="N6" s="25"/>
      <c r="O6" s="25"/>
      <c r="P6" s="25"/>
      <c r="Q6" s="25"/>
    </row>
    <row r="7" spans="1:17" s="22" customFormat="1" ht="15.75" x14ac:dyDescent="0.25">
      <c r="A7" s="26">
        <f t="shared" si="0"/>
        <v>5</v>
      </c>
      <c r="B7" s="25"/>
      <c r="C7" s="25"/>
      <c r="D7" s="25"/>
      <c r="E7" s="25"/>
      <c r="F7" s="25"/>
      <c r="G7" s="25"/>
      <c r="H7" s="25"/>
      <c r="I7" s="25"/>
      <c r="J7" s="25"/>
      <c r="K7" s="25"/>
      <c r="L7" s="25"/>
      <c r="M7" s="25"/>
      <c r="N7" s="25"/>
      <c r="O7" s="25"/>
      <c r="P7" s="25"/>
      <c r="Q7" s="25"/>
    </row>
    <row r="8" spans="1:17" s="22" customFormat="1" ht="15.75" x14ac:dyDescent="0.25">
      <c r="A8" s="26">
        <f t="shared" si="0"/>
        <v>6</v>
      </c>
      <c r="B8" s="25"/>
      <c r="C8" s="25"/>
      <c r="D8" s="25"/>
      <c r="E8" s="25"/>
      <c r="F8" s="25"/>
      <c r="G8" s="25"/>
      <c r="H8" s="25"/>
      <c r="I8" s="25"/>
      <c r="J8" s="25"/>
      <c r="K8" s="25"/>
      <c r="L8" s="25"/>
      <c r="M8" s="25"/>
      <c r="N8" s="25"/>
      <c r="O8" s="25"/>
      <c r="P8" s="25"/>
      <c r="Q8" s="25"/>
    </row>
    <row r="9" spans="1:17" s="22" customFormat="1" ht="15.75" x14ac:dyDescent="0.25">
      <c r="A9" s="26">
        <f t="shared" si="0"/>
        <v>7</v>
      </c>
      <c r="B9" s="25"/>
      <c r="C9" s="25"/>
      <c r="D9" s="25"/>
      <c r="E9" s="25"/>
      <c r="F9" s="25"/>
      <c r="G9" s="25"/>
      <c r="H9" s="25"/>
      <c r="I9" s="25"/>
      <c r="J9" s="25"/>
      <c r="K9" s="25"/>
      <c r="L9" s="25"/>
      <c r="M9" s="25"/>
      <c r="N9" s="25"/>
      <c r="O9" s="25"/>
      <c r="P9" s="25"/>
      <c r="Q9" s="25"/>
    </row>
    <row r="10" spans="1:17" s="22" customFormat="1" ht="15.75" x14ac:dyDescent="0.25">
      <c r="A10" s="26">
        <f t="shared" si="0"/>
        <v>8</v>
      </c>
      <c r="B10" s="25"/>
      <c r="C10" s="25"/>
      <c r="D10" s="25"/>
      <c r="E10" s="25"/>
      <c r="F10" s="25"/>
      <c r="G10" s="25"/>
      <c r="H10" s="25"/>
      <c r="I10" s="25"/>
      <c r="J10" s="25"/>
      <c r="K10" s="25"/>
      <c r="L10" s="25"/>
      <c r="M10" s="25"/>
      <c r="N10" s="25"/>
      <c r="O10" s="25"/>
      <c r="P10" s="25"/>
      <c r="Q10" s="25"/>
    </row>
    <row r="11" spans="1:17" s="22" customFormat="1" ht="15.75" x14ac:dyDescent="0.25">
      <c r="A11" s="26">
        <f t="shared" si="0"/>
        <v>9</v>
      </c>
      <c r="B11" s="25"/>
      <c r="C11" s="25"/>
      <c r="D11" s="25"/>
      <c r="E11" s="25"/>
      <c r="F11" s="25"/>
      <c r="G11" s="25"/>
      <c r="H11" s="25"/>
      <c r="I11" s="25"/>
      <c r="J11" s="25"/>
      <c r="K11" s="25"/>
      <c r="L11" s="25"/>
      <c r="M11" s="25"/>
      <c r="N11" s="25"/>
      <c r="O11" s="25"/>
      <c r="P11" s="25"/>
      <c r="Q11" s="25"/>
    </row>
    <row r="12" spans="1:17" s="22" customFormat="1" ht="7.15" customHeight="1" x14ac:dyDescent="0.25">
      <c r="A12" s="24"/>
      <c r="B12" s="23"/>
      <c r="C12" s="23"/>
      <c r="D12" s="23"/>
      <c r="E12" s="23"/>
      <c r="F12" s="23"/>
      <c r="G12" s="23"/>
      <c r="H12" s="23"/>
      <c r="I12" s="23"/>
      <c r="J12" s="23"/>
      <c r="K12" s="23"/>
      <c r="L12" s="23"/>
      <c r="M12" s="23"/>
      <c r="N12" s="23"/>
      <c r="O12" s="23"/>
      <c r="P12" s="23"/>
      <c r="Q12" s="23"/>
    </row>
    <row r="13" spans="1:17" x14ac:dyDescent="0.25">
      <c r="B13" s="22"/>
      <c r="C13" s="22"/>
      <c r="D13" s="22"/>
      <c r="E13" s="22"/>
      <c r="F13" s="22"/>
      <c r="G13" s="22"/>
      <c r="H13" s="22"/>
      <c r="I13" s="22"/>
    </row>
    <row r="14" spans="1:17" hidden="1" outlineLevel="1" x14ac:dyDescent="0.25">
      <c r="A14" s="1" t="s">
        <v>12</v>
      </c>
      <c r="B14" s="22"/>
      <c r="C14" s="22"/>
      <c r="D14" s="22"/>
      <c r="E14" s="22"/>
      <c r="F14" s="22"/>
      <c r="G14" s="22"/>
      <c r="H14" s="22"/>
      <c r="I14" s="22"/>
    </row>
    <row r="15" spans="1:17" hidden="1" outlineLevel="1" x14ac:dyDescent="0.25">
      <c r="B15" s="22" t="str">
        <f t="shared" ref="B15:Q15" si="1">CONCATENATE($A2," - ",B2)</f>
        <v xml:space="preserve">0 - </v>
      </c>
      <c r="C15" s="22" t="str">
        <f t="shared" si="1"/>
        <v xml:space="preserve">0 - </v>
      </c>
      <c r="D15" s="22" t="str">
        <f t="shared" si="1"/>
        <v xml:space="preserve">0 - </v>
      </c>
      <c r="E15" s="22" t="str">
        <f t="shared" si="1"/>
        <v xml:space="preserve">0 - </v>
      </c>
      <c r="F15" s="22" t="str">
        <f t="shared" si="1"/>
        <v xml:space="preserve">0 - </v>
      </c>
      <c r="G15" s="22" t="str">
        <f t="shared" si="1"/>
        <v xml:space="preserve">0 - </v>
      </c>
      <c r="H15" s="22" t="str">
        <f t="shared" si="1"/>
        <v xml:space="preserve">0 - </v>
      </c>
      <c r="I15" s="22" t="str">
        <f t="shared" si="1"/>
        <v xml:space="preserve">0 - </v>
      </c>
      <c r="J15" s="22" t="str">
        <f t="shared" si="1"/>
        <v xml:space="preserve">0 - </v>
      </c>
      <c r="K15" s="22" t="str">
        <f t="shared" si="1"/>
        <v xml:space="preserve">0 - </v>
      </c>
      <c r="L15" s="22" t="str">
        <f t="shared" si="1"/>
        <v xml:space="preserve">0 - </v>
      </c>
      <c r="M15" s="22" t="str">
        <f t="shared" si="1"/>
        <v xml:space="preserve">0 - </v>
      </c>
      <c r="N15" s="22" t="str">
        <f t="shared" si="1"/>
        <v xml:space="preserve">0 - </v>
      </c>
      <c r="O15" s="22" t="str">
        <f t="shared" si="1"/>
        <v xml:space="preserve">0 - </v>
      </c>
      <c r="P15" s="22" t="str">
        <f t="shared" si="1"/>
        <v xml:space="preserve">0 - </v>
      </c>
      <c r="Q15" s="22" t="str">
        <f t="shared" si="1"/>
        <v xml:space="preserve">0 - </v>
      </c>
    </row>
    <row r="16" spans="1:17" ht="48.75" hidden="1" outlineLevel="1" x14ac:dyDescent="0.25">
      <c r="B16" s="22" t="str">
        <f t="shared" ref="B16:Q16" si="2">CONCATENATE($A3," - ",B3)</f>
        <v>1 - Internal Only</v>
      </c>
      <c r="C16" s="22" t="str">
        <f t="shared" si="2"/>
        <v>1 - Public</v>
      </c>
      <c r="D16" s="22" t="str">
        <f t="shared" si="2"/>
        <v>1 - VPN or MFA</v>
      </c>
      <c r="E16" s="22" t="str">
        <f t="shared" si="2"/>
        <v>1 - &lt; 80% uptime</v>
      </c>
      <c r="F16" s="22" t="str">
        <f t="shared" si="2"/>
        <v xml:space="preserve">1 - </v>
      </c>
      <c r="G16" s="22" t="str">
        <f t="shared" si="2"/>
        <v xml:space="preserve">1 - </v>
      </c>
      <c r="H16" s="22" t="str">
        <f t="shared" si="2"/>
        <v xml:space="preserve">1 - </v>
      </c>
      <c r="I16" s="22" t="str">
        <f t="shared" si="2"/>
        <v xml:space="preserve">1 - </v>
      </c>
      <c r="J16" s="22" t="str">
        <f t="shared" si="2"/>
        <v>1 - Limited adverse effect on organizational operations, assets of individuals.</v>
      </c>
      <c r="K16" s="22" t="str">
        <f t="shared" si="2"/>
        <v>1 - Limited adverse effect on organizational operations, assets of individuals.</v>
      </c>
      <c r="L16" s="22" t="str">
        <f t="shared" si="2"/>
        <v>1 - Limited adverse effect on organizational operations, assets of individuals.</v>
      </c>
      <c r="M16" s="22" t="str">
        <f t="shared" si="2"/>
        <v xml:space="preserve">1 - </v>
      </c>
      <c r="N16" s="22" t="str">
        <f t="shared" si="2"/>
        <v xml:space="preserve">1 - </v>
      </c>
      <c r="O16" s="22" t="str">
        <f t="shared" si="2"/>
        <v xml:space="preserve">1 - </v>
      </c>
      <c r="P16" s="22" t="str">
        <f t="shared" si="2"/>
        <v xml:space="preserve">1 - </v>
      </c>
      <c r="Q16" s="22" t="str">
        <f t="shared" si="2"/>
        <v xml:space="preserve">1 - </v>
      </c>
    </row>
    <row r="17" spans="2:17" ht="48.75" hidden="1" outlineLevel="1" x14ac:dyDescent="0.25">
      <c r="B17" s="22" t="str">
        <f t="shared" ref="B17:Q17" si="3">CONCATENATE($A4," - ",B4)</f>
        <v>2 - Indirect Service</v>
      </c>
      <c r="C17" s="22" t="str">
        <f t="shared" si="3"/>
        <v>2 - Internal</v>
      </c>
      <c r="D17" s="22" t="str">
        <f t="shared" si="3"/>
        <v>2 - Single Factor</v>
      </c>
      <c r="E17" s="22" t="str">
        <f t="shared" si="3"/>
        <v>2 - 80% - 95% uptime</v>
      </c>
      <c r="F17" s="22" t="str">
        <f t="shared" si="3"/>
        <v xml:space="preserve">2 - </v>
      </c>
      <c r="G17" s="22" t="str">
        <f t="shared" si="3"/>
        <v xml:space="preserve">2 - </v>
      </c>
      <c r="H17" s="22" t="str">
        <f t="shared" si="3"/>
        <v xml:space="preserve">2 - </v>
      </c>
      <c r="I17" s="22" t="str">
        <f t="shared" si="3"/>
        <v xml:space="preserve">2 - </v>
      </c>
      <c r="J17" s="22" t="str">
        <f t="shared" si="3"/>
        <v>2 - Serious adverse effect on organizational operations, assets or individuals.</v>
      </c>
      <c r="K17" s="22" t="str">
        <f t="shared" si="3"/>
        <v>2 - Serious adverse effect on organizational operations, assets or individuals.</v>
      </c>
      <c r="L17" s="22" t="str">
        <f t="shared" si="3"/>
        <v>2 - Serious adverse effect on organizational operations, assets or individuals.</v>
      </c>
      <c r="M17" s="22" t="str">
        <f t="shared" si="3"/>
        <v xml:space="preserve">2 - </v>
      </c>
      <c r="N17" s="22" t="str">
        <f t="shared" si="3"/>
        <v xml:space="preserve">2 - </v>
      </c>
      <c r="O17" s="22" t="str">
        <f t="shared" si="3"/>
        <v xml:space="preserve">2 - </v>
      </c>
      <c r="P17" s="22" t="str">
        <f t="shared" si="3"/>
        <v xml:space="preserve">2 - </v>
      </c>
      <c r="Q17" s="22" t="str">
        <f t="shared" si="3"/>
        <v xml:space="preserve">2 - </v>
      </c>
    </row>
    <row r="18" spans="2:17" ht="60.75" hidden="1" outlineLevel="1" x14ac:dyDescent="0.25">
      <c r="B18" s="22" t="str">
        <f t="shared" ref="B18:Q18" si="4">CONCATENATE($A5," - ",B5)</f>
        <v>3 - Internet Accessible</v>
      </c>
      <c r="C18" s="22" t="str">
        <f t="shared" si="4"/>
        <v>3 - Confidential</v>
      </c>
      <c r="D18" s="22" t="str">
        <f t="shared" si="4"/>
        <v>3 - None</v>
      </c>
      <c r="E18" s="22" t="str">
        <f t="shared" si="4"/>
        <v>3 - &gt; 95% uptime</v>
      </c>
      <c r="F18" s="22" t="str">
        <f t="shared" si="4"/>
        <v xml:space="preserve">3 - </v>
      </c>
      <c r="G18" s="22" t="str">
        <f t="shared" si="4"/>
        <v xml:space="preserve">3 - </v>
      </c>
      <c r="H18" s="22" t="str">
        <f t="shared" si="4"/>
        <v xml:space="preserve">3 - </v>
      </c>
      <c r="I18" s="22" t="str">
        <f t="shared" si="4"/>
        <v xml:space="preserve">3 - </v>
      </c>
      <c r="J18" s="22" t="str">
        <f t="shared" si="4"/>
        <v>3 - Severe or catastrophic adverse effect on organizational operations, assets or individuals.</v>
      </c>
      <c r="K18" s="22" t="str">
        <f t="shared" si="4"/>
        <v>3 - Severe or catastrophic adverse effect on organizational operations, assets or individuals.</v>
      </c>
      <c r="L18" s="22" t="str">
        <f t="shared" si="4"/>
        <v>3 - Severe or catastrophic adverse effect on organizational operations, assets or individuals.</v>
      </c>
      <c r="M18" s="22" t="str">
        <f t="shared" si="4"/>
        <v xml:space="preserve">3 - </v>
      </c>
      <c r="N18" s="22" t="str">
        <f t="shared" si="4"/>
        <v xml:space="preserve">3 - </v>
      </c>
      <c r="O18" s="22" t="str">
        <f t="shared" si="4"/>
        <v xml:space="preserve">3 - </v>
      </c>
      <c r="P18" s="22" t="str">
        <f t="shared" si="4"/>
        <v xml:space="preserve">3 - </v>
      </c>
      <c r="Q18" s="22" t="str">
        <f t="shared" si="4"/>
        <v xml:space="preserve">3 - </v>
      </c>
    </row>
    <row r="19" spans="2:17" hidden="1" outlineLevel="1" x14ac:dyDescent="0.25">
      <c r="B19" s="22" t="str">
        <f t="shared" ref="B19:Q19" si="5">CONCATENATE($A6," - ",B6)</f>
        <v xml:space="preserve">4 - </v>
      </c>
      <c r="C19" s="22" t="str">
        <f t="shared" si="5"/>
        <v>4 - Restricted</v>
      </c>
      <c r="D19" s="22" t="str">
        <f t="shared" si="5"/>
        <v xml:space="preserve">4 - </v>
      </c>
      <c r="E19" s="22" t="str">
        <f t="shared" si="5"/>
        <v xml:space="preserve">4 - </v>
      </c>
      <c r="F19" s="22" t="str">
        <f t="shared" si="5"/>
        <v xml:space="preserve">4 - </v>
      </c>
      <c r="G19" s="22" t="str">
        <f t="shared" si="5"/>
        <v xml:space="preserve">4 - </v>
      </c>
      <c r="H19" s="22" t="str">
        <f t="shared" si="5"/>
        <v xml:space="preserve">4 - </v>
      </c>
      <c r="I19" s="22" t="str">
        <f t="shared" si="5"/>
        <v xml:space="preserve">4 - </v>
      </c>
      <c r="J19" s="22" t="str">
        <f t="shared" si="5"/>
        <v xml:space="preserve">4 - </v>
      </c>
      <c r="K19" s="22" t="str">
        <f t="shared" si="5"/>
        <v xml:space="preserve">4 - </v>
      </c>
      <c r="L19" s="22" t="str">
        <f t="shared" si="5"/>
        <v xml:space="preserve">4 - </v>
      </c>
      <c r="M19" s="22" t="str">
        <f t="shared" si="5"/>
        <v xml:space="preserve">4 - </v>
      </c>
      <c r="N19" s="22" t="str">
        <f t="shared" si="5"/>
        <v xml:space="preserve">4 - </v>
      </c>
      <c r="O19" s="22" t="str">
        <f t="shared" si="5"/>
        <v xml:space="preserve">4 - </v>
      </c>
      <c r="P19" s="22" t="str">
        <f t="shared" si="5"/>
        <v xml:space="preserve">4 - </v>
      </c>
      <c r="Q19" s="22" t="str">
        <f t="shared" si="5"/>
        <v xml:space="preserve">4 - </v>
      </c>
    </row>
    <row r="20" spans="2:17" hidden="1" outlineLevel="1" x14ac:dyDescent="0.25">
      <c r="B20" s="22" t="str">
        <f t="shared" ref="B20:Q20" si="6">CONCATENATE($A7," - ",B7)</f>
        <v xml:space="preserve">5 - </v>
      </c>
      <c r="C20" s="22" t="str">
        <f t="shared" si="6"/>
        <v xml:space="preserve">5 - </v>
      </c>
      <c r="D20" s="22" t="str">
        <f t="shared" si="6"/>
        <v xml:space="preserve">5 - </v>
      </c>
      <c r="E20" s="22" t="str">
        <f t="shared" si="6"/>
        <v xml:space="preserve">5 - </v>
      </c>
      <c r="F20" s="22" t="str">
        <f t="shared" si="6"/>
        <v xml:space="preserve">5 - </v>
      </c>
      <c r="G20" s="22" t="str">
        <f t="shared" si="6"/>
        <v xml:space="preserve">5 - </v>
      </c>
      <c r="H20" s="22" t="str">
        <f t="shared" si="6"/>
        <v xml:space="preserve">5 - </v>
      </c>
      <c r="I20" s="22" t="str">
        <f t="shared" si="6"/>
        <v xml:space="preserve">5 - </v>
      </c>
      <c r="J20" s="22" t="str">
        <f t="shared" si="6"/>
        <v xml:space="preserve">5 - </v>
      </c>
      <c r="K20" s="22" t="str">
        <f t="shared" si="6"/>
        <v xml:space="preserve">5 - </v>
      </c>
      <c r="L20" s="22" t="str">
        <f t="shared" si="6"/>
        <v xml:space="preserve">5 - </v>
      </c>
      <c r="M20" s="22" t="str">
        <f t="shared" si="6"/>
        <v xml:space="preserve">5 - </v>
      </c>
      <c r="N20" s="22" t="str">
        <f t="shared" si="6"/>
        <v xml:space="preserve">5 - </v>
      </c>
      <c r="O20" s="22" t="str">
        <f t="shared" si="6"/>
        <v xml:space="preserve">5 - </v>
      </c>
      <c r="P20" s="22" t="str">
        <f t="shared" si="6"/>
        <v xml:space="preserve">5 - </v>
      </c>
      <c r="Q20" s="22" t="str">
        <f t="shared" si="6"/>
        <v xml:space="preserve">5 - </v>
      </c>
    </row>
    <row r="21" spans="2:17" hidden="1" outlineLevel="1" x14ac:dyDescent="0.25">
      <c r="B21" s="22" t="str">
        <f t="shared" ref="B21:Q21" si="7">CONCATENATE($A8," - ",B8)</f>
        <v xml:space="preserve">6 - </v>
      </c>
      <c r="C21" s="22" t="str">
        <f t="shared" si="7"/>
        <v xml:space="preserve">6 - </v>
      </c>
      <c r="D21" s="22" t="str">
        <f t="shared" si="7"/>
        <v xml:space="preserve">6 - </v>
      </c>
      <c r="E21" s="22" t="str">
        <f t="shared" si="7"/>
        <v xml:space="preserve">6 - </v>
      </c>
      <c r="F21" s="22" t="str">
        <f t="shared" si="7"/>
        <v xml:space="preserve">6 - </v>
      </c>
      <c r="G21" s="22" t="str">
        <f t="shared" si="7"/>
        <v xml:space="preserve">6 - </v>
      </c>
      <c r="H21" s="22" t="str">
        <f t="shared" si="7"/>
        <v xml:space="preserve">6 - </v>
      </c>
      <c r="I21" s="22" t="str">
        <f t="shared" si="7"/>
        <v xml:space="preserve">6 - </v>
      </c>
      <c r="J21" s="22" t="str">
        <f t="shared" si="7"/>
        <v xml:space="preserve">6 - </v>
      </c>
      <c r="K21" s="22" t="str">
        <f t="shared" si="7"/>
        <v xml:space="preserve">6 - </v>
      </c>
      <c r="L21" s="22" t="str">
        <f t="shared" si="7"/>
        <v xml:space="preserve">6 - </v>
      </c>
      <c r="M21" s="22" t="str">
        <f t="shared" si="7"/>
        <v xml:space="preserve">6 - </v>
      </c>
      <c r="N21" s="22" t="str">
        <f t="shared" si="7"/>
        <v xml:space="preserve">6 - </v>
      </c>
      <c r="O21" s="22" t="str">
        <f t="shared" si="7"/>
        <v xml:space="preserve">6 - </v>
      </c>
      <c r="P21" s="22" t="str">
        <f t="shared" si="7"/>
        <v xml:space="preserve">6 - </v>
      </c>
      <c r="Q21" s="22" t="str">
        <f t="shared" si="7"/>
        <v xml:space="preserve">6 - </v>
      </c>
    </row>
    <row r="22" spans="2:17" hidden="1" outlineLevel="1" x14ac:dyDescent="0.25">
      <c r="B22" s="22" t="str">
        <f t="shared" ref="B22:Q22" si="8">CONCATENATE($A9," - ",B9)</f>
        <v xml:space="preserve">7 - </v>
      </c>
      <c r="C22" s="22" t="str">
        <f t="shared" si="8"/>
        <v xml:space="preserve">7 - </v>
      </c>
      <c r="D22" s="22" t="str">
        <f t="shared" si="8"/>
        <v xml:space="preserve">7 - </v>
      </c>
      <c r="E22" s="22" t="str">
        <f t="shared" si="8"/>
        <v xml:space="preserve">7 - </v>
      </c>
      <c r="F22" s="22" t="str">
        <f t="shared" si="8"/>
        <v xml:space="preserve">7 - </v>
      </c>
      <c r="G22" s="22" t="str">
        <f t="shared" si="8"/>
        <v xml:space="preserve">7 - </v>
      </c>
      <c r="H22" s="22" t="str">
        <f t="shared" si="8"/>
        <v xml:space="preserve">7 - </v>
      </c>
      <c r="I22" s="22" t="str">
        <f t="shared" si="8"/>
        <v xml:space="preserve">7 - </v>
      </c>
      <c r="J22" s="22" t="str">
        <f t="shared" si="8"/>
        <v xml:space="preserve">7 - </v>
      </c>
      <c r="K22" s="22" t="str">
        <f t="shared" si="8"/>
        <v xml:space="preserve">7 - </v>
      </c>
      <c r="L22" s="22" t="str">
        <f t="shared" si="8"/>
        <v xml:space="preserve">7 - </v>
      </c>
      <c r="M22" s="22" t="str">
        <f t="shared" si="8"/>
        <v xml:space="preserve">7 - </v>
      </c>
      <c r="N22" s="22" t="str">
        <f t="shared" si="8"/>
        <v xml:space="preserve">7 - </v>
      </c>
      <c r="O22" s="22" t="str">
        <f t="shared" si="8"/>
        <v xml:space="preserve">7 - </v>
      </c>
      <c r="P22" s="22" t="str">
        <f t="shared" si="8"/>
        <v xml:space="preserve">7 - </v>
      </c>
      <c r="Q22" s="22" t="str">
        <f t="shared" si="8"/>
        <v xml:space="preserve">7 - </v>
      </c>
    </row>
    <row r="23" spans="2:17" hidden="1" outlineLevel="1" x14ac:dyDescent="0.25">
      <c r="B23" s="22" t="str">
        <f t="shared" ref="B23:Q23" si="9">CONCATENATE($A10," - ",B10)</f>
        <v xml:space="preserve">8 - </v>
      </c>
      <c r="C23" s="22" t="str">
        <f t="shared" si="9"/>
        <v xml:space="preserve">8 - </v>
      </c>
      <c r="D23" s="22" t="str">
        <f t="shared" si="9"/>
        <v xml:space="preserve">8 - </v>
      </c>
      <c r="E23" s="22" t="str">
        <f t="shared" si="9"/>
        <v xml:space="preserve">8 - </v>
      </c>
      <c r="F23" s="22" t="str">
        <f t="shared" si="9"/>
        <v xml:space="preserve">8 - </v>
      </c>
      <c r="G23" s="22" t="str">
        <f t="shared" si="9"/>
        <v xml:space="preserve">8 - </v>
      </c>
      <c r="H23" s="22" t="str">
        <f t="shared" si="9"/>
        <v xml:space="preserve">8 - </v>
      </c>
      <c r="I23" s="22" t="str">
        <f t="shared" si="9"/>
        <v xml:space="preserve">8 - </v>
      </c>
      <c r="J23" s="22" t="str">
        <f t="shared" si="9"/>
        <v xml:space="preserve">8 - </v>
      </c>
      <c r="K23" s="22" t="str">
        <f t="shared" si="9"/>
        <v xml:space="preserve">8 - </v>
      </c>
      <c r="L23" s="22" t="str">
        <f t="shared" si="9"/>
        <v xml:space="preserve">8 - </v>
      </c>
      <c r="M23" s="22" t="str">
        <f t="shared" si="9"/>
        <v xml:space="preserve">8 - </v>
      </c>
      <c r="N23" s="22" t="str">
        <f t="shared" si="9"/>
        <v xml:space="preserve">8 - </v>
      </c>
      <c r="O23" s="22" t="str">
        <f t="shared" si="9"/>
        <v xml:space="preserve">8 - </v>
      </c>
      <c r="P23" s="22" t="str">
        <f t="shared" si="9"/>
        <v xml:space="preserve">8 - </v>
      </c>
      <c r="Q23" s="22" t="str">
        <f t="shared" si="9"/>
        <v xml:space="preserve">8 - </v>
      </c>
    </row>
    <row r="24" spans="2:17" hidden="1" outlineLevel="1" x14ac:dyDescent="0.25">
      <c r="B24" s="22" t="str">
        <f t="shared" ref="B24:Q24" si="10">CONCATENATE($A11," - ",B11)</f>
        <v xml:space="preserve">9 - </v>
      </c>
      <c r="C24" s="22" t="str">
        <f t="shared" si="10"/>
        <v xml:space="preserve">9 - </v>
      </c>
      <c r="D24" s="22" t="str">
        <f t="shared" si="10"/>
        <v xml:space="preserve">9 - </v>
      </c>
      <c r="E24" s="22" t="str">
        <f t="shared" si="10"/>
        <v xml:space="preserve">9 - </v>
      </c>
      <c r="F24" s="22" t="str">
        <f t="shared" si="10"/>
        <v xml:space="preserve">9 - </v>
      </c>
      <c r="G24" s="22" t="str">
        <f t="shared" si="10"/>
        <v xml:space="preserve">9 - </v>
      </c>
      <c r="H24" s="22" t="str">
        <f t="shared" si="10"/>
        <v xml:space="preserve">9 - </v>
      </c>
      <c r="I24" s="22" t="str">
        <f t="shared" si="10"/>
        <v xml:space="preserve">9 - </v>
      </c>
      <c r="J24" s="22" t="str">
        <f t="shared" si="10"/>
        <v xml:space="preserve">9 - </v>
      </c>
      <c r="K24" s="22" t="str">
        <f t="shared" si="10"/>
        <v xml:space="preserve">9 - </v>
      </c>
      <c r="L24" s="22" t="str">
        <f t="shared" si="10"/>
        <v xml:space="preserve">9 - </v>
      </c>
      <c r="M24" s="22" t="str">
        <f t="shared" si="10"/>
        <v xml:space="preserve">9 - </v>
      </c>
      <c r="N24" s="22" t="str">
        <f t="shared" si="10"/>
        <v xml:space="preserve">9 - </v>
      </c>
      <c r="O24" s="22" t="str">
        <f t="shared" si="10"/>
        <v xml:space="preserve">9 - </v>
      </c>
      <c r="P24" s="22" t="str">
        <f t="shared" si="10"/>
        <v xml:space="preserve">9 - </v>
      </c>
      <c r="Q24" s="22" t="str">
        <f t="shared" si="10"/>
        <v xml:space="preserve">9 - </v>
      </c>
    </row>
    <row r="25" spans="2:17" collapsed="1" x14ac:dyDescent="0.25">
      <c r="B25" s="75" t="s">
        <v>81</v>
      </c>
    </row>
    <row r="26" spans="2:17" x14ac:dyDescent="0.25">
      <c r="B26" s="76" t="s">
        <v>85</v>
      </c>
      <c r="C26" s="76" t="s">
        <v>86</v>
      </c>
      <c r="D26" s="76" t="s">
        <v>87</v>
      </c>
    </row>
    <row r="27" spans="2:17" ht="135" x14ac:dyDescent="0.25">
      <c r="B27" s="72" t="s">
        <v>83</v>
      </c>
      <c r="C27" s="74" t="s">
        <v>82</v>
      </c>
      <c r="D27" s="73"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05C4-F8A5-4379-8354-F1A499975948}">
  <dimension ref="B3:C8"/>
  <sheetViews>
    <sheetView workbookViewId="0">
      <selection activeCell="C7" sqref="C7"/>
    </sheetView>
  </sheetViews>
  <sheetFormatPr defaultRowHeight="15" x14ac:dyDescent="0.25"/>
  <cols>
    <col min="2" max="2" width="12" bestFit="1" customWidth="1"/>
    <col min="3" max="3" width="210.85546875" customWidth="1"/>
  </cols>
  <sheetData>
    <row r="3" spans="2:3" ht="31.5" x14ac:dyDescent="0.25">
      <c r="B3" s="104" t="s">
        <v>59</v>
      </c>
      <c r="C3" s="104"/>
    </row>
    <row r="4" spans="2:3" x14ac:dyDescent="0.25">
      <c r="B4" s="64" t="s">
        <v>60</v>
      </c>
      <c r="C4" s="64" t="s">
        <v>61</v>
      </c>
    </row>
    <row r="5" spans="2:3" ht="32.25" customHeight="1" x14ac:dyDescent="0.25">
      <c r="B5" s="68" t="s">
        <v>18</v>
      </c>
      <c r="C5" s="63" t="s">
        <v>77</v>
      </c>
    </row>
    <row r="6" spans="2:3" ht="42.75" customHeight="1" x14ac:dyDescent="0.25">
      <c r="B6" s="69" t="s">
        <v>0</v>
      </c>
      <c r="C6" s="63" t="s">
        <v>78</v>
      </c>
    </row>
    <row r="7" spans="2:3" ht="36" customHeight="1" x14ac:dyDescent="0.25">
      <c r="B7" s="70" t="s">
        <v>56</v>
      </c>
      <c r="C7" s="63" t="s">
        <v>80</v>
      </c>
    </row>
    <row r="8" spans="2:3" ht="36.75" customHeight="1" x14ac:dyDescent="0.25">
      <c r="B8" s="71" t="s">
        <v>19</v>
      </c>
      <c r="C8" s="63" t="s">
        <v>79</v>
      </c>
    </row>
  </sheetData>
  <mergeCells count="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3292-A2E2-4A60-A6D2-975DCB712EC2}">
  <dimension ref="C3:F6"/>
  <sheetViews>
    <sheetView workbookViewId="0">
      <selection activeCell="F6" sqref="F6"/>
    </sheetView>
  </sheetViews>
  <sheetFormatPr defaultRowHeight="15" x14ac:dyDescent="0.25"/>
  <cols>
    <col min="3" max="3" width="31.7109375" customWidth="1"/>
    <col min="4" max="4" width="25.85546875" customWidth="1"/>
    <col min="5" max="5" width="26.7109375" customWidth="1"/>
    <col min="6" max="6" width="26.85546875" customWidth="1"/>
  </cols>
  <sheetData>
    <row r="3" spans="3:6" ht="18.75" x14ac:dyDescent="0.3">
      <c r="C3" s="67" t="s">
        <v>68</v>
      </c>
      <c r="D3" s="67" t="s">
        <v>69</v>
      </c>
      <c r="E3" s="67" t="s">
        <v>70</v>
      </c>
      <c r="F3" s="67" t="s">
        <v>71</v>
      </c>
    </row>
    <row r="4" spans="3:6" ht="82.5" customHeight="1" x14ac:dyDescent="0.25">
      <c r="C4" s="66" t="s">
        <v>72</v>
      </c>
      <c r="D4" s="66" t="s">
        <v>54</v>
      </c>
      <c r="E4" s="66" t="s">
        <v>55</v>
      </c>
      <c r="F4" s="66" t="s">
        <v>35</v>
      </c>
    </row>
    <row r="5" spans="3:6" ht="75" x14ac:dyDescent="0.25">
      <c r="C5" s="66" t="s">
        <v>73</v>
      </c>
      <c r="D5" s="66" t="s">
        <v>54</v>
      </c>
      <c r="E5" s="66" t="s">
        <v>55</v>
      </c>
      <c r="F5" s="66" t="s">
        <v>35</v>
      </c>
    </row>
    <row r="6" spans="3:6" ht="90" x14ac:dyDescent="0.25">
      <c r="C6" s="66" t="s">
        <v>74</v>
      </c>
      <c r="D6" s="66" t="s">
        <v>54</v>
      </c>
      <c r="E6" s="66" t="s">
        <v>55</v>
      </c>
      <c r="F6" s="6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vt:i4>
      </vt:variant>
    </vt:vector>
  </HeadingPairs>
  <TitlesOfParts>
    <vt:vector size="20" baseType="lpstr">
      <vt:lpstr>Rapid Risk Assesment (RRA)</vt:lpstr>
      <vt:lpstr>Rating</vt:lpstr>
      <vt:lpstr>Data Classification Levels</vt:lpstr>
      <vt:lpstr>Business Impact (CIA)</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Rizky DRB</dc:creator>
  <cp:lastModifiedBy>Admin</cp:lastModifiedBy>
  <cp:lastPrinted>2022-07-29T07:15:52Z</cp:lastPrinted>
  <dcterms:created xsi:type="dcterms:W3CDTF">2022-04-01T04:20:57Z</dcterms:created>
  <dcterms:modified xsi:type="dcterms:W3CDTF">2022-08-23T04:02:23Z</dcterms:modified>
</cp:coreProperties>
</file>