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Yogi\Documents\Project VB.net\LKSBali2017\"/>
    </mc:Choice>
  </mc:AlternateContent>
  <bookViews>
    <workbookView xWindow="0" yWindow="0" windowWidth="15345" windowHeight="4635" activeTab="3"/>
  </bookViews>
  <sheets>
    <sheet name="Jurusan" sheetId="1" r:id="rId1"/>
    <sheet name="Siswa" sheetId="3" r:id="rId2"/>
    <sheet name="Karyawan" sheetId="4" r:id="rId3"/>
    <sheet name="Jadwal" sheetId="7" r:id="rId4"/>
    <sheet name="Aktifitas Ujian" sheetId="8"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7" l="1"/>
  <c r="P6" i="8"/>
  <c r="P7" i="8"/>
  <c r="P8" i="8"/>
  <c r="P9" i="8"/>
  <c r="P5" i="8"/>
  <c r="K6" i="8" l="1"/>
  <c r="K7" i="8"/>
  <c r="K8" i="8"/>
  <c r="K9" i="8"/>
  <c r="K5" i="8"/>
  <c r="E6" i="8"/>
  <c r="F6" i="8"/>
  <c r="G6" i="8"/>
  <c r="E7" i="8"/>
  <c r="F7" i="8"/>
  <c r="G7" i="8"/>
  <c r="E8" i="8"/>
  <c r="F8" i="8"/>
  <c r="G8" i="8"/>
  <c r="E9" i="8"/>
  <c r="F9" i="8"/>
  <c r="G9" i="8"/>
  <c r="F5" i="8"/>
  <c r="G5" i="8"/>
  <c r="E5" i="8"/>
  <c r="B6" i="8"/>
  <c r="C6" i="8" s="1"/>
  <c r="C5" i="8"/>
  <c r="C5" i="7"/>
  <c r="D17" i="4"/>
  <c r="D16" i="4"/>
  <c r="G16" i="4" s="1"/>
  <c r="D15" i="4"/>
  <c r="D14" i="4"/>
  <c r="D13" i="4"/>
  <c r="E13" i="4"/>
  <c r="E17" i="4"/>
  <c r="E14" i="4"/>
  <c r="E15" i="4"/>
  <c r="E16" i="4"/>
  <c r="C17" i="4"/>
  <c r="C16" i="4"/>
  <c r="C15" i="4"/>
  <c r="C14" i="4"/>
  <c r="B14" i="4"/>
  <c r="B15" i="4" s="1"/>
  <c r="B16" i="4" s="1"/>
  <c r="B17" i="4" s="1"/>
  <c r="C13" i="4"/>
  <c r="G14" i="3"/>
  <c r="G15" i="3"/>
  <c r="G16" i="3"/>
  <c r="G17" i="3"/>
  <c r="G13" i="3"/>
  <c r="E14" i="3"/>
  <c r="E15" i="3"/>
  <c r="E16" i="3"/>
  <c r="E17" i="3"/>
  <c r="E13" i="3"/>
  <c r="D17" i="3"/>
  <c r="D16" i="3"/>
  <c r="D15" i="3"/>
  <c r="D14" i="3"/>
  <c r="D13" i="3"/>
  <c r="C14" i="3"/>
  <c r="C15" i="3"/>
  <c r="C16" i="3"/>
  <c r="C17" i="3"/>
  <c r="C13" i="3"/>
  <c r="B15" i="3"/>
  <c r="B16" i="3" s="1"/>
  <c r="B17" i="3" s="1"/>
  <c r="B14" i="3"/>
  <c r="K6" i="4"/>
  <c r="K7" i="4"/>
  <c r="K8" i="4"/>
  <c r="K9" i="4"/>
  <c r="K5" i="4"/>
  <c r="C6" i="4"/>
  <c r="C7" i="4"/>
  <c r="C8" i="4"/>
  <c r="C9" i="4"/>
  <c r="C5" i="4"/>
  <c r="D9" i="4"/>
  <c r="D8" i="4"/>
  <c r="D7" i="4"/>
  <c r="D6" i="4"/>
  <c r="D5" i="4"/>
  <c r="F9" i="4"/>
  <c r="F8" i="4"/>
  <c r="F7" i="4"/>
  <c r="F6" i="4"/>
  <c r="F5" i="4"/>
  <c r="I9" i="4"/>
  <c r="I8" i="4"/>
  <c r="I7" i="4"/>
  <c r="I6" i="4"/>
  <c r="I5" i="4"/>
  <c r="B6" i="4"/>
  <c r="B7" i="4" s="1"/>
  <c r="F5" i="3"/>
  <c r="N6" i="3"/>
  <c r="N7" i="3"/>
  <c r="N8" i="3"/>
  <c r="N9" i="3"/>
  <c r="N5" i="3"/>
  <c r="F9" i="3"/>
  <c r="F8" i="3"/>
  <c r="F7" i="3"/>
  <c r="F6" i="3"/>
  <c r="C6" i="3"/>
  <c r="C7" i="3"/>
  <c r="C8" i="3"/>
  <c r="C9" i="3"/>
  <c r="C5" i="3"/>
  <c r="G5" i="3"/>
  <c r="G6" i="3"/>
  <c r="G7" i="3"/>
  <c r="G8" i="3"/>
  <c r="G9" i="3"/>
  <c r="B6" i="3"/>
  <c r="B7" i="3" s="1"/>
  <c r="B7" i="8" l="1"/>
  <c r="G15" i="4"/>
  <c r="G14" i="4"/>
  <c r="G13" i="4"/>
  <c r="G17" i="4"/>
  <c r="B8" i="4"/>
  <c r="B8" i="3"/>
  <c r="H6" i="1"/>
  <c r="H7" i="1"/>
  <c r="H8" i="1"/>
  <c r="H9" i="1"/>
  <c r="H5" i="1"/>
  <c r="C5" i="1"/>
  <c r="B7" i="1"/>
  <c r="B8" i="1" s="1"/>
  <c r="C7" i="1"/>
  <c r="C6" i="1"/>
  <c r="B6" i="1"/>
  <c r="B8" i="8" l="1"/>
  <c r="C7" i="8"/>
  <c r="B9" i="4"/>
  <c r="B9" i="3"/>
  <c r="C8" i="1"/>
  <c r="B9" i="1"/>
  <c r="C9" i="1" s="1"/>
  <c r="B9" i="8" l="1"/>
  <c r="C9" i="8" s="1"/>
  <c r="C8" i="8"/>
</calcChain>
</file>

<file path=xl/sharedStrings.xml><?xml version="1.0" encoding="utf-8"?>
<sst xmlns="http://schemas.openxmlformats.org/spreadsheetml/2006/main" count="136" uniqueCount="79">
  <si>
    <t>ID</t>
  </si>
  <si>
    <t>Nama</t>
  </si>
  <si>
    <t>Detail</t>
  </si>
  <si>
    <t>Foto</t>
  </si>
  <si>
    <t>Rekayasa Perangkat Lunak</t>
  </si>
  <si>
    <t>\gambar\jurusan\rpl.jpg</t>
  </si>
  <si>
    <t>Teknik Komputer dan Jaringan</t>
  </si>
  <si>
    <t>\gambar\jurusan\tkj.jpg</t>
  </si>
  <si>
    <t>No</t>
  </si>
  <si>
    <t>Lorem ipsum dolor sit amet, consectetuer adipiscing elit. Maecenas porttitor congue massa. Fusce posuere, magna sed pulvinar ultricies, purus lectus malesuada libero, sit amet commodo magna eros quis urna. Nunc viverra imperdiet enim. Fusce est.</t>
  </si>
  <si>
    <t>Vivamus a tellus. Pellentesque habitant morbi tristique senectus et netus et malesuada fames ac turpis egestas. Proin pharetra nonummy pede. Mauris et orci. Aenean nec lorem.</t>
  </si>
  <si>
    <t>In porttitor. Donec laoreet nonummy augue. Suspendisse dui purus, scelerisque at, vulputate vitae, pretium mattis, nunc. Mauris eget neque at sem venenatis eleifend. Ut nonummy.</t>
  </si>
  <si>
    <t>Fusce aliquet pede non pede. Suspendisse dapibus lorem pellentesque magna. Integer nulla. Donec blandit feugiat ligula. Donec hendrerit, felis et imperdiet euismod, purus ipsum pretium metus, in lacinia nulla nisl eget sapien.</t>
  </si>
  <si>
    <t>Donec ut est in lectus consequat consequat. Etiam eget dui. Aliquam erat volutpat. Sed at lorem in nunc porta tristique. Proin nec augue.</t>
  </si>
  <si>
    <t>Multimedia</t>
  </si>
  <si>
    <t>Teknik Gambar Bangunan</t>
  </si>
  <si>
    <t>Teknik Pemesinan</t>
  </si>
  <si>
    <t>\gambar\jurusan\tgb.jpg</t>
  </si>
  <si>
    <t>\gambar\jurusan\tpm.jpg</t>
  </si>
  <si>
    <t>\gambar\jurusan\mm.png</t>
  </si>
  <si>
    <t>Query</t>
  </si>
  <si>
    <t>Alamat</t>
  </si>
  <si>
    <t>Tgl Lahir</t>
  </si>
  <si>
    <t>No. Telp</t>
  </si>
  <si>
    <t>Jenis Kelamin</t>
  </si>
  <si>
    <t>Asal Sekolah</t>
  </si>
  <si>
    <t>Pil Jur 1</t>
  </si>
  <si>
    <t>Pil Jur 2</t>
  </si>
  <si>
    <t>Pil Jur 3</t>
  </si>
  <si>
    <t>Erica Florie</t>
  </si>
  <si>
    <t>Marcelano Indartono</t>
  </si>
  <si>
    <t>Alvonsus Hitu</t>
  </si>
  <si>
    <t>Vanessa</t>
  </si>
  <si>
    <t>Petra</t>
  </si>
  <si>
    <t>Jl. Prabu Kian Santang Rt.2 Rw.1</t>
  </si>
  <si>
    <t>Taman Gebang Raya Blok A 15 Tangerang</t>
  </si>
  <si>
    <t>Jl. Jendral Sudirman Singaraja</t>
  </si>
  <si>
    <t>Anggrek 3, Tamci</t>
  </si>
  <si>
    <t>Jl. Seririt-Singaraja</t>
  </si>
  <si>
    <t>Perempuan</t>
  </si>
  <si>
    <t>Laki - Laki</t>
  </si>
  <si>
    <t>SMP N 1 Singaraja</t>
  </si>
  <si>
    <t>SMP N 2 Singaraja</t>
  </si>
  <si>
    <t>SMP N 1 Denpasar</t>
  </si>
  <si>
    <t>SMP N 3 Singaraja</t>
  </si>
  <si>
    <t>S0001</t>
  </si>
  <si>
    <t>S0002</t>
  </si>
  <si>
    <t>S0003</t>
  </si>
  <si>
    <t>S0004</t>
  </si>
  <si>
    <t>S0005</t>
  </si>
  <si>
    <t>NIP</t>
  </si>
  <si>
    <t>Kurnia Mega</t>
  </si>
  <si>
    <t>Rudi Habibie</t>
  </si>
  <si>
    <t>Stefanus Pali</t>
  </si>
  <si>
    <t>Cristiano Ronaldo</t>
  </si>
  <si>
    <t>Komang Cuit</t>
  </si>
  <si>
    <t>Username</t>
  </si>
  <si>
    <t>Password</t>
  </si>
  <si>
    <t>Role</t>
  </si>
  <si>
    <t>Tgl Ujian</t>
  </si>
  <si>
    <t>Durasi</t>
  </si>
  <si>
    <t>Kapasitas</t>
  </si>
  <si>
    <t>Soal</t>
  </si>
  <si>
    <t>\soal\E0001.docx</t>
  </si>
  <si>
    <t>ID Jadwal</t>
  </si>
  <si>
    <t>E0001</t>
  </si>
  <si>
    <t>ID Karyawan</t>
  </si>
  <si>
    <t>K0002</t>
  </si>
  <si>
    <t>Nilai Pg</t>
  </si>
  <si>
    <t>Nilai Essay</t>
  </si>
  <si>
    <t>Nilai Kasus</t>
  </si>
  <si>
    <t>Waktu Up1</t>
  </si>
  <si>
    <t>Waktu Up2</t>
  </si>
  <si>
    <t>Waktu Up3</t>
  </si>
  <si>
    <t>Deadline Kumpul</t>
  </si>
  <si>
    <t>Status</t>
  </si>
  <si>
    <t>Jawaban Siswa</t>
  </si>
  <si>
    <t>01/19/2018 18:00:00</t>
  </si>
  <si>
    <t>Belum Ujian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</si>
</sst>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0"/>
      <color theme="1"/>
      <name val="Arial Unicode MS"/>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vertical="center"/>
    </xf>
    <xf numFmtId="0" fontId="2" fillId="0" borderId="0" xfId="0" applyFont="1" applyAlignment="1">
      <alignment vertical="center"/>
    </xf>
    <xf numFmtId="14" fontId="0" fillId="0" borderId="0" xfId="0" applyNumberFormat="1"/>
    <xf numFmtId="0" fontId="0" fillId="0" borderId="0" xfId="0"/>
    <xf numFmtId="0" fontId="1" fillId="0" borderId="0" xfId="0" applyFont="1" applyAlignment="1">
      <alignment vertical="center"/>
    </xf>
    <xf numFmtId="0" fontId="0" fillId="0" borderId="0" xfId="0" applyNumberFormat="1"/>
    <xf numFmtId="0" fontId="1" fillId="0" borderId="0" xfId="0" applyNumberFormat="1" applyFont="1"/>
    <xf numFmtId="0" fontId="1"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9"/>
  <sheetViews>
    <sheetView workbookViewId="0">
      <selection activeCell="F5" sqref="F5"/>
    </sheetView>
  </sheetViews>
  <sheetFormatPr defaultRowHeight="15" x14ac:dyDescent="0.25"/>
  <cols>
    <col min="3" max="3" width="7.5703125" customWidth="1"/>
    <col min="4" max="4" width="27.42578125" customWidth="1"/>
    <col min="5" max="5" width="23.7109375" customWidth="1"/>
    <col min="6" max="6" width="25" customWidth="1"/>
    <col min="8" max="8" width="13" customWidth="1"/>
  </cols>
  <sheetData>
    <row r="4" spans="2:8" x14ac:dyDescent="0.25">
      <c r="B4" s="1" t="s">
        <v>8</v>
      </c>
      <c r="C4" s="1" t="s">
        <v>0</v>
      </c>
      <c r="D4" s="1" t="s">
        <v>1</v>
      </c>
      <c r="E4" s="1" t="s">
        <v>2</v>
      </c>
      <c r="F4" s="1" t="s">
        <v>3</v>
      </c>
      <c r="H4" s="1" t="s">
        <v>20</v>
      </c>
    </row>
    <row r="5" spans="2:8" x14ac:dyDescent="0.25">
      <c r="B5">
        <v>1</v>
      </c>
      <c r="C5" t="str">
        <f xml:space="preserve"> "S000" &amp; B5</f>
        <v>S0001</v>
      </c>
      <c r="D5" t="s">
        <v>4</v>
      </c>
      <c r="E5" s="2" t="s">
        <v>9</v>
      </c>
      <c r="F5" t="s">
        <v>5</v>
      </c>
      <c r="H5" t="str">
        <f>CONCATENATE("insert into tabjurusan values('",C5,"','",D5,"','",E5,"','",F5,"')")</f>
        <v>insert into tabjurusan values('S0001','Rekayasa Perangkat Lunak','Lorem ipsum dolor sit amet, consectetuer adipiscing elit. Maecenas porttitor congue massa. Fusce posuere, magna sed pulvinar ultricies, purus lectus malesuada libero, sit amet commodo magna eros quis urna. Nunc viverra imperdiet enim. Fusce est.','\gambar\jurusan\rpl.jpg')</v>
      </c>
    </row>
    <row r="6" spans="2:8" x14ac:dyDescent="0.25">
      <c r="B6">
        <f>B5+1</f>
        <v>2</v>
      </c>
      <c r="C6" t="str">
        <f xml:space="preserve"> "S000" &amp; B6</f>
        <v>S0002</v>
      </c>
      <c r="D6" t="s">
        <v>6</v>
      </c>
      <c r="E6" s="2" t="s">
        <v>10</v>
      </c>
      <c r="F6" t="s">
        <v>7</v>
      </c>
      <c r="H6" t="str">
        <f t="shared" ref="H6:H9" si="0">CONCATENATE("insert into tabjurusan values('",C6,"','",D6,"','",E6,"','",F6,"')")</f>
        <v>insert into tabjurusan values('S0002','Teknik Komputer dan Jaringan','Vivamus a tellus. Pellentesque habitant morbi tristique senectus et netus et malesuada fames ac turpis egestas. Proin pharetra nonummy pede. Mauris et orci. Aenean nec lorem.','\gambar\jurusan\tkj.jpg')</v>
      </c>
    </row>
    <row r="7" spans="2:8" x14ac:dyDescent="0.25">
      <c r="B7">
        <f t="shared" ref="B7:B9" si="1">B6+1</f>
        <v>3</v>
      </c>
      <c r="C7" t="str">
        <f t="shared" ref="C7:C9" si="2" xml:space="preserve"> "S000" &amp; B7</f>
        <v>S0003</v>
      </c>
      <c r="D7" t="s">
        <v>14</v>
      </c>
      <c r="E7" s="2" t="s">
        <v>11</v>
      </c>
      <c r="F7" t="s">
        <v>19</v>
      </c>
      <c r="H7" t="str">
        <f t="shared" si="0"/>
        <v>insert into tabjurusan values('S0003','Multimedia','In porttitor. Donec laoreet nonummy augue. Suspendisse dui purus, scelerisque at, vulputate vitae, pretium mattis, nunc. Mauris eget neque at sem venenatis eleifend. Ut nonummy.','\gambar\jurusan\mm.png')</v>
      </c>
    </row>
    <row r="8" spans="2:8" x14ac:dyDescent="0.25">
      <c r="B8">
        <f t="shared" si="1"/>
        <v>4</v>
      </c>
      <c r="C8" t="str">
        <f t="shared" si="2"/>
        <v>S0004</v>
      </c>
      <c r="D8" t="s">
        <v>15</v>
      </c>
      <c r="E8" s="2" t="s">
        <v>12</v>
      </c>
      <c r="F8" t="s">
        <v>17</v>
      </c>
      <c r="H8" t="str">
        <f t="shared" si="0"/>
        <v>insert into tabjurusan values('S0004','Teknik Gambar Bangunan','Fusce aliquet pede non pede. Suspendisse dapibus lorem pellentesque magna. Integer nulla. Donec blandit feugiat ligula. Donec hendrerit, felis et imperdiet euismod, purus ipsum pretium metus, in lacinia nulla nisl eget sapien.','\gambar\jurusan\tgb.jpg')</v>
      </c>
    </row>
    <row r="9" spans="2:8" x14ac:dyDescent="0.25">
      <c r="B9">
        <f t="shared" si="1"/>
        <v>5</v>
      </c>
      <c r="C9" t="str">
        <f t="shared" si="2"/>
        <v>S0005</v>
      </c>
      <c r="D9" t="s">
        <v>16</v>
      </c>
      <c r="E9" s="2" t="s">
        <v>13</v>
      </c>
      <c r="F9" t="s">
        <v>18</v>
      </c>
      <c r="H9" t="str">
        <f t="shared" si="0"/>
        <v>insert into tabjurusan values('S0005','Teknik Pemesinan','Donec ut est in lectus consequat consequat. Etiam eget dui. Aliquam erat volutpat. Sed at lorem in nunc porta tristique. Proin nec augue.','\gambar\jurusan\tpm.jpg')</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17"/>
  <sheetViews>
    <sheetView workbookViewId="0">
      <selection activeCell="B12" sqref="B12:G17"/>
    </sheetView>
  </sheetViews>
  <sheetFormatPr defaultRowHeight="15" x14ac:dyDescent="0.25"/>
  <cols>
    <col min="3" max="3" width="13.5703125" customWidth="1"/>
    <col min="4" max="4" width="20.7109375" customWidth="1"/>
    <col min="5" max="5" width="23.7109375" customWidth="1"/>
    <col min="6" max="7" width="16" customWidth="1"/>
    <col min="8" max="8" width="13" customWidth="1"/>
    <col min="9" max="9" width="18.42578125" customWidth="1"/>
  </cols>
  <sheetData>
    <row r="4" spans="1:14" x14ac:dyDescent="0.25">
      <c r="B4" s="1" t="s">
        <v>8</v>
      </c>
      <c r="C4" s="1" t="s">
        <v>0</v>
      </c>
      <c r="D4" s="1" t="s">
        <v>1</v>
      </c>
      <c r="E4" s="1" t="s">
        <v>21</v>
      </c>
      <c r="F4" s="1" t="s">
        <v>22</v>
      </c>
      <c r="G4" s="1" t="s">
        <v>23</v>
      </c>
      <c r="H4" s="1" t="s">
        <v>24</v>
      </c>
      <c r="I4" s="1" t="s">
        <v>25</v>
      </c>
      <c r="J4" s="1" t="s">
        <v>26</v>
      </c>
      <c r="K4" s="1" t="s">
        <v>27</v>
      </c>
      <c r="L4" s="1" t="s">
        <v>28</v>
      </c>
      <c r="N4" s="1" t="s">
        <v>20</v>
      </c>
    </row>
    <row r="5" spans="1:14" x14ac:dyDescent="0.25">
      <c r="B5">
        <v>1</v>
      </c>
      <c r="C5" t="str">
        <f xml:space="preserve"> "0000" &amp; B5</f>
        <v>00001</v>
      </c>
      <c r="D5" t="s">
        <v>29</v>
      </c>
      <c r="E5" s="3" t="s">
        <v>34</v>
      </c>
      <c r="F5" s="4" t="str">
        <f>"01/01/1999"</f>
        <v>01/01/1999</v>
      </c>
      <c r="G5" t="str">
        <f>"083808563212"</f>
        <v>083808563212</v>
      </c>
      <c r="H5" t="s">
        <v>39</v>
      </c>
      <c r="I5" t="s">
        <v>41</v>
      </c>
      <c r="J5" t="s">
        <v>45</v>
      </c>
      <c r="K5" t="s">
        <v>46</v>
      </c>
      <c r="L5" t="s">
        <v>47</v>
      </c>
      <c r="N5" t="str">
        <f>CONCATENATE("insert into tabsiswa values('",C5,"','",D5,"','",E5,"','",F5,"','",G5,"','",H5,"','",I5,"','",J5,"','",K5,"','",L5,"')")</f>
        <v>insert into tabsiswa values('00001','Erica Florie','Jl. Prabu Kian Santang Rt.2 Rw.1','01/01/1999','083808563212','Perempuan','SMP N 1 Singaraja','S0001','S0002','S0003')</v>
      </c>
    </row>
    <row r="6" spans="1:14" x14ac:dyDescent="0.25">
      <c r="B6">
        <f>B5+1</f>
        <v>2</v>
      </c>
      <c r="C6" s="5" t="str">
        <f t="shared" ref="C6:C9" si="0" xml:space="preserve"> "0000" &amp; B6</f>
        <v>00002</v>
      </c>
      <c r="D6" t="s">
        <v>30</v>
      </c>
      <c r="E6" s="2" t="s">
        <v>35</v>
      </c>
      <c r="F6" s="4" t="str">
        <f>"02/01/1999"</f>
        <v>02/01/1999</v>
      </c>
      <c r="G6" s="5" t="str">
        <f>"081388320222"</f>
        <v>081388320222</v>
      </c>
      <c r="H6" t="s">
        <v>40</v>
      </c>
      <c r="I6" s="5" t="s">
        <v>42</v>
      </c>
      <c r="J6" s="5" t="s">
        <v>46</v>
      </c>
      <c r="K6" s="5" t="s">
        <v>47</v>
      </c>
      <c r="L6" s="5" t="s">
        <v>48</v>
      </c>
      <c r="N6" s="5" t="str">
        <f t="shared" ref="N6:N9" si="1">CONCATENATE("insert into tabsiswa values('",C6,"','",D6,"','",E6,"','",F6,"','",G6,"','",H6,"','",I6,"','",J6,"','",K6,"','",L6,"')")</f>
        <v>insert into tabsiswa values('00002','Marcelano Indartono','Taman Gebang Raya Blok A 15 Tangerang','02/01/1999','081388320222','Laki - Laki','SMP N 2 Singaraja','S0002','S0003','S0004')</v>
      </c>
    </row>
    <row r="7" spans="1:14" x14ac:dyDescent="0.25">
      <c r="B7">
        <f t="shared" ref="B7:B9" si="2">B6+1</f>
        <v>3</v>
      </c>
      <c r="C7" s="5" t="str">
        <f t="shared" si="0"/>
        <v>00003</v>
      </c>
      <c r="D7" t="s">
        <v>31</v>
      </c>
      <c r="E7" s="2" t="s">
        <v>36</v>
      </c>
      <c r="F7" s="4" t="str">
        <f>"03/01/1999"</f>
        <v>03/01/1999</v>
      </c>
      <c r="G7" s="5" t="str">
        <f>"081298166608"</f>
        <v>081298166608</v>
      </c>
      <c r="H7" t="s">
        <v>40</v>
      </c>
      <c r="I7" s="5" t="s">
        <v>43</v>
      </c>
      <c r="J7" s="5" t="s">
        <v>47</v>
      </c>
      <c r="K7" s="5" t="s">
        <v>48</v>
      </c>
      <c r="L7" s="5" t="s">
        <v>49</v>
      </c>
      <c r="N7" s="5" t="str">
        <f t="shared" si="1"/>
        <v>insert into tabsiswa values('00003','Alvonsus Hitu','Jl. Jendral Sudirman Singaraja','03/01/1999','081298166608','Laki - Laki','SMP N 1 Denpasar','S0003','S0004','S0005')</v>
      </c>
    </row>
    <row r="8" spans="1:14" x14ac:dyDescent="0.25">
      <c r="B8">
        <f t="shared" si="2"/>
        <v>4</v>
      </c>
      <c r="C8" s="5" t="str">
        <f t="shared" si="0"/>
        <v>00004</v>
      </c>
      <c r="D8" t="s">
        <v>32</v>
      </c>
      <c r="E8" s="2" t="s">
        <v>37</v>
      </c>
      <c r="F8" s="4" t="str">
        <f>"04/01/1999"</f>
        <v>04/01/1999</v>
      </c>
      <c r="G8" s="5" t="str">
        <f>"083808563217"</f>
        <v>083808563217</v>
      </c>
      <c r="H8" t="s">
        <v>39</v>
      </c>
      <c r="I8" s="5" t="s">
        <v>44</v>
      </c>
      <c r="J8" s="5" t="s">
        <v>48</v>
      </c>
      <c r="K8" s="5" t="s">
        <v>49</v>
      </c>
      <c r="L8" s="5" t="s">
        <v>45</v>
      </c>
      <c r="N8" s="5" t="str">
        <f t="shared" si="1"/>
        <v>insert into tabsiswa values('00004','Vanessa','Anggrek 3, Tamci','04/01/1999','083808563217','Perempuan','SMP N 3 Singaraja','S0004','S0005','S0001')</v>
      </c>
    </row>
    <row r="9" spans="1:14" x14ac:dyDescent="0.25">
      <c r="B9">
        <f t="shared" si="2"/>
        <v>5</v>
      </c>
      <c r="C9" s="5" t="str">
        <f t="shared" si="0"/>
        <v>00005</v>
      </c>
      <c r="D9" t="s">
        <v>33</v>
      </c>
      <c r="E9" s="2" t="s">
        <v>38</v>
      </c>
      <c r="F9" s="4" t="str">
        <f>"05/01/1999"</f>
        <v>05/01/1999</v>
      </c>
      <c r="G9" s="5" t="str">
        <f>"081388320225"</f>
        <v>081388320225</v>
      </c>
      <c r="H9" t="s">
        <v>39</v>
      </c>
      <c r="I9" s="5" t="s">
        <v>41</v>
      </c>
      <c r="J9" s="5" t="s">
        <v>49</v>
      </c>
      <c r="K9" s="5" t="s">
        <v>45</v>
      </c>
      <c r="L9" s="5" t="s">
        <v>46</v>
      </c>
      <c r="N9" s="5" t="str">
        <f t="shared" si="1"/>
        <v>insert into tabsiswa values('00005','Petra','Jl. Seririt-Singaraja','05/01/1999','081388320225','Perempuan','SMP N 1 Singaraja','S0005','S0001','S0002')</v>
      </c>
    </row>
    <row r="12" spans="1:14" x14ac:dyDescent="0.25">
      <c r="A12" s="1"/>
      <c r="B12" s="1" t="s">
        <v>8</v>
      </c>
      <c r="C12" s="1" t="s">
        <v>56</v>
      </c>
      <c r="D12" s="1" t="s">
        <v>57</v>
      </c>
      <c r="E12" s="6" t="s">
        <v>58</v>
      </c>
      <c r="F12" s="1"/>
      <c r="G12" s="1" t="s">
        <v>20</v>
      </c>
    </row>
    <row r="13" spans="1:14" x14ac:dyDescent="0.25">
      <c r="B13">
        <v>1</v>
      </c>
      <c r="C13" t="str">
        <f>C5</f>
        <v>00001</v>
      </c>
      <c r="D13" t="str">
        <f>C13 &amp; "010199"</f>
        <v>00001010199</v>
      </c>
      <c r="E13" t="str">
        <f>"1"</f>
        <v>1</v>
      </c>
      <c r="G13" t="str">
        <f>CONCATENATE("insert into tabuser values('",C13,"','",D13,"','",E13,"')")</f>
        <v>insert into tabuser values('00001','00001010199','1')</v>
      </c>
    </row>
    <row r="14" spans="1:14" x14ac:dyDescent="0.25">
      <c r="B14">
        <f>B13+1</f>
        <v>2</v>
      </c>
      <c r="C14" s="5" t="str">
        <f t="shared" ref="C14:C17" si="3">C6</f>
        <v>00002</v>
      </c>
      <c r="D14" s="5" t="str">
        <f>C14 &amp; "010299"</f>
        <v>00002010299</v>
      </c>
      <c r="E14" s="5" t="str">
        <f t="shared" ref="E14:E17" si="4">"1"</f>
        <v>1</v>
      </c>
      <c r="G14" s="5" t="str">
        <f t="shared" ref="G14:G17" si="5">CONCATENATE("insert into tabuser values('",C14,"','",D14,"','",E14,"')")</f>
        <v>insert into tabuser values('00002','00002010299','1')</v>
      </c>
    </row>
    <row r="15" spans="1:14" x14ac:dyDescent="0.25">
      <c r="B15" s="5">
        <f t="shared" ref="B15:B17" si="6">B14+1</f>
        <v>3</v>
      </c>
      <c r="C15" s="5" t="str">
        <f t="shared" si="3"/>
        <v>00003</v>
      </c>
      <c r="D15" s="5" t="str">
        <f>C15 &amp; "010399"</f>
        <v>00003010399</v>
      </c>
      <c r="E15" s="5" t="str">
        <f t="shared" si="4"/>
        <v>1</v>
      </c>
      <c r="G15" s="5" t="str">
        <f t="shared" si="5"/>
        <v>insert into tabuser values('00003','00003010399','1')</v>
      </c>
    </row>
    <row r="16" spans="1:14" x14ac:dyDescent="0.25">
      <c r="B16" s="5">
        <f t="shared" si="6"/>
        <v>4</v>
      </c>
      <c r="C16" s="5" t="str">
        <f t="shared" si="3"/>
        <v>00004</v>
      </c>
      <c r="D16" s="5" t="str">
        <f>C16 &amp; "010499"</f>
        <v>00004010499</v>
      </c>
      <c r="E16" s="5" t="str">
        <f t="shared" si="4"/>
        <v>1</v>
      </c>
      <c r="G16" s="5" t="str">
        <f t="shared" si="5"/>
        <v>insert into tabuser values('00004','00004010499','1')</v>
      </c>
    </row>
    <row r="17" spans="2:7" x14ac:dyDescent="0.25">
      <c r="B17" s="5">
        <f t="shared" si="6"/>
        <v>5</v>
      </c>
      <c r="C17" s="5" t="str">
        <f t="shared" si="3"/>
        <v>00005</v>
      </c>
      <c r="D17" s="5" t="str">
        <f>C17 &amp; "010599"</f>
        <v>00005010599</v>
      </c>
      <c r="E17" s="5" t="str">
        <f t="shared" si="4"/>
        <v>1</v>
      </c>
      <c r="G17" s="5" t="str">
        <f t="shared" si="5"/>
        <v>insert into tabuser values('00005','00005010599','1')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7"/>
  <sheetViews>
    <sheetView workbookViewId="0">
      <selection activeCell="C14" sqref="C14"/>
    </sheetView>
  </sheetViews>
  <sheetFormatPr defaultRowHeight="15" x14ac:dyDescent="0.25"/>
  <cols>
    <col min="1" max="2" width="9.140625" style="5"/>
    <col min="3" max="3" width="7.5703125" style="5" customWidth="1"/>
    <col min="4" max="4" width="20.7109375" style="5" customWidth="1"/>
    <col min="5" max="5" width="18.42578125" style="5" customWidth="1"/>
    <col min="6" max="6" width="16" style="5" customWidth="1"/>
    <col min="7" max="7" width="18.5703125" style="5" customWidth="1"/>
    <col min="8" max="8" width="13" style="5" customWidth="1"/>
    <col min="9" max="9" width="18.42578125" style="5" customWidth="1"/>
    <col min="10" max="16384" width="9.140625" style="5"/>
  </cols>
  <sheetData>
    <row r="4" spans="2:14" x14ac:dyDescent="0.25">
      <c r="B4" s="1" t="s">
        <v>8</v>
      </c>
      <c r="C4" s="1" t="s">
        <v>0</v>
      </c>
      <c r="D4" s="1" t="s">
        <v>50</v>
      </c>
      <c r="E4" s="1" t="s">
        <v>1</v>
      </c>
      <c r="F4" s="1" t="s">
        <v>22</v>
      </c>
      <c r="G4" s="1" t="s">
        <v>21</v>
      </c>
      <c r="H4" s="1" t="s">
        <v>24</v>
      </c>
      <c r="I4" s="1" t="s">
        <v>23</v>
      </c>
      <c r="J4" s="1"/>
      <c r="K4" s="1" t="s">
        <v>20</v>
      </c>
      <c r="L4" s="1"/>
      <c r="N4" s="1"/>
    </row>
    <row r="5" spans="2:14" x14ac:dyDescent="0.25">
      <c r="B5" s="5">
        <v>1</v>
      </c>
      <c r="C5" s="5" t="str">
        <f xml:space="preserve"> "K000" &amp; B5</f>
        <v>K0001</v>
      </c>
      <c r="D5" s="5" t="str">
        <f>"192836492837459000"</f>
        <v>192836492837459000</v>
      </c>
      <c r="E5" s="5" t="s">
        <v>51</v>
      </c>
      <c r="F5" s="4" t="str">
        <f>"01/01/1980"</f>
        <v>01/01/1980</v>
      </c>
      <c r="G5" s="3" t="s">
        <v>34</v>
      </c>
      <c r="H5" s="5" t="s">
        <v>39</v>
      </c>
      <c r="I5" s="5" t="str">
        <f>"083808563217"</f>
        <v>083808563217</v>
      </c>
      <c r="K5" s="5" t="str">
        <f>CONCATENATE("insert into tabkaryawan values('",C5,"','",D5,"','",E5,"','",F5,"','",G5,"','",H5,"','",I5,"')")</f>
        <v>insert into tabkaryawan values('K0001','192836492837459000','Kurnia Mega','01/01/1980','Jl. Prabu Kian Santang Rt.2 Rw.1','Perempuan','083808563217')</v>
      </c>
    </row>
    <row r="6" spans="2:14" x14ac:dyDescent="0.25">
      <c r="B6" s="5">
        <f>B5+1</f>
        <v>2</v>
      </c>
      <c r="C6" s="5" t="str">
        <f t="shared" ref="C6:C9" si="0" xml:space="preserve"> "K000" &amp; B6</f>
        <v>K0002</v>
      </c>
      <c r="D6" s="5" t="str">
        <f>"192836492837459500"</f>
        <v>192836492837459500</v>
      </c>
      <c r="E6" s="5" t="s">
        <v>52</v>
      </c>
      <c r="F6" s="4" t="str">
        <f>"02/01/1976"</f>
        <v>02/01/1976</v>
      </c>
      <c r="G6" s="2" t="s">
        <v>35</v>
      </c>
      <c r="H6" s="5" t="s">
        <v>40</v>
      </c>
      <c r="I6" s="5" t="str">
        <f>"081388320722"</f>
        <v>081388320722</v>
      </c>
      <c r="K6" s="5" t="str">
        <f t="shared" ref="K6:K9" si="1">CONCATENATE("insert into tabkaryawan values('",C6,"','",D6,"','",E6,"','",F6,"','",G6,"','",H6,"','",I6,"')")</f>
        <v>insert into tabkaryawan values('K0002','192836492837459500','Rudi Habibie','02/01/1976','Taman Gebang Raya Blok A 15 Tangerang','Laki - Laki','081388320722')</v>
      </c>
    </row>
    <row r="7" spans="2:14" x14ac:dyDescent="0.25">
      <c r="B7" s="5">
        <f t="shared" ref="B7:B9" si="2">B6+1</f>
        <v>3</v>
      </c>
      <c r="C7" s="5" t="str">
        <f t="shared" si="0"/>
        <v>K0003</v>
      </c>
      <c r="D7" s="5" t="str">
        <f>"192836492837459007"</f>
        <v>192836492837459007</v>
      </c>
      <c r="E7" s="5" t="s">
        <v>53</v>
      </c>
      <c r="F7" s="4" t="str">
        <f>"03/01/1978"</f>
        <v>03/01/1978</v>
      </c>
      <c r="G7" s="2" t="s">
        <v>36</v>
      </c>
      <c r="H7" s="5" t="s">
        <v>40</v>
      </c>
      <c r="I7" s="5" t="str">
        <f>"081293166608"</f>
        <v>081293166608</v>
      </c>
      <c r="K7" s="5" t="str">
        <f t="shared" si="1"/>
        <v>insert into tabkaryawan values('K0003','192836492837459007','Stefanus Pali','03/01/1978','Jl. Jendral Sudirman Singaraja','Laki - Laki','081293166608')</v>
      </c>
    </row>
    <row r="8" spans="2:14" x14ac:dyDescent="0.25">
      <c r="B8" s="5">
        <f t="shared" si="2"/>
        <v>4</v>
      </c>
      <c r="C8" s="5" t="str">
        <f t="shared" si="0"/>
        <v>K0004</v>
      </c>
      <c r="D8" s="5" t="str">
        <f>"192636792837459000"</f>
        <v>192636792837459000</v>
      </c>
      <c r="E8" s="5" t="s">
        <v>54</v>
      </c>
      <c r="F8" s="4" t="str">
        <f>"04/01/1980"</f>
        <v>04/01/1980</v>
      </c>
      <c r="G8" s="2" t="s">
        <v>37</v>
      </c>
      <c r="H8" s="5" t="s">
        <v>39</v>
      </c>
      <c r="I8" s="5" t="str">
        <f>"083807563217"</f>
        <v>083807563217</v>
      </c>
      <c r="K8" s="5" t="str">
        <f t="shared" si="1"/>
        <v>insert into tabkaryawan values('K0004','192636792837459000','Cristiano Ronaldo','04/01/1980','Anggrek 3, Tamci','Perempuan','083807563217')</v>
      </c>
    </row>
    <row r="9" spans="2:14" x14ac:dyDescent="0.25">
      <c r="B9" s="5">
        <f t="shared" si="2"/>
        <v>5</v>
      </c>
      <c r="C9" s="5" t="str">
        <f t="shared" si="0"/>
        <v>K0005</v>
      </c>
      <c r="D9" s="5" t="str">
        <f>"192836498237459000"</f>
        <v>192836498237459000</v>
      </c>
      <c r="E9" s="5" t="s">
        <v>55</v>
      </c>
      <c r="F9" s="4" t="str">
        <f>"05/01/1974"</f>
        <v>05/01/1974</v>
      </c>
      <c r="G9" s="2" t="s">
        <v>38</v>
      </c>
      <c r="H9" s="5" t="s">
        <v>39</v>
      </c>
      <c r="I9" s="5" t="str">
        <f>"081386320225"</f>
        <v>081386320225</v>
      </c>
      <c r="K9" s="5" t="str">
        <f t="shared" si="1"/>
        <v>insert into tabkaryawan values('K0005','192836498237459000','Komang Cuit','05/01/1974','Jl. Seririt-Singaraja','Perempuan','081386320225')</v>
      </c>
    </row>
    <row r="12" spans="2:14" x14ac:dyDescent="0.25">
      <c r="B12" s="1" t="s">
        <v>8</v>
      </c>
      <c r="C12" s="1" t="s">
        <v>56</v>
      </c>
      <c r="D12" s="1" t="s">
        <v>57</v>
      </c>
      <c r="E12" s="6" t="s">
        <v>58</v>
      </c>
      <c r="F12" s="1"/>
      <c r="G12" s="1" t="s">
        <v>20</v>
      </c>
    </row>
    <row r="13" spans="2:14" x14ac:dyDescent="0.25">
      <c r="B13" s="5">
        <v>1</v>
      </c>
      <c r="C13" s="5" t="str">
        <f>C5</f>
        <v>K0001</v>
      </c>
      <c r="D13" s="5" t="str">
        <f>C13 &amp; "010180"</f>
        <v>K0001010180</v>
      </c>
      <c r="E13" s="5" t="str">
        <f>"3"</f>
        <v>3</v>
      </c>
      <c r="G13" s="5" t="str">
        <f>CONCATENATE("insert into tabuser values('",C13,"','",D13,"','",E13,"')")</f>
        <v>insert into tabuser values('K0001','K0001010180','3')</v>
      </c>
    </row>
    <row r="14" spans="2:14" x14ac:dyDescent="0.25">
      <c r="B14" s="5">
        <f>B13+1</f>
        <v>2</v>
      </c>
      <c r="C14" s="5" t="str">
        <f t="shared" ref="C14:C17" si="3">C6</f>
        <v>K0002</v>
      </c>
      <c r="D14" s="5" t="str">
        <f>C14 &amp; "010276"</f>
        <v>K0002010276</v>
      </c>
      <c r="E14" s="5" t="str">
        <f t="shared" ref="E14:E16" si="4">"2"</f>
        <v>2</v>
      </c>
      <c r="G14" s="5" t="str">
        <f t="shared" ref="G14:G17" si="5">CONCATENATE("insert into tabuser values('",C14,"','",D14,"','",E14,"')")</f>
        <v>insert into tabuser values('K0002','K0002010276','2')</v>
      </c>
    </row>
    <row r="15" spans="2:14" x14ac:dyDescent="0.25">
      <c r="B15" s="5">
        <f t="shared" ref="B15:B17" si="6">B14+1</f>
        <v>3</v>
      </c>
      <c r="C15" s="5" t="str">
        <f t="shared" si="3"/>
        <v>K0003</v>
      </c>
      <c r="D15" s="5" t="str">
        <f>C15 &amp; "010378"</f>
        <v>K0003010378</v>
      </c>
      <c r="E15" s="5" t="str">
        <f t="shared" si="4"/>
        <v>2</v>
      </c>
      <c r="G15" s="5" t="str">
        <f t="shared" si="5"/>
        <v>insert into tabuser values('K0003','K0003010378','2')</v>
      </c>
    </row>
    <row r="16" spans="2:14" x14ac:dyDescent="0.25">
      <c r="B16" s="5">
        <f t="shared" si="6"/>
        <v>4</v>
      </c>
      <c r="C16" s="5" t="str">
        <f t="shared" si="3"/>
        <v>K0004</v>
      </c>
      <c r="D16" s="5" t="str">
        <f>C16 &amp; "010480"</f>
        <v>K0004010480</v>
      </c>
      <c r="E16" s="5" t="str">
        <f t="shared" si="4"/>
        <v>2</v>
      </c>
      <c r="G16" s="5" t="str">
        <f t="shared" si="5"/>
        <v>insert into tabuser values('K0004','K0004010480','2')</v>
      </c>
    </row>
    <row r="17" spans="2:7" x14ac:dyDescent="0.25">
      <c r="B17" s="5">
        <f t="shared" si="6"/>
        <v>5</v>
      </c>
      <c r="C17" s="5" t="str">
        <f t="shared" si="3"/>
        <v>K0005</v>
      </c>
      <c r="D17" s="5" t="str">
        <f>C17 &amp; "010574"</f>
        <v>K0005010574</v>
      </c>
      <c r="E17" s="5" t="str">
        <f>"2"</f>
        <v>2</v>
      </c>
      <c r="G17" s="5" t="str">
        <f t="shared" si="5"/>
        <v>insert into tabuser values('K0005','K0005010574','2')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2"/>
  <sheetViews>
    <sheetView tabSelected="1" workbookViewId="0">
      <selection activeCell="J5" sqref="J5"/>
    </sheetView>
  </sheetViews>
  <sheetFormatPr defaultRowHeight="15" x14ac:dyDescent="0.25"/>
  <cols>
    <col min="1" max="2" width="9.140625" style="5"/>
    <col min="3" max="3" width="7.5703125" style="5" customWidth="1"/>
    <col min="4" max="4" width="20.7109375" style="5" customWidth="1"/>
    <col min="5" max="5" width="13.5703125" style="5" customWidth="1"/>
    <col min="6" max="6" width="16" style="5" customWidth="1"/>
    <col min="7" max="7" width="18.5703125" style="5" customWidth="1"/>
    <col min="8" max="8" width="13" style="5" customWidth="1"/>
    <col min="9" max="9" width="18.42578125" style="5" customWidth="1"/>
    <col min="10" max="16384" width="9.140625" style="5"/>
  </cols>
  <sheetData>
    <row r="4" spans="2:14" x14ac:dyDescent="0.25">
      <c r="B4" s="1" t="s">
        <v>8</v>
      </c>
      <c r="C4" s="1" t="s">
        <v>0</v>
      </c>
      <c r="D4" s="1" t="s">
        <v>59</v>
      </c>
      <c r="E4" s="1" t="s">
        <v>60</v>
      </c>
      <c r="F4" s="1" t="s">
        <v>61</v>
      </c>
      <c r="G4" s="1" t="s">
        <v>62</v>
      </c>
      <c r="H4" s="1" t="s">
        <v>66</v>
      </c>
      <c r="J4" s="1" t="s">
        <v>20</v>
      </c>
      <c r="K4" s="1"/>
      <c r="L4" s="1"/>
      <c r="N4" s="1"/>
    </row>
    <row r="5" spans="2:14" x14ac:dyDescent="0.25">
      <c r="B5" s="5">
        <v>1</v>
      </c>
      <c r="C5" s="5" t="str">
        <f xml:space="preserve"> "E000" &amp; B5</f>
        <v>E0001</v>
      </c>
      <c r="D5" s="5" t="s">
        <v>77</v>
      </c>
      <c r="E5" s="5">
        <v>90</v>
      </c>
      <c r="F5" s="7">
        <v>20</v>
      </c>
      <c r="G5" s="5" t="s">
        <v>63</v>
      </c>
      <c r="H5" s="7" t="s">
        <v>67</v>
      </c>
      <c r="J5" s="5" t="str">
        <f>CONCATENATE("insert into tabjadwal values('",C5,"','",D5,"','",E5,"','",F5,"','",G5,"','",H5,"')")</f>
        <v>insert into tabjadwal values('E0001','01/19/2018 18:00:00','90','20','\soal\E0001.docx','K0002')</v>
      </c>
    </row>
    <row r="6" spans="2:14" x14ac:dyDescent="0.25">
      <c r="F6" s="4"/>
      <c r="G6" s="2"/>
    </row>
    <row r="7" spans="2:14" x14ac:dyDescent="0.25">
      <c r="F7" s="4"/>
      <c r="G7" s="2"/>
    </row>
    <row r="8" spans="2:14" x14ac:dyDescent="0.25">
      <c r="F8" s="4"/>
      <c r="G8" s="2"/>
    </row>
    <row r="9" spans="2:14" x14ac:dyDescent="0.25">
      <c r="F9" s="4"/>
      <c r="G9" s="2"/>
    </row>
    <row r="12" spans="2:14" x14ac:dyDescent="0.25">
      <c r="B12" s="1"/>
      <c r="C12" s="1"/>
      <c r="D12" s="1"/>
      <c r="E12" s="6"/>
      <c r="F12" s="1"/>
      <c r="G12" s="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P12"/>
  <sheetViews>
    <sheetView topLeftCell="I1" workbookViewId="0">
      <selection activeCell="P5" sqref="P5:P9"/>
    </sheetView>
  </sheetViews>
  <sheetFormatPr defaultRowHeight="15" x14ac:dyDescent="0.25"/>
  <cols>
    <col min="1" max="2" width="9.140625" style="7"/>
    <col min="3" max="3" width="7.5703125" style="7" customWidth="1"/>
    <col min="4" max="4" width="20.7109375" style="7" customWidth="1"/>
    <col min="5" max="5" width="13.5703125" style="7" customWidth="1"/>
    <col min="6" max="6" width="16" style="7" customWidth="1"/>
    <col min="7" max="7" width="18.5703125" style="7" customWidth="1"/>
    <col min="8" max="8" width="13" style="7" customWidth="1"/>
    <col min="9" max="9" width="11.85546875" style="7" customWidth="1"/>
    <col min="10" max="10" width="11.42578125" style="7" customWidth="1"/>
    <col min="11" max="11" width="11.28515625" style="7" customWidth="1"/>
    <col min="12" max="12" width="21.28515625" style="7" customWidth="1"/>
    <col min="13" max="13" width="12.85546875" style="7" customWidth="1"/>
    <col min="14" max="14" width="15.85546875" style="7" customWidth="1"/>
    <col min="15" max="16384" width="9.140625" style="7"/>
  </cols>
  <sheetData>
    <row r="4" spans="2:16" x14ac:dyDescent="0.25">
      <c r="B4" s="8" t="s">
        <v>8</v>
      </c>
      <c r="C4" s="8" t="s">
        <v>0</v>
      </c>
      <c r="D4" s="8" t="s">
        <v>64</v>
      </c>
      <c r="E4" s="8" t="s">
        <v>68</v>
      </c>
      <c r="F4" s="8" t="s">
        <v>69</v>
      </c>
      <c r="G4" s="8" t="s">
        <v>70</v>
      </c>
      <c r="H4" s="8" t="s">
        <v>71</v>
      </c>
      <c r="I4" s="8" t="s">
        <v>72</v>
      </c>
      <c r="J4" s="8" t="s">
        <v>73</v>
      </c>
      <c r="K4" s="8" t="s">
        <v>74</v>
      </c>
      <c r="L4" s="8" t="s">
        <v>75</v>
      </c>
      <c r="M4" s="8" t="s">
        <v>76</v>
      </c>
      <c r="P4" s="8" t="s">
        <v>20</v>
      </c>
    </row>
    <row r="5" spans="2:16" x14ac:dyDescent="0.25">
      <c r="B5" s="7">
        <v>1</v>
      </c>
      <c r="C5" s="7" t="str">
        <f xml:space="preserve"> "0000" &amp; B5</f>
        <v>00001</v>
      </c>
      <c r="D5" s="7" t="s">
        <v>65</v>
      </c>
      <c r="E5" s="7" t="str">
        <f>"0"</f>
        <v>0</v>
      </c>
      <c r="F5" s="7" t="str">
        <f t="shared" ref="F5:G9" si="0">"0"</f>
        <v>0</v>
      </c>
      <c r="G5" s="7" t="str">
        <f t="shared" si="0"/>
        <v>0</v>
      </c>
      <c r="K5" s="7" t="str">
        <f>"01/19/2018  19:30:00"</f>
        <v>01/19/2018  19:30:00</v>
      </c>
      <c r="L5" s="7" t="s">
        <v>78</v>
      </c>
      <c r="P5" s="7" t="str">
        <f>CONCATENATE("insert into tabaktivitasujian values('",C5,"','",D5,"','",E5,"','",F5,"','",G5,"','",H5,"','",I5,"','",J5,"','",K5,"','",L5,"','",M5,"')")</f>
        <v>insert into tabaktivitasujian values('00001','E0001','0','0','0','','','','01/19/2018  19:30:00','Belum Ujian','')</v>
      </c>
    </row>
    <row r="6" spans="2:16" x14ac:dyDescent="0.25">
      <c r="B6" s="7">
        <f>B5+1</f>
        <v>2</v>
      </c>
      <c r="C6" s="7" t="str">
        <f t="shared" ref="C6:C9" si="1" xml:space="preserve"> "0000" &amp; B6</f>
        <v>00002</v>
      </c>
      <c r="D6" s="7" t="s">
        <v>65</v>
      </c>
      <c r="E6" s="7" t="str">
        <f t="shared" ref="E6:E9" si="2">"0"</f>
        <v>0</v>
      </c>
      <c r="F6" s="7" t="str">
        <f t="shared" si="0"/>
        <v>0</v>
      </c>
      <c r="G6" s="7" t="str">
        <f t="shared" si="0"/>
        <v>0</v>
      </c>
      <c r="K6" s="7" t="str">
        <f t="shared" ref="K6:K9" si="3">"01/19/2018  19:30:00"</f>
        <v>01/19/2018  19:30:00</v>
      </c>
      <c r="L6" s="7" t="s">
        <v>78</v>
      </c>
      <c r="P6" s="7" t="str">
        <f t="shared" ref="P6:P9" si="4">CONCATENATE("insert into tabaktivitasujian values('",C6,"','",D6,"','",E6,"','",F6,"','",G6,"','",H6,"','",I6,"','",J6,"','",K6,"','",L6,"','",M6,"')")</f>
        <v>insert into tabaktivitasujian values('00002','E0001','0','0','0','','','','01/19/2018  19:30:00','Belum Ujian','')</v>
      </c>
    </row>
    <row r="7" spans="2:16" x14ac:dyDescent="0.25">
      <c r="B7" s="7">
        <f t="shared" ref="B7:B9" si="5">B6+1</f>
        <v>3</v>
      </c>
      <c r="C7" s="7" t="str">
        <f t="shared" si="1"/>
        <v>00003</v>
      </c>
      <c r="D7" s="7" t="s">
        <v>65</v>
      </c>
      <c r="E7" s="7" t="str">
        <f t="shared" si="2"/>
        <v>0</v>
      </c>
      <c r="F7" s="7" t="str">
        <f t="shared" si="0"/>
        <v>0</v>
      </c>
      <c r="G7" s="7" t="str">
        <f t="shared" si="0"/>
        <v>0</v>
      </c>
      <c r="K7" s="7" t="str">
        <f t="shared" si="3"/>
        <v>01/19/2018  19:30:00</v>
      </c>
      <c r="L7" s="7" t="s">
        <v>78</v>
      </c>
      <c r="P7" s="7" t="str">
        <f t="shared" si="4"/>
        <v>insert into tabaktivitasujian values('00003','E0001','0','0','0','','','','01/19/2018  19:30:00','Belum Ujian','')</v>
      </c>
    </row>
    <row r="8" spans="2:16" x14ac:dyDescent="0.25">
      <c r="B8" s="7">
        <f t="shared" si="5"/>
        <v>4</v>
      </c>
      <c r="C8" s="7" t="str">
        <f t="shared" si="1"/>
        <v>00004</v>
      </c>
      <c r="D8" s="7" t="s">
        <v>65</v>
      </c>
      <c r="E8" s="7" t="str">
        <f t="shared" si="2"/>
        <v>0</v>
      </c>
      <c r="F8" s="7" t="str">
        <f t="shared" si="0"/>
        <v>0</v>
      </c>
      <c r="G8" s="7" t="str">
        <f t="shared" si="0"/>
        <v>0</v>
      </c>
      <c r="K8" s="7" t="str">
        <f t="shared" si="3"/>
        <v>01/19/2018  19:30:00</v>
      </c>
      <c r="L8" s="7" t="s">
        <v>78</v>
      </c>
      <c r="P8" s="7" t="str">
        <f t="shared" si="4"/>
        <v>insert into tabaktivitasujian values('00004','E0001','0','0','0','','','','01/19/2018  19:30:00','Belum Ujian','')</v>
      </c>
    </row>
    <row r="9" spans="2:16" x14ac:dyDescent="0.25">
      <c r="B9" s="7">
        <f t="shared" si="5"/>
        <v>5</v>
      </c>
      <c r="C9" s="7" t="str">
        <f t="shared" si="1"/>
        <v>00005</v>
      </c>
      <c r="D9" s="7" t="s">
        <v>65</v>
      </c>
      <c r="E9" s="7" t="str">
        <f t="shared" si="2"/>
        <v>0</v>
      </c>
      <c r="F9" s="7" t="str">
        <f t="shared" si="0"/>
        <v>0</v>
      </c>
      <c r="G9" s="7" t="str">
        <f t="shared" si="0"/>
        <v>0</v>
      </c>
      <c r="K9" s="7" t="str">
        <f t="shared" si="3"/>
        <v>01/19/2018  19:30:00</v>
      </c>
      <c r="L9" s="7" t="s">
        <v>78</v>
      </c>
      <c r="P9" s="7" t="str">
        <f t="shared" si="4"/>
        <v>insert into tabaktivitasujian values('00005','E0001','0','0','0','','','','01/19/2018  19:30:00','Belum Ujian','')</v>
      </c>
    </row>
    <row r="12" spans="2:16" x14ac:dyDescent="0.25">
      <c r="B12" s="8"/>
      <c r="C12" s="8"/>
      <c r="D12" s="8"/>
      <c r="E12" s="9"/>
      <c r="F12" s="8"/>
      <c r="G12"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Jurusan</vt:lpstr>
      <vt:lpstr>Siswa</vt:lpstr>
      <vt:lpstr>Karyawan</vt:lpstr>
      <vt:lpstr>Jadwal</vt:lpstr>
      <vt:lpstr>Aktifitas Ujian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2018-01-18T07:48:19Z</dcterms:created>
  <dcterms:modified xsi:type="dcterms:W3CDTF">2018-01-21T06:47:33Z</dcterms:modified>
</cp:coreProperties>
</file>