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16gnt\Documents\GitHub\P_Mobile\JNLTRV\"/>
    </mc:Choice>
  </mc:AlternateContent>
  <xr:revisionPtr revIDLastSave="0" documentId="13_ncr:1_{98B758DA-810F-4AB8-932D-8E7553555B24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<sst xmlns="http://schemas.openxmlformats.org/spreadsheetml/2006/main" count="43" uniqueCount="36">
  <si>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</si>
  <si>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</si>
  <si>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</si>
  <si>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</si>
  <si>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</si>
  <si>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</si>
  <si>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</si>
  <si>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</si>
  <si>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</si>
  <si>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</si>
  <si>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</si>
  <si>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</si>
  <si>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</si>
  <si>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</si>
  <si>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</si>
  <si>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</si>
  <si>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</si>
  <si>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</si>
  <si>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</si>
  <si>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</si>
  <si>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</si>
  <si>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</si>
  <si>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</si>
  <si>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EXEMPLE: Mise en place du repo Git et de la structure du projet</t>
  </si>
  <si>
    <t>Nom Prénom</t>
  </si>
  <si>
    <t>18.03.2024  au 27.05.2024</t>
  </si>
  <si>
    <t>P_App - 335 - Passion Lecture</t>
  </si>
  <si>
    <t>heure</t>
  </si>
  <si>
    <t>Activité</t>
  </si>
  <si>
    <t>Remarque / problème</t>
  </si>
  <si>
    <t>introduction par le prof au projet</t>
  </si>
  <si>
    <t>avecement dans la maquette avec figma</t>
  </si>
  <si>
    <t>continuer et fin la maquette figma</t>
  </si>
  <si>
    <t>documentation sur maui</t>
  </si>
  <si>
    <t>debut de developement et mise en place</t>
  </si>
  <si>
    <t>j'ai avancé sur la page d'accueil de mon application j ai bien avancé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</si>
</sst>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167" fontId="0" fillId="0" borderId="0" xfId="0" applyNumberFormat="1" applyFont="1" applyProtection="1"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0.13541666666666666</c:v>
                </c:pt>
                <c:pt idx="2">
                  <c:v>0</c:v>
                </c:pt>
                <c:pt idx="3">
                  <c:v>5.2083333333333336E-2</c:v>
                </c:pt>
                <c:pt idx="4">
                  <c:v>3.125E-2</c:v>
                </c:pt>
                <c:pt idx="5">
                  <c:v>0</c:v>
                </c:pt>
                <c:pt idx="6">
                  <c:v>4.1666666666666664E-2</c:v>
                </c:pt>
                <c:pt idx="7">
                  <c:v>3.125E-2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A18" sqref="A18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6" t="s">
        <v>24</v>
      </c>
      <c r="D2" s="56"/>
      <c r="E2" s="56"/>
      <c r="F2" s="5" t="s">
        <v>2</v>
      </c>
      <c r="G2" s="6" t="s">
        <v>26</v>
      </c>
    </row>
    <row r="3" spans="1:15" ht="23.25" x14ac:dyDescent="0.35">
      <c r="B3" s="5" t="s">
        <v>9</v>
      </c>
      <c r="C3" s="23" t="str">
        <f>INT(E4/1440)&amp;" jours "&amp;INT(MOD(E4/1440,1)*24)&amp;" heurs "&amp;INT(MOD(MOD(E4/1440,1)*24,1)*60)&amp;" minutes"</f>
        <v>0 jours 9 heurs 0 minutes</v>
      </c>
      <c r="D3" s="23"/>
      <c r="E3" s="3"/>
      <c r="F3" s="4" t="s">
        <v>10</v>
      </c>
      <c r="G3" s="7" t="s">
        <v>25</v>
      </c>
    </row>
    <row r="4" spans="1:15" ht="23.25" hidden="1" x14ac:dyDescent="0.35">
      <c r="B4" s="5"/>
      <c r="C4" s="23">
        <f>SUBTOTAL(9,$C$7:$C$531)*60</f>
        <v>360</v>
      </c>
      <c r="D4" s="23">
        <f>SUBTOTAL(9,$D$7:$D$531)</f>
        <v>180</v>
      </c>
      <c r="E4" s="41">
        <f>SUM(C4:D4)</f>
        <v>540</v>
      </c>
      <c r="F4" s="4"/>
      <c r="G4" s="7"/>
    </row>
    <row r="5" spans="1:15" x14ac:dyDescent="0.25">
      <c r="C5" s="57" t="s">
        <v>16</v>
      </c>
      <c r="D5" s="57"/>
    </row>
    <row r="6" spans="1:15" s="21" customFormat="1" ht="20.100000000000001" customHeight="1" x14ac:dyDescent="0.3">
      <c r="A6" s="19" t="s">
        <v>11</v>
      </c>
      <c r="B6" s="33" t="s">
        <v>12</v>
      </c>
      <c r="C6" s="22" t="s">
        <v>27</v>
      </c>
      <c r="D6" s="22" t="s">
        <v>17</v>
      </c>
      <c r="E6" s="20" t="s">
        <v>28</v>
      </c>
      <c r="F6" s="20" t="s">
        <v>13</v>
      </c>
      <c r="G6" s="20" t="s">
        <v>29</v>
      </c>
    </row>
    <row r="7" spans="1:15" x14ac:dyDescent="0.25">
      <c r="A7" s="14">
        <f>IF(ISBLANK(B7),"",_xlfn.ISOWEEKNUM('Journal de travail'!$B7))</f>
        <v>8</v>
      </c>
      <c r="B7" s="43">
        <v>45344</v>
      </c>
      <c r="C7" s="44"/>
      <c r="D7" s="45">
        <v>45</v>
      </c>
      <c r="E7" s="46" t="s">
        <v>22</v>
      </c>
      <c r="F7" s="37" t="s">
        <v>23</v>
      </c>
      <c r="G7" s="15"/>
    </row>
    <row r="8" spans="1:15" x14ac:dyDescent="0.25">
      <c r="A8" s="8">
        <f>IF(ISBLANK(B8),"",_xlfn.ISOWEEKNUM('Journal de travail'!$B8))</f>
        <v>8</v>
      </c>
      <c r="B8" s="47">
        <v>45344</v>
      </c>
      <c r="C8" s="48"/>
      <c r="D8" s="49">
        <v>45</v>
      </c>
      <c r="E8" s="50" t="s">
        <v>7</v>
      </c>
      <c r="F8" s="37" t="s">
        <v>30</v>
      </c>
      <c r="G8" s="16"/>
      <c r="M8" t="s">
        <v>3</v>
      </c>
      <c r="N8">
        <v>1</v>
      </c>
      <c r="O8">
        <v>0</v>
      </c>
    </row>
    <row r="9" spans="1:15" x14ac:dyDescent="0.25">
      <c r="A9" s="17">
        <f>IF(ISBLANK(B9),"",_xlfn.ISOWEEKNUM('Journal de travail'!$B9))</f>
        <v>8</v>
      </c>
      <c r="B9" s="51">
        <v>45344</v>
      </c>
      <c r="C9" s="52"/>
      <c r="D9" s="53">
        <v>45</v>
      </c>
      <c r="E9" s="54" t="s">
        <v>21</v>
      </c>
      <c r="F9" s="37" t="s">
        <v>31</v>
      </c>
      <c r="G9" s="18"/>
      <c r="M9" t="s">
        <v>4</v>
      </c>
      <c r="N9">
        <v>2</v>
      </c>
      <c r="O9">
        <v>5</v>
      </c>
    </row>
    <row r="10" spans="1:15" x14ac:dyDescent="0.25">
      <c r="A10" s="8" t="e">
        <f>IF(ISBLANK(#REF!),"",_xlfn.ISOWEEKNUM('Journal de travail'!#REF!))</f>
        <v>#REF!</v>
      </c>
      <c r="B10" s="47">
        <v>45376</v>
      </c>
      <c r="C10" s="48">
        <v>2</v>
      </c>
      <c r="D10" s="49">
        <v>15</v>
      </c>
      <c r="E10" s="50" t="s">
        <v>21</v>
      </c>
      <c r="F10" s="37" t="s">
        <v>32</v>
      </c>
      <c r="G10" s="16"/>
      <c r="M10" t="s">
        <v>5</v>
      </c>
      <c r="N10">
        <v>3</v>
      </c>
      <c r="O10">
        <v>10</v>
      </c>
    </row>
    <row r="11" spans="1:15" x14ac:dyDescent="0.25">
      <c r="A11" s="17">
        <f>IF(ISBLANK(B11),"",_xlfn.ISOWEEKNUM('Journal de travail'!$B11))</f>
        <v>16</v>
      </c>
      <c r="B11" s="51">
        <v>45397</v>
      </c>
      <c r="C11" s="52">
        <v>1</v>
      </c>
      <c r="D11" s="53">
        <v>15</v>
      </c>
      <c r="E11" s="54" t="s">
        <v>6</v>
      </c>
      <c r="F11" s="37" t="s">
        <v>33</v>
      </c>
      <c r="G11" s="18"/>
      <c r="M11" t="s">
        <v>6</v>
      </c>
      <c r="N11">
        <v>4</v>
      </c>
      <c r="O11">
        <v>15</v>
      </c>
    </row>
    <row r="12" spans="1:15" x14ac:dyDescent="0.25">
      <c r="A12" s="8">
        <f>IF(ISBLANK(B10),"",_xlfn.ISOWEEKNUM('Journal de travail'!$B10))</f>
        <v>13</v>
      </c>
      <c r="B12" s="55">
        <v>44666</v>
      </c>
      <c r="C12" s="48">
        <v>1</v>
      </c>
      <c r="D12" s="49"/>
      <c r="E12" s="50" t="s">
        <v>4</v>
      </c>
      <c r="F12" s="37" t="s">
        <v>34</v>
      </c>
      <c r="G12" s="16"/>
      <c r="M12" t="s">
        <v>7</v>
      </c>
      <c r="N12">
        <v>5</v>
      </c>
      <c r="O12">
        <v>20</v>
      </c>
    </row>
    <row r="13" spans="1:15" x14ac:dyDescent="0.25">
      <c r="A13" s="17">
        <f>IF(ISBLANK(B13),"",_xlfn.ISOWEEKNUM('Journal de travail'!$B13))</f>
        <v>17</v>
      </c>
      <c r="B13" s="51">
        <v>45404</v>
      </c>
      <c r="C13" s="52">
        <v>2</v>
      </c>
      <c r="D13" s="53">
        <v>15</v>
      </c>
      <c r="E13" s="54" t="s">
        <v>4</v>
      </c>
      <c r="F13" s="37" t="s">
        <v>35</v>
      </c>
      <c r="G13" s="18"/>
      <c r="M13" t="s">
        <v>8</v>
      </c>
      <c r="N13">
        <v>6</v>
      </c>
      <c r="O13">
        <v>25</v>
      </c>
    </row>
    <row r="14" spans="1:15" x14ac:dyDescent="0.25">
      <c r="A14" s="8" t="str">
        <f>IF(ISBLANK(B14),"",_xlfn.ISOWEEKNUM('Journal de travail'!$B14))</f>
        <v/>
      </c>
      <c r="B14" s="47"/>
      <c r="C14" s="48"/>
      <c r="D14" s="49"/>
      <c r="E14" s="50"/>
      <c r="F14" s="37"/>
      <c r="G14" s="16"/>
      <c r="M14" t="s">
        <v>21</v>
      </c>
      <c r="N14">
        <v>7</v>
      </c>
      <c r="O14">
        <v>30</v>
      </c>
    </row>
    <row r="15" spans="1:15" x14ac:dyDescent="0.25">
      <c r="A15" s="17" t="str">
        <f>IF(ISBLANK(B15),"",_xlfn.ISOWEEKNUM('Journal de travail'!$B15))</f>
        <v/>
      </c>
      <c r="B15" s="51"/>
      <c r="C15" s="52"/>
      <c r="D15" s="53"/>
      <c r="E15" s="54"/>
      <c r="F15" s="37"/>
      <c r="G15" s="18"/>
      <c r="M15" t="s">
        <v>22</v>
      </c>
      <c r="N15">
        <v>8</v>
      </c>
      <c r="O15">
        <v>35</v>
      </c>
    </row>
    <row r="16" spans="1:15" x14ac:dyDescent="0.25">
      <c r="A16" s="8" t="str">
        <f>IF(ISBLANK(B16),"",_xlfn.ISOWEEKNUM('Journal de travail'!$B16))</f>
        <v/>
      </c>
      <c r="B16" s="47"/>
      <c r="C16" s="48"/>
      <c r="D16" s="49"/>
      <c r="E16" s="50"/>
      <c r="F16" s="37"/>
      <c r="G16" s="16"/>
      <c r="O16">
        <v>40</v>
      </c>
    </row>
    <row r="17" spans="1:15" x14ac:dyDescent="0.25">
      <c r="A17" s="17" t="str">
        <f>IF(ISBLANK(B17),"",_xlfn.ISOWEEKNUM('Journal de travail'!$B17))</f>
        <v/>
      </c>
      <c r="B17" s="51"/>
      <c r="C17" s="52"/>
      <c r="D17" s="53"/>
      <c r="E17" s="54"/>
      <c r="F17" s="37"/>
      <c r="G17" s="18"/>
      <c r="O17">
        <v>45</v>
      </c>
    </row>
    <row r="18" spans="1:15" x14ac:dyDescent="0.25">
      <c r="A18" s="8" t="str">
        <f>IF(ISBLANK(B18),"",_xlfn.ISOWEEKNUM('Journal de travail'!$B18))</f>
        <v/>
      </c>
      <c r="B18" s="47"/>
      <c r="C18" s="48"/>
      <c r="D18" s="49"/>
      <c r="E18" s="50"/>
      <c r="F18" s="37"/>
      <c r="G18" s="16"/>
      <c r="O18">
        <v>50</v>
      </c>
    </row>
    <row r="19" spans="1:15" x14ac:dyDescent="0.25">
      <c r="A19" s="17" t="str">
        <f>IF(ISBLANK(B19),"",_xlfn.ISOWEEKNUM('Journal de travail'!$B19))</f>
        <v/>
      </c>
      <c r="B19" s="51"/>
      <c r="C19" s="52"/>
      <c r="D19" s="53"/>
      <c r="E19" s="54"/>
      <c r="F19" s="37"/>
      <c r="G19" s="18"/>
      <c r="O19">
        <v>55</v>
      </c>
    </row>
    <row r="20" spans="1:15" x14ac:dyDescent="0.25">
      <c r="A20" s="8" t="str">
        <f>IF(ISBLANK(B20),"",_xlfn.ISOWEEKNUM('Journal de travail'!$B20))</f>
        <v/>
      </c>
      <c r="B20" s="47"/>
      <c r="C20" s="48"/>
      <c r="D20" s="49"/>
      <c r="E20" s="50"/>
      <c r="F20" s="37"/>
      <c r="G20" s="16"/>
    </row>
    <row r="21" spans="1:15" x14ac:dyDescent="0.25">
      <c r="A21" s="17" t="str">
        <f>IF(ISBLANK(B21),"",_xlfn.ISOWEEKNUM('Journal de travail'!$B21))</f>
        <v/>
      </c>
      <c r="B21" s="51"/>
      <c r="C21" s="52"/>
      <c r="D21" s="53"/>
      <c r="E21" s="54"/>
      <c r="F21" s="37"/>
      <c r="G21" s="18"/>
    </row>
    <row r="22" spans="1:15" x14ac:dyDescent="0.25">
      <c r="A22" s="8" t="str">
        <f>IF(ISBLANK(B22),"",_xlfn.ISOWEEKNUM('Journal de travail'!$B22))</f>
        <v/>
      </c>
      <c r="B22" s="47"/>
      <c r="C22" s="48"/>
      <c r="D22" s="49"/>
      <c r="E22" s="50"/>
      <c r="F22" s="37"/>
      <c r="G22" s="16"/>
    </row>
    <row r="23" spans="1:15" x14ac:dyDescent="0.25">
      <c r="A23" s="17" t="str">
        <f>IF(ISBLANK(B23),"",_xlfn.ISOWEEKNUM('Journal de travail'!$B23))</f>
        <v/>
      </c>
      <c r="B23" s="51"/>
      <c r="C23" s="52"/>
      <c r="D23" s="53"/>
      <c r="E23" s="54"/>
      <c r="F23" s="37"/>
      <c r="G23" s="18"/>
    </row>
    <row r="24" spans="1:15" x14ac:dyDescent="0.25">
      <c r="A24" s="8" t="str">
        <f>IF(ISBLANK(B24),"",_xlfn.ISOWEEKNUM('Journal de travail'!$B24))</f>
        <v/>
      </c>
      <c r="B24" s="47"/>
      <c r="C24" s="48"/>
      <c r="D24" s="49"/>
      <c r="E24" s="50"/>
      <c r="F24" s="37"/>
      <c r="G24" s="16"/>
    </row>
    <row r="25" spans="1:15" x14ac:dyDescent="0.25">
      <c r="A25" s="17" t="str">
        <f>IF(ISBLANK(B25),"",_xlfn.ISOWEEKNUM('Journal de travail'!$B25))</f>
        <v/>
      </c>
      <c r="B25" s="51"/>
      <c r="C25" s="52"/>
      <c r="D25" s="53"/>
      <c r="E25" s="54"/>
      <c r="F25" s="37"/>
      <c r="G25" s="18"/>
    </row>
    <row r="26" spans="1:15" x14ac:dyDescent="0.25">
      <c r="A26" s="8" t="str">
        <f>IF(ISBLANK(B26),"",_xlfn.ISOWEEKNUM('Journal de travail'!$B26))</f>
        <v/>
      </c>
      <c r="B26" s="47"/>
      <c r="C26" s="48"/>
      <c r="D26" s="49"/>
      <c r="E26" s="50"/>
      <c r="F26" s="37"/>
      <c r="G26" s="16"/>
    </row>
    <row r="27" spans="1:15" x14ac:dyDescent="0.25">
      <c r="A27" s="17" t="str">
        <f>IF(ISBLANK(B27),"",_xlfn.ISOWEEKNUM('Journal de travail'!$B27))</f>
        <v/>
      </c>
      <c r="B27" s="51"/>
      <c r="C27" s="52"/>
      <c r="D27" s="53"/>
      <c r="E27" s="54"/>
      <c r="F27" s="37"/>
      <c r="G27" s="18"/>
    </row>
    <row r="28" spans="1:15" x14ac:dyDescent="0.25">
      <c r="A28" s="8" t="str">
        <f>IF(ISBLANK(B28),"",_xlfn.ISOWEEKNUM('Journal de travail'!$B28))</f>
        <v/>
      </c>
      <c r="B28" s="47"/>
      <c r="C28" s="48"/>
      <c r="D28" s="49"/>
      <c r="E28" s="50"/>
      <c r="F28" s="36"/>
      <c r="G28" s="16"/>
    </row>
    <row r="29" spans="1:15" x14ac:dyDescent="0.25">
      <c r="A29" s="17" t="str">
        <f>IF(ISBLANK(B29),"",_xlfn.ISOWEEKNUM('Journal de travail'!$B29))</f>
        <v/>
      </c>
      <c r="B29" s="51"/>
      <c r="C29" s="52"/>
      <c r="D29" s="53"/>
      <c r="E29" s="54"/>
      <c r="F29" s="36"/>
      <c r="G29" s="18"/>
    </row>
    <row r="30" spans="1:15" x14ac:dyDescent="0.25">
      <c r="A30" s="8" t="str">
        <f>IF(ISBLANK(B30),"",_xlfn.ISOWEEKNUM('Journal de travail'!$B30))</f>
        <v/>
      </c>
      <c r="B30" s="47"/>
      <c r="C30" s="48"/>
      <c r="D30" s="49"/>
      <c r="E30" s="50"/>
      <c r="F30" s="37"/>
      <c r="G30" s="16"/>
    </row>
    <row r="31" spans="1:15" x14ac:dyDescent="0.25">
      <c r="A31" s="17" t="str">
        <f>IF(ISBLANK(B31),"",_xlfn.ISOWEEKNUM('Journal de travail'!$B31))</f>
        <v/>
      </c>
      <c r="B31" s="51"/>
      <c r="C31" s="52"/>
      <c r="D31" s="53"/>
      <c r="E31" s="54"/>
      <c r="F31" s="36"/>
      <c r="G31" s="18"/>
    </row>
    <row r="32" spans="1:15" x14ac:dyDescent="0.25">
      <c r="A32" s="8" t="str">
        <f>IF(ISBLANK(B32),"",_xlfn.ISOWEEKNUM('Journal de travail'!$B32))</f>
        <v/>
      </c>
      <c r="B32" s="47"/>
      <c r="C32" s="48"/>
      <c r="D32" s="49"/>
      <c r="E32" s="50"/>
      <c r="F32" s="37"/>
      <c r="G32" s="16"/>
    </row>
    <row r="33" spans="1:7" x14ac:dyDescent="0.25">
      <c r="A33" s="17" t="str">
        <f>IF(ISBLANK(B33),"",_xlfn.ISOWEEKNUM('Journal de travail'!$B33))</f>
        <v/>
      </c>
      <c r="B33" s="51"/>
      <c r="C33" s="52"/>
      <c r="D33" s="53"/>
      <c r="E33" s="54"/>
      <c r="F33" s="36"/>
      <c r="G33" s="18"/>
    </row>
    <row r="34" spans="1:7" x14ac:dyDescent="0.25">
      <c r="A34" s="8" t="str">
        <f>IF(ISBLANK(B34),"",_xlfn.ISOWEEKNUM('Journal de travail'!$B34))</f>
        <v/>
      </c>
      <c r="B34" s="47"/>
      <c r="C34" s="48"/>
      <c r="D34" s="49"/>
      <c r="E34" s="50"/>
      <c r="F34" s="36"/>
      <c r="G34" s="16"/>
    </row>
    <row r="35" spans="1:7" x14ac:dyDescent="0.25">
      <c r="A35" s="17" t="str">
        <f>IF(ISBLANK(B35),"",_xlfn.ISOWEEKNUM('Journal de travail'!$B35))</f>
        <v/>
      </c>
      <c r="B35" s="51"/>
      <c r="C35" s="52"/>
      <c r="D35" s="53"/>
      <c r="E35" s="54"/>
      <c r="F35" s="37"/>
      <c r="G35" s="18"/>
    </row>
    <row r="36" spans="1:7" x14ac:dyDescent="0.25">
      <c r="A36" s="8" t="str">
        <f>IF(ISBLANK(B36),"",_xlfn.ISOWEEKNUM('Journal de travail'!$B36))</f>
        <v/>
      </c>
      <c r="B36" s="47"/>
      <c r="C36" s="48"/>
      <c r="D36" s="49"/>
      <c r="E36" s="50"/>
      <c r="F36" s="36"/>
      <c r="G36" s="16"/>
    </row>
    <row r="37" spans="1:7" x14ac:dyDescent="0.25">
      <c r="A37" s="17" t="str">
        <f>IF(ISBLANK(B37),"",_xlfn.ISOWEEKNUM('Journal de travail'!$B37))</f>
        <v/>
      </c>
      <c r="B37" s="51"/>
      <c r="C37" s="52"/>
      <c r="D37" s="53"/>
      <c r="E37" s="54"/>
      <c r="F37" s="36"/>
      <c r="G37" s="18"/>
    </row>
    <row r="38" spans="1:7" x14ac:dyDescent="0.25">
      <c r="A38" s="8" t="str">
        <f>IF(ISBLANK(B38),"",_xlfn.ISOWEEKNUM('Journal de travail'!$B38))</f>
        <v/>
      </c>
      <c r="B38" s="47"/>
      <c r="C38" s="48"/>
      <c r="D38" s="49"/>
      <c r="E38" s="50"/>
      <c r="F38" s="36"/>
      <c r="G38" s="16"/>
    </row>
    <row r="39" spans="1:7" x14ac:dyDescent="0.25">
      <c r="A39" s="17" t="str">
        <f>IF(ISBLANK(B39),"",_xlfn.ISOWEEKNUM('Journal de travail'!$B39))</f>
        <v/>
      </c>
      <c r="B39" s="51"/>
      <c r="C39" s="52"/>
      <c r="D39" s="53"/>
      <c r="E39" s="54"/>
      <c r="F39" s="36"/>
      <c r="G39" s="18"/>
    </row>
    <row r="40" spans="1:7" x14ac:dyDescent="0.25">
      <c r="A40" s="8" t="str">
        <f>IF(ISBLANK(B40),"",_xlfn.ISOWEEKNUM('Journal de travail'!$B40))</f>
        <v/>
      </c>
      <c r="B40" s="47"/>
      <c r="C40" s="48"/>
      <c r="D40" s="49"/>
      <c r="E40" s="50"/>
      <c r="F40" s="36"/>
      <c r="G40" s="16"/>
    </row>
    <row r="41" spans="1:7" x14ac:dyDescent="0.25">
      <c r="A41" s="17" t="str">
        <f>IF(ISBLANK(B41),"",_xlfn.ISOWEEKNUM('Journal de travail'!$B41))</f>
        <v/>
      </c>
      <c r="B41" s="51"/>
      <c r="C41" s="52"/>
      <c r="D41" s="53"/>
      <c r="E41" s="54"/>
      <c r="F41" s="36"/>
      <c r="G41" s="18"/>
    </row>
    <row r="42" spans="1:7" x14ac:dyDescent="0.25">
      <c r="A42" s="8" t="str">
        <f>IF(ISBLANK(B42),"",_xlfn.ISOWEEKNUM('Journal de travail'!$B42))</f>
        <v/>
      </c>
      <c r="B42" s="47"/>
      <c r="C42" s="48"/>
      <c r="D42" s="49"/>
      <c r="E42" s="50"/>
      <c r="F42" s="36"/>
      <c r="G42" s="16"/>
    </row>
    <row r="43" spans="1:7" x14ac:dyDescent="0.25">
      <c r="A43" s="17" t="str">
        <f>IF(ISBLANK(B43),"",_xlfn.ISOWEEKNUM('Journal de travail'!$B43))</f>
        <v/>
      </c>
      <c r="B43" s="51"/>
      <c r="C43" s="52"/>
      <c r="D43" s="53"/>
      <c r="E43" s="54"/>
      <c r="F43" s="36"/>
      <c r="G43" s="18"/>
    </row>
    <row r="44" spans="1:7" x14ac:dyDescent="0.25">
      <c r="A44" s="8" t="str">
        <f>IF(ISBLANK(B44),"",_xlfn.ISOWEEKNUM('Journal de travail'!$B44))</f>
        <v/>
      </c>
      <c r="B44" s="47"/>
      <c r="C44" s="48"/>
      <c r="D44" s="49"/>
      <c r="E44" s="50"/>
      <c r="F44" s="36"/>
      <c r="G44" s="16"/>
    </row>
    <row r="45" spans="1:7" x14ac:dyDescent="0.25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 x14ac:dyDescent="0.25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 x14ac:dyDescent="0.25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 x14ac:dyDescent="0.25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 x14ac:dyDescent="0.25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 x14ac:dyDescent="0.25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 x14ac:dyDescent="0.25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 x14ac:dyDescent="0.25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 x14ac:dyDescent="0.2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2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2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25">
      <c r="A56" s="8" t="str">
        <f>IF(ISBLANK(B56),"",_xlfn.ISOWEEKNUM('Journal de travail'!$B56))</f>
        <v/>
      </c>
      <c r="B56" s="47"/>
      <c r="C56" s="48"/>
      <c r="D56" s="49"/>
      <c r="E56" s="50"/>
      <c r="F56" s="16"/>
      <c r="G56" s="16"/>
    </row>
    <row r="57" spans="1:7" x14ac:dyDescent="0.25">
      <c r="A57" s="17" t="str">
        <f>IF(ISBLANK(B57),"",_xlfn.ISOWEEKNUM('Journal de travail'!$B57))</f>
        <v/>
      </c>
      <c r="B57" s="51"/>
      <c r="C57" s="52"/>
      <c r="D57" s="53"/>
      <c r="E57" s="54"/>
      <c r="F57" s="18"/>
      <c r="G57" s="18"/>
    </row>
    <row r="58" spans="1:7" x14ac:dyDescent="0.25">
      <c r="A58" s="8" t="str">
        <f>IF(ISBLANK(B58),"",_xlfn.ISOWEEKNUM('Journal de travail'!$B58))</f>
        <v/>
      </c>
      <c r="B58" s="47"/>
      <c r="C58" s="48"/>
      <c r="D58" s="49"/>
      <c r="E58" s="50"/>
      <c r="F58" s="16"/>
      <c r="G58" s="16"/>
    </row>
    <row r="59" spans="1:7" x14ac:dyDescent="0.25">
      <c r="A59" s="17" t="str">
        <f>IF(ISBLANK(B59),"",_xlfn.ISOWEEKNUM('Journal de travail'!$B59))</f>
        <v/>
      </c>
      <c r="B59" s="51"/>
      <c r="C59" s="52"/>
      <c r="D59" s="53"/>
      <c r="E59" s="54"/>
      <c r="F59" s="18"/>
      <c r="G59" s="18"/>
    </row>
    <row r="60" spans="1:7" x14ac:dyDescent="0.25">
      <c r="A60" s="8" t="str">
        <f>IF(ISBLANK(B60),"",_xlfn.ISOWEEKNUM('Journal de travail'!$B60))</f>
        <v/>
      </c>
      <c r="B60" s="47"/>
      <c r="C60" s="48"/>
      <c r="D60" s="49"/>
      <c r="E60" s="50"/>
      <c r="F60" s="16"/>
      <c r="G60" s="16"/>
    </row>
    <row r="61" spans="1:7" x14ac:dyDescent="0.25">
      <c r="A61" s="17" t="str">
        <f>IF(ISBLANK(B61),"",_xlfn.ISOWEEKNUM('Journal de travail'!$B61))</f>
        <v/>
      </c>
      <c r="B61" s="51"/>
      <c r="C61" s="52"/>
      <c r="D61" s="53"/>
      <c r="E61" s="54"/>
      <c r="F61" s="18"/>
      <c r="G61" s="18"/>
    </row>
    <row r="62" spans="1:7" x14ac:dyDescent="0.25">
      <c r="A62" s="8" t="str">
        <f>IF(ISBLANK(B62),"",_xlfn.ISOWEEKNUM('Journal de travail'!$B62))</f>
        <v/>
      </c>
      <c r="B62" s="47"/>
      <c r="C62" s="48"/>
      <c r="D62" s="49"/>
      <c r="E62" s="50"/>
      <c r="F62" s="16"/>
      <c r="G62" s="16"/>
    </row>
    <row r="63" spans="1:7" x14ac:dyDescent="0.25">
      <c r="A63" s="17" t="str">
        <f>IF(ISBLANK(B63),"",_xlfn.ISOWEEKNUM('Journal de travail'!$B63))</f>
        <v/>
      </c>
      <c r="B63" s="51"/>
      <c r="C63" s="52"/>
      <c r="D63" s="53"/>
      <c r="E63" s="54"/>
      <c r="F63" s="18"/>
      <c r="G63" s="18"/>
    </row>
    <row r="64" spans="1:7" x14ac:dyDescent="0.25">
      <c r="A64" s="8" t="str">
        <f>IF(ISBLANK(B64),"",_xlfn.ISOWEEKNUM('Journal de travail'!$B64))</f>
        <v/>
      </c>
      <c r="B64" s="47"/>
      <c r="C64" s="48"/>
      <c r="D64" s="49"/>
      <c r="E64" s="50"/>
      <c r="F64" s="16"/>
      <c r="G64" s="16"/>
    </row>
    <row r="65" spans="1:7" x14ac:dyDescent="0.25">
      <c r="A65" s="17" t="str">
        <f>IF(ISBLANK(B65),"",_xlfn.ISOWEEKNUM('Journal de travail'!$B65))</f>
        <v/>
      </c>
      <c r="B65" s="51"/>
      <c r="C65" s="52"/>
      <c r="D65" s="53"/>
      <c r="E65" s="54"/>
      <c r="F65" s="18"/>
      <c r="G65" s="18"/>
    </row>
    <row r="66" spans="1:7" x14ac:dyDescent="0.25">
      <c r="A66" s="8" t="str">
        <f>IF(ISBLANK(B66),"",_xlfn.ISOWEEKNUM('Journal de travail'!$B66))</f>
        <v/>
      </c>
      <c r="B66" s="47"/>
      <c r="C66" s="48"/>
      <c r="D66" s="49"/>
      <c r="E66" s="50"/>
      <c r="F66" s="16"/>
      <c r="G66" s="16"/>
    </row>
    <row r="67" spans="1:7" x14ac:dyDescent="0.25">
      <c r="A67" s="17" t="str">
        <f>IF(ISBLANK(B67),"",_xlfn.ISOWEEKNUM('Journal de travail'!$B67))</f>
        <v/>
      </c>
      <c r="B67" s="51"/>
      <c r="C67" s="52"/>
      <c r="D67" s="53"/>
      <c r="E67" s="54"/>
      <c r="F67" s="18"/>
      <c r="G67" s="18"/>
    </row>
    <row r="68" spans="1:7" x14ac:dyDescent="0.25">
      <c r="A68" s="8" t="str">
        <f>IF(ISBLANK(B68),"",_xlfn.ISOWEEKNUM('Journal de travail'!$B68))</f>
        <v/>
      </c>
      <c r="B68" s="47"/>
      <c r="C68" s="48"/>
      <c r="D68" s="49"/>
      <c r="E68" s="50"/>
      <c r="F68" s="16"/>
      <c r="G68" s="16"/>
    </row>
    <row r="69" spans="1:7" x14ac:dyDescent="0.25">
      <c r="A69" s="17" t="str">
        <f>IF(ISBLANK(B69),"",_xlfn.ISOWEEKNUM('Journal de travail'!$B69))</f>
        <v/>
      </c>
      <c r="B69" s="51"/>
      <c r="C69" s="52"/>
      <c r="D69" s="53"/>
      <c r="E69" s="54"/>
      <c r="F69" s="18"/>
      <c r="G69" s="18"/>
    </row>
    <row r="70" spans="1:7" x14ac:dyDescent="0.25">
      <c r="A70" s="8" t="str">
        <f>IF(ISBLANK(B70),"",_xlfn.ISOWEEKNUM('Journal de travail'!$B70))</f>
        <v/>
      </c>
      <c r="B70" s="47"/>
      <c r="C70" s="48"/>
      <c r="D70" s="49"/>
      <c r="E70" s="50"/>
      <c r="F70" s="16"/>
      <c r="G70" s="16"/>
    </row>
    <row r="71" spans="1:7" x14ac:dyDescent="0.25">
      <c r="A71" s="17" t="str">
        <f>IF(ISBLANK(B71),"",_xlfn.ISOWEEKNUM('Journal de travail'!$B71))</f>
        <v/>
      </c>
      <c r="B71" s="51"/>
      <c r="C71" s="52"/>
      <c r="D71" s="53"/>
      <c r="E71" s="54"/>
      <c r="F71" s="18"/>
      <c r="G71" s="18"/>
    </row>
    <row r="72" spans="1:7" x14ac:dyDescent="0.25">
      <c r="A72" s="8" t="str">
        <f>IF(ISBLANK(B72),"",_xlfn.ISOWEEKNUM('Journal de travail'!$B72))</f>
        <v/>
      </c>
      <c r="B72" s="47"/>
      <c r="C72" s="48"/>
      <c r="D72" s="49"/>
      <c r="E72" s="50"/>
      <c r="F72" s="16"/>
      <c r="G72" s="16"/>
    </row>
    <row r="73" spans="1:7" x14ac:dyDescent="0.25">
      <c r="A73" s="17" t="str">
        <f>IF(ISBLANK(B73),"",_xlfn.ISOWEEKNUM('Journal de travail'!$B73))</f>
        <v/>
      </c>
      <c r="B73" s="51"/>
      <c r="C73" s="52"/>
      <c r="D73" s="53"/>
      <c r="E73" s="54"/>
      <c r="F73" s="18"/>
      <c r="G73" s="18"/>
    </row>
    <row r="74" spans="1:7" x14ac:dyDescent="0.25">
      <c r="A74" s="8" t="str">
        <f>IF(ISBLANK(B74),"",_xlfn.ISOWEEKNUM('Journal de travail'!$B74))</f>
        <v/>
      </c>
      <c r="B74" s="47"/>
      <c r="C74" s="48"/>
      <c r="D74" s="49"/>
      <c r="E74" s="50"/>
      <c r="F74" s="16"/>
      <c r="G74" s="16"/>
    </row>
    <row r="75" spans="1:7" x14ac:dyDescent="0.2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2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2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2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2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2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2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2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2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2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2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2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2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2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2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2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2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2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2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2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2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2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2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2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2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2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2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2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2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2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2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2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2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2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2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2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2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2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2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2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2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2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2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2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2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2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2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2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2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2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2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2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2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2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2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2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2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2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2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2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2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2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2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2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2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2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2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2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2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2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2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2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2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2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2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2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2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2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2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2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2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2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2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2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2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2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2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2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2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2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2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2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2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2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2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2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2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2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2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2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2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2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2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2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2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2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2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2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2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2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2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2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2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2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2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2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2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2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2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2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2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2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2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2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2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2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2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2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2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2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2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2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2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2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2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2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2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2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2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2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2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2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2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2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2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2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2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2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2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2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2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2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2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2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2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2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2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2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2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2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2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2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2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2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2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2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2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2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2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2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2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2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2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2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2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2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2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2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2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2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2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2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2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2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2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2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2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2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2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2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2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2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2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2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2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2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2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2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2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2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2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2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2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2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2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2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2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2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2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2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2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2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2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2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2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2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2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2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2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2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2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2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2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2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2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2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2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2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2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2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2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2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2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2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2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2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2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2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2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2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2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2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2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2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2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2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2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2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2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2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2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2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2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2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2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2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2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2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2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2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2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2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2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2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2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2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2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2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2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2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2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2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2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2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2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2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2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2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2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2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2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2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2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2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2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2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2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2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2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2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2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2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2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2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2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2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2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2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2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2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2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2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2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2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2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2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2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2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2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2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2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2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2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2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2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2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2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2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2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2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2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2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2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2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2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2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2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2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2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2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2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2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2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2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2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2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2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2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2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2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2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2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2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2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2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2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2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2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2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2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2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2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2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2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2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2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2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2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2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2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2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2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2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2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2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2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2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2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2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2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2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2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2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2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2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2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2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2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2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2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2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2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2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2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2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2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2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2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2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2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2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2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2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2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2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2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2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2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2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2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2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2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2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2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2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2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2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2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2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2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2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2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2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2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2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2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2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2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2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2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2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2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2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2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2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2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2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2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2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2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2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2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2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2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2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2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2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2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2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2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2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2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2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2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2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2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2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2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2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2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2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2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2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2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2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2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2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2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algorithmName="SHA-512" hashValue="WocEVrSnlrnipfCRKWfJOWvVHhUwliA4sl7OFZQcnsclg1+/2zTGJR+vWYrrc9RHa1JiIfS2mDWF3//I8pwZ9g==" saltValue="/43tQAugN0SUcpU1aj1cvg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.75" x14ac:dyDescent="0.3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3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6" t="str">
        <f>'Journal de travail'!M8</f>
        <v>Analyse</v>
      </c>
      <c r="D4" s="34">
        <f>(A4+B4)/1440</f>
        <v>0</v>
      </c>
    </row>
    <row r="5" spans="1:4" x14ac:dyDescent="0.3">
      <c r="A5">
        <f>SUMIF('Journal de travail'!$E$7:$E$532,Analyse!C5,'Journal de travail'!$C$7:$C$532)*60</f>
        <v>180</v>
      </c>
      <c r="B5">
        <f>SUMIF('Journal de travail'!$E$7:$E$532,Analyse!C5,'Journal de travail'!$D$7:$D$532)</f>
        <v>15</v>
      </c>
      <c r="C5" s="42" t="str">
        <f>'Journal de travail'!M9</f>
        <v>Développement</v>
      </c>
      <c r="D5" s="34">
        <f t="shared" ref="D5:D11" si="0">(A5+B5)/1440</f>
        <v>0.13541666666666666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 x14ac:dyDescent="0.3">
      <c r="A7">
        <f>SUMIF('Journal de travail'!$E$7:$E$532,Analyse!C7,'Journal de travail'!$C$7:$C$532)*60</f>
        <v>60</v>
      </c>
      <c r="B7">
        <f>SUMIF('Journal de travail'!$E$7:$E$532,Analyse!C7,'Journal de travail'!$D$7:$D$532)</f>
        <v>15</v>
      </c>
      <c r="C7" s="28" t="str">
        <f>'Journal de travail'!M11</f>
        <v>Documentation</v>
      </c>
      <c r="D7" s="34">
        <f t="shared" si="0"/>
        <v>5.2083333333333336E-2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45</v>
      </c>
      <c r="C8" s="29" t="str">
        <f>'Journal de travail'!M12</f>
        <v>Meeting</v>
      </c>
      <c r="D8" s="34">
        <f t="shared" si="0"/>
        <v>3.125E-2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3">
      <c r="B10">
        <f>SUMIF('Journal de travail'!$E$7:$E$532,Analyse!C10,'Journal de travail'!$D$7:$D$532)</f>
        <v>60</v>
      </c>
      <c r="C10" s="38" t="str">
        <f>'Journal de travail'!M14</f>
        <v>Design</v>
      </c>
      <c r="D10" s="34">
        <f t="shared" si="0"/>
        <v>4.1666666666666664E-2</v>
      </c>
    </row>
    <row r="11" spans="1:4" x14ac:dyDescent="0.3">
      <c r="B11">
        <f>SUMIF('Journal de travail'!$E$7:$E$532,Analyse!C11,'Journal de travail'!$D$7:$D$532)</f>
        <v>45</v>
      </c>
      <c r="C11" s="40" t="str">
        <f>'Journal de travail'!M15</f>
        <v>Autre</v>
      </c>
      <c r="D11" s="34">
        <f t="shared" si="0"/>
        <v>3.125E-2</v>
      </c>
    </row>
    <row r="12" spans="1:4" x14ac:dyDescent="0.3">
      <c r="C12" s="24" t="s">
        <v>20</v>
      </c>
      <c r="D12" s="35">
        <f>SUM(D4:D11)</f>
        <v>0.29166666666666669</v>
      </c>
    </row>
    <row r="14" spans="1:4" x14ac:dyDescent="0.3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Yohan Jacques Cardis</cp:lastModifiedBy>
  <cp:revision/>
  <dcterms:created xsi:type="dcterms:W3CDTF">2023-11-21T20:00:34Z</dcterms:created>
  <dcterms:modified xsi:type="dcterms:W3CDTF">2024-04-29T13:12:56Z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