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760"/>
  </bookViews>
  <sheets>
    <sheet name="統計学B #04" sheetId="23" r:id="rId1"/>
    <sheet name="統計学B #04_解答" sheetId="22" r:id="rId2"/>
    <sheet name="norm.dist" sheetId="18" r:id="rId3"/>
    <sheet name="temp" sheetId="20" r:id="rId4"/>
  </sheets>
  <definedNames>
    <definedName name="_xlnm.Print_Area" localSheetId="3">temp!$A$1:$BZ$37</definedName>
    <definedName name="_xlnm.Print_Area" localSheetId="0">'統計学B #04'!$A$1:$GZ$37</definedName>
    <definedName name="_xlnm.Print_Area" localSheetId="1">'統計学B #04_解答'!$A$1:$GZ$37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N36" i="23" l="1"/>
  <c r="EH36" i="23" s="1"/>
  <c r="EK36" i="23"/>
  <c r="EE36" i="23"/>
  <c r="EN35" i="23"/>
  <c r="EH35" i="23" s="1"/>
  <c r="EK35" i="23"/>
  <c r="EE35" i="23"/>
  <c r="EN34" i="23"/>
  <c r="EH34" i="23" s="1"/>
  <c r="EK34" i="23"/>
  <c r="EE34" i="23"/>
  <c r="EN33" i="23"/>
  <c r="EH33" i="23" s="1"/>
  <c r="EK33" i="23"/>
  <c r="EE33" i="23"/>
  <c r="EN32" i="23"/>
  <c r="EH32" i="23" s="1"/>
  <c r="EK32" i="23"/>
  <c r="EE32" i="23"/>
  <c r="EN31" i="23"/>
  <c r="EK31" i="23"/>
  <c r="EH31" i="23"/>
  <c r="EE31" i="23"/>
  <c r="EN30" i="23"/>
  <c r="EK30" i="23"/>
  <c r="EH30" i="23"/>
  <c r="EE30" i="23"/>
  <c r="AE30" i="23"/>
  <c r="AH28" i="23" s="1"/>
  <c r="AN28" i="23" s="1"/>
  <c r="EN29" i="23"/>
  <c r="EH29" i="23" s="1"/>
  <c r="EK29" i="23"/>
  <c r="EE29" i="23"/>
  <c r="AK29" i="23"/>
  <c r="EN28" i="23"/>
  <c r="EK28" i="23"/>
  <c r="EH28" i="23" s="1"/>
  <c r="EE28" i="23"/>
  <c r="AK28" i="23"/>
  <c r="EN27" i="23"/>
  <c r="EK27" i="23"/>
  <c r="EH27" i="23"/>
  <c r="EE27" i="23"/>
  <c r="AK27" i="23"/>
  <c r="AH27" i="23"/>
  <c r="AN27" i="23" s="1"/>
  <c r="EN26" i="23"/>
  <c r="EK26" i="23"/>
  <c r="EH26" i="23"/>
  <c r="EE26" i="23"/>
  <c r="AK26" i="23"/>
  <c r="AH26" i="23"/>
  <c r="AN26" i="23" s="1"/>
  <c r="AK25" i="23"/>
  <c r="AK24" i="23"/>
  <c r="AK23" i="23"/>
  <c r="AH23" i="23"/>
  <c r="AN23" i="23" s="1"/>
  <c r="AK22" i="23"/>
  <c r="AH22" i="23"/>
  <c r="AN22" i="23" s="1"/>
  <c r="EU31" i="22"/>
  <c r="EH27" i="22"/>
  <c r="EH28" i="22"/>
  <c r="EH29" i="22"/>
  <c r="EH30" i="22"/>
  <c r="EH31" i="22"/>
  <c r="EH32" i="22"/>
  <c r="EH33" i="22"/>
  <c r="EH34" i="22"/>
  <c r="EH35" i="22"/>
  <c r="EH36" i="22"/>
  <c r="EH26" i="22"/>
  <c r="EN28" i="22"/>
  <c r="EN29" i="22"/>
  <c r="EN30" i="22"/>
  <c r="EN31" i="22"/>
  <c r="EN32" i="22"/>
  <c r="EN33" i="22"/>
  <c r="EN34" i="22"/>
  <c r="EN35" i="22"/>
  <c r="EN36" i="22"/>
  <c r="EN27" i="22"/>
  <c r="EN26" i="22"/>
  <c r="EK36" i="22"/>
  <c r="EK35" i="22"/>
  <c r="EK34" i="22"/>
  <c r="EK33" i="22"/>
  <c r="EK32" i="22"/>
  <c r="EK31" i="22"/>
  <c r="EK30" i="22"/>
  <c r="EK29" i="22"/>
  <c r="EK28" i="22"/>
  <c r="EK27" i="22"/>
  <c r="EK26" i="22"/>
  <c r="EE27" i="22"/>
  <c r="EE28" i="22"/>
  <c r="EE29" i="22"/>
  <c r="EE30" i="22"/>
  <c r="EE31" i="22"/>
  <c r="EE32" i="22"/>
  <c r="EE33" i="22"/>
  <c r="EE34" i="22"/>
  <c r="EE35" i="22"/>
  <c r="EE36" i="22"/>
  <c r="EE26" i="22"/>
  <c r="CU11" i="22"/>
  <c r="AH25" i="23" l="1"/>
  <c r="AN25" i="23" s="1"/>
  <c r="AH29" i="23"/>
  <c r="AN29" i="23" s="1"/>
  <c r="AH24" i="23"/>
  <c r="AN24" i="23" s="1"/>
  <c r="AK29" i="22"/>
  <c r="AK28" i="22"/>
  <c r="AK27" i="22"/>
  <c r="AK26" i="22"/>
  <c r="AK25" i="22"/>
  <c r="AK24" i="22"/>
  <c r="AK23" i="22"/>
  <c r="AK22" i="22"/>
  <c r="AN30" i="22"/>
  <c r="AN29" i="22"/>
  <c r="AN28" i="22"/>
  <c r="AN27" i="22"/>
  <c r="AN26" i="22"/>
  <c r="AN25" i="22"/>
  <c r="AN24" i="22"/>
  <c r="AN23" i="22"/>
  <c r="AN22" i="22"/>
  <c r="AH29" i="22"/>
  <c r="AH28" i="22"/>
  <c r="AH27" i="22"/>
  <c r="AH26" i="22"/>
  <c r="AH25" i="22"/>
  <c r="AH24" i="22"/>
  <c r="AH23" i="22"/>
  <c r="AH22" i="22"/>
  <c r="AE30" i="22"/>
  <c r="AH30" i="23" l="1"/>
  <c r="AN30" i="23" s="1"/>
  <c r="AH30" i="22"/>
  <c r="O7" i="18"/>
  <c r="P7" i="18" s="1"/>
  <c r="P6" i="18"/>
  <c r="O8" i="18" l="1"/>
  <c r="O9" i="18" s="1"/>
  <c r="P9" i="18" s="1"/>
  <c r="P8" i="18"/>
  <c r="O10" i="18"/>
  <c r="O11" i="18" l="1"/>
  <c r="P10" i="18"/>
  <c r="M7" i="18"/>
  <c r="M8" i="18" s="1"/>
  <c r="M9" i="18" s="1"/>
  <c r="M10" i="18" s="1"/>
  <c r="M11" i="18" s="1"/>
  <c r="M12" i="18" s="1"/>
  <c r="M13" i="18" s="1"/>
  <c r="M14" i="18" s="1"/>
  <c r="M15" i="18" s="1"/>
  <c r="M16" i="18" s="1"/>
  <c r="M17" i="18" s="1"/>
  <c r="M18" i="18" s="1"/>
  <c r="M19" i="18" s="1"/>
  <c r="M20" i="18" s="1"/>
  <c r="M21" i="18" s="1"/>
  <c r="M22" i="18" s="1"/>
  <c r="M23" i="18" s="1"/>
  <c r="M24" i="18" s="1"/>
  <c r="M25" i="18" s="1"/>
  <c r="M26" i="18" s="1"/>
  <c r="M27" i="18" s="1"/>
  <c r="M28" i="18" s="1"/>
  <c r="M29" i="18" s="1"/>
  <c r="M30" i="18" s="1"/>
  <c r="M31" i="18" s="1"/>
  <c r="M32" i="18" s="1"/>
  <c r="M33" i="18" s="1"/>
  <c r="M34" i="18" s="1"/>
  <c r="M35" i="18" s="1"/>
  <c r="M36" i="18" s="1"/>
  <c r="M37" i="18" s="1"/>
  <c r="M38" i="18" s="1"/>
  <c r="M39" i="18" s="1"/>
  <c r="M40" i="18" s="1"/>
  <c r="M41" i="18" s="1"/>
  <c r="M42" i="18" s="1"/>
  <c r="M43" i="18" s="1"/>
  <c r="M44" i="18" s="1"/>
  <c r="M45" i="18" s="1"/>
  <c r="M46" i="18" s="1"/>
  <c r="M47" i="18" s="1"/>
  <c r="M48" i="18" s="1"/>
  <c r="M49" i="18" s="1"/>
  <c r="M50" i="18" s="1"/>
  <c r="M51" i="18" s="1"/>
  <c r="M52" i="18" s="1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5" i="18" s="1"/>
  <c r="M66" i="18" s="1"/>
  <c r="M67" i="18" s="1"/>
  <c r="M68" i="18" s="1"/>
  <c r="M69" i="18" s="1"/>
  <c r="M70" i="18" s="1"/>
  <c r="M71" i="18" s="1"/>
  <c r="M72" i="18" s="1"/>
  <c r="M73" i="18" s="1"/>
  <c r="M74" i="18" s="1"/>
  <c r="M75" i="18" s="1"/>
  <c r="M76" i="18" s="1"/>
  <c r="M77" i="18" s="1"/>
  <c r="M78" i="18" s="1"/>
  <c r="M79" i="18" s="1"/>
  <c r="M80" i="18" s="1"/>
  <c r="M81" i="18" s="1"/>
  <c r="M82" i="18" s="1"/>
  <c r="M83" i="18" s="1"/>
  <c r="M84" i="18" s="1"/>
  <c r="M85" i="18" s="1"/>
  <c r="M86" i="18" s="1"/>
  <c r="N7" i="18"/>
  <c r="N6" i="18"/>
  <c r="K7" i="18"/>
  <c r="L6" i="18"/>
  <c r="AA8" i="18"/>
  <c r="AB8" i="18" s="1"/>
  <c r="AC8" i="18"/>
  <c r="AD8" i="18"/>
  <c r="AA9" i="18"/>
  <c r="AB9" i="18" s="1"/>
  <c r="AC9" i="18"/>
  <c r="AD9" i="18"/>
  <c r="AA10" i="18"/>
  <c r="AB10" i="18" s="1"/>
  <c r="AC10" i="18"/>
  <c r="AD10" i="18"/>
  <c r="AA11" i="18"/>
  <c r="AB11" i="18" s="1"/>
  <c r="AC11" i="18"/>
  <c r="AD11" i="18"/>
  <c r="AA12" i="18"/>
  <c r="AB12" i="18" s="1"/>
  <c r="AC12" i="18"/>
  <c r="AD12" i="18"/>
  <c r="AA13" i="18"/>
  <c r="AB13" i="18" s="1"/>
  <c r="AC13" i="18"/>
  <c r="AD13" i="18"/>
  <c r="AA14" i="18"/>
  <c r="AB14" i="18" s="1"/>
  <c r="AC14" i="18"/>
  <c r="AD14" i="18"/>
  <c r="AA15" i="18"/>
  <c r="AB15" i="18" s="1"/>
  <c r="AC15" i="18"/>
  <c r="AD15" i="18"/>
  <c r="AA16" i="18"/>
  <c r="AB16" i="18" s="1"/>
  <c r="AC16" i="18"/>
  <c r="AD16" i="18"/>
  <c r="AA17" i="18"/>
  <c r="AB17" i="18" s="1"/>
  <c r="AC17" i="18"/>
  <c r="AD17" i="18"/>
  <c r="AA18" i="18"/>
  <c r="AB18" i="18" s="1"/>
  <c r="AC18" i="18"/>
  <c r="AD18" i="18"/>
  <c r="AA19" i="18"/>
  <c r="AB19" i="18" s="1"/>
  <c r="AC19" i="18"/>
  <c r="AD19" i="18"/>
  <c r="AA20" i="18"/>
  <c r="AB20" i="18" s="1"/>
  <c r="AC20" i="18"/>
  <c r="AD20" i="18"/>
  <c r="AA21" i="18"/>
  <c r="AB21" i="18" s="1"/>
  <c r="AC21" i="18"/>
  <c r="AD21" i="18"/>
  <c r="AA22" i="18"/>
  <c r="AB22" i="18" s="1"/>
  <c r="AC22" i="18"/>
  <c r="AD22" i="18"/>
  <c r="AA23" i="18"/>
  <c r="AB23" i="18" s="1"/>
  <c r="AC23" i="18"/>
  <c r="AD23" i="18"/>
  <c r="AA24" i="18"/>
  <c r="AB24" i="18" s="1"/>
  <c r="AC24" i="18"/>
  <c r="AD24" i="18"/>
  <c r="AA25" i="18"/>
  <c r="AB25" i="18" s="1"/>
  <c r="AC25" i="18"/>
  <c r="AD25" i="18"/>
  <c r="AA26" i="18"/>
  <c r="AB26" i="18" s="1"/>
  <c r="AC26" i="18"/>
  <c r="AD26" i="18"/>
  <c r="AB7" i="18"/>
  <c r="AB6" i="18"/>
  <c r="AA7" i="18"/>
  <c r="AD7" i="18"/>
  <c r="AD6" i="18"/>
  <c r="AC7" i="18"/>
  <c r="Y8" i="18"/>
  <c r="Y9" i="18" s="1"/>
  <c r="Z9" i="18" s="1"/>
  <c r="Y7" i="18"/>
  <c r="Z7" i="18" s="1"/>
  <c r="Z6" i="18"/>
  <c r="B8" i="18"/>
  <c r="B9" i="18" s="1"/>
  <c r="C9" i="18" s="1"/>
  <c r="C8" i="18"/>
  <c r="B10" i="18"/>
  <c r="C7" i="18"/>
  <c r="C6" i="18"/>
  <c r="B7" i="18"/>
  <c r="P11" i="18" l="1"/>
  <c r="O12" i="18"/>
  <c r="N8" i="18"/>
  <c r="K8" i="18"/>
  <c r="L7" i="18"/>
  <c r="Z8" i="18"/>
  <c r="Y10" i="18"/>
  <c r="B11" i="18"/>
  <c r="C10" i="18"/>
  <c r="O13" i="18" l="1"/>
  <c r="P12" i="18"/>
  <c r="N9" i="18"/>
  <c r="L8" i="18"/>
  <c r="K9" i="18"/>
  <c r="Y11" i="18"/>
  <c r="Z10" i="18"/>
  <c r="B12" i="18"/>
  <c r="C11" i="18"/>
  <c r="P13" i="18" l="1"/>
  <c r="O14" i="18"/>
  <c r="N10" i="18"/>
  <c r="K10" i="18"/>
  <c r="L9" i="18"/>
  <c r="Z11" i="18"/>
  <c r="Y12" i="18"/>
  <c r="B13" i="18"/>
  <c r="C12" i="18"/>
  <c r="O15" i="18" l="1"/>
  <c r="P14" i="18"/>
  <c r="N11" i="18"/>
  <c r="K11" i="18"/>
  <c r="L10" i="18"/>
  <c r="Y13" i="18"/>
  <c r="Z12" i="18"/>
  <c r="C13" i="18"/>
  <c r="B14" i="18"/>
  <c r="P15" i="18" l="1"/>
  <c r="O16" i="18"/>
  <c r="N12" i="18"/>
  <c r="K12" i="18"/>
  <c r="L11" i="18"/>
  <c r="Z13" i="18"/>
  <c r="Y14" i="18"/>
  <c r="B15" i="18"/>
  <c r="C14" i="18"/>
  <c r="O17" i="18" l="1"/>
  <c r="P16" i="18"/>
  <c r="N13" i="18"/>
  <c r="L12" i="18"/>
  <c r="K13" i="18"/>
  <c r="Y15" i="18"/>
  <c r="Z14" i="18"/>
  <c r="B16" i="18"/>
  <c r="C15" i="18"/>
  <c r="P17" i="18" l="1"/>
  <c r="O18" i="18"/>
  <c r="N14" i="18"/>
  <c r="K14" i="18"/>
  <c r="L13" i="18"/>
  <c r="Z15" i="18"/>
  <c r="Y16" i="18"/>
  <c r="B17" i="18"/>
  <c r="C16" i="18"/>
  <c r="O19" i="18" l="1"/>
  <c r="P18" i="18"/>
  <c r="N15" i="18"/>
  <c r="K15" i="18"/>
  <c r="L14" i="18"/>
  <c r="Y17" i="18"/>
  <c r="Z16" i="18"/>
  <c r="C17" i="18"/>
  <c r="B18" i="18"/>
  <c r="P19" i="18" l="1"/>
  <c r="O20" i="18"/>
  <c r="N16" i="18"/>
  <c r="K16" i="18"/>
  <c r="L15" i="18"/>
  <c r="Z17" i="18"/>
  <c r="Y18" i="18"/>
  <c r="B19" i="18"/>
  <c r="C18" i="18"/>
  <c r="O21" i="18" l="1"/>
  <c r="P20" i="18"/>
  <c r="N17" i="18"/>
  <c r="L16" i="18"/>
  <c r="K17" i="18"/>
  <c r="Y19" i="18"/>
  <c r="Z18" i="18"/>
  <c r="B20" i="18"/>
  <c r="C19" i="18"/>
  <c r="P21" i="18" l="1"/>
  <c r="O22" i="18"/>
  <c r="N18" i="18"/>
  <c r="K18" i="18"/>
  <c r="L17" i="18"/>
  <c r="Z19" i="18"/>
  <c r="Y20" i="18"/>
  <c r="B21" i="18"/>
  <c r="C20" i="18"/>
  <c r="O23" i="18" l="1"/>
  <c r="P22" i="18"/>
  <c r="N19" i="18"/>
  <c r="K19" i="18"/>
  <c r="L18" i="18"/>
  <c r="Y21" i="18"/>
  <c r="Z20" i="18"/>
  <c r="C21" i="18"/>
  <c r="B22" i="18"/>
  <c r="P23" i="18" l="1"/>
  <c r="O24" i="18"/>
  <c r="N20" i="18"/>
  <c r="K20" i="18"/>
  <c r="L19" i="18"/>
  <c r="Z21" i="18"/>
  <c r="Y22" i="18"/>
  <c r="B23" i="18"/>
  <c r="C22" i="18"/>
  <c r="O25" i="18" l="1"/>
  <c r="P24" i="18"/>
  <c r="N21" i="18"/>
  <c r="L20" i="18"/>
  <c r="K21" i="18"/>
  <c r="Y23" i="18"/>
  <c r="Z22" i="18"/>
  <c r="B24" i="18"/>
  <c r="C23" i="18"/>
  <c r="P25" i="18" l="1"/>
  <c r="O26" i="18"/>
  <c r="N22" i="18"/>
  <c r="K22" i="18"/>
  <c r="L21" i="18"/>
  <c r="Z23" i="18"/>
  <c r="Y24" i="18"/>
  <c r="B25" i="18"/>
  <c r="C24" i="18"/>
  <c r="O27" i="18" l="1"/>
  <c r="P26" i="18"/>
  <c r="N23" i="18"/>
  <c r="K23" i="18"/>
  <c r="L22" i="18"/>
  <c r="Y25" i="18"/>
  <c r="Z24" i="18"/>
  <c r="C25" i="18"/>
  <c r="B26" i="18"/>
  <c r="P27" i="18" l="1"/>
  <c r="O28" i="18"/>
  <c r="N24" i="18"/>
  <c r="K24" i="18"/>
  <c r="L23" i="18"/>
  <c r="Z25" i="18"/>
  <c r="Y26" i="18"/>
  <c r="B27" i="18"/>
  <c r="C26" i="18"/>
  <c r="O29" i="18" l="1"/>
  <c r="P28" i="18"/>
  <c r="N25" i="18"/>
  <c r="L24" i="18"/>
  <c r="K25" i="18"/>
  <c r="Y27" i="18"/>
  <c r="Z26" i="18"/>
  <c r="B28" i="18"/>
  <c r="C27" i="18"/>
  <c r="P29" i="18" l="1"/>
  <c r="O30" i="18"/>
  <c r="N26" i="18"/>
  <c r="K26" i="18"/>
  <c r="L25" i="18"/>
  <c r="Z27" i="18"/>
  <c r="Y28" i="18"/>
  <c r="B29" i="18"/>
  <c r="C28" i="18"/>
  <c r="O31" i="18" l="1"/>
  <c r="P30" i="18"/>
  <c r="N27" i="18"/>
  <c r="K27" i="18"/>
  <c r="L26" i="18"/>
  <c r="Y29" i="18"/>
  <c r="Z28" i="18"/>
  <c r="C29" i="18"/>
  <c r="B30" i="18"/>
  <c r="P31" i="18" l="1"/>
  <c r="O32" i="18"/>
  <c r="N28" i="18"/>
  <c r="K28" i="18"/>
  <c r="L27" i="18"/>
  <c r="Z29" i="18"/>
  <c r="Y30" i="18"/>
  <c r="B31" i="18"/>
  <c r="C30" i="18"/>
  <c r="O33" i="18" l="1"/>
  <c r="P32" i="18"/>
  <c r="N29" i="18"/>
  <c r="L28" i="18"/>
  <c r="K29" i="18"/>
  <c r="Y31" i="18"/>
  <c r="Z30" i="18"/>
  <c r="B32" i="18"/>
  <c r="C31" i="18"/>
  <c r="P33" i="18" l="1"/>
  <c r="O34" i="18"/>
  <c r="N30" i="18"/>
  <c r="K30" i="18"/>
  <c r="L29" i="18"/>
  <c r="Z31" i="18"/>
  <c r="Y32" i="18"/>
  <c r="B33" i="18"/>
  <c r="C32" i="18"/>
  <c r="O35" i="18" l="1"/>
  <c r="P34" i="18"/>
  <c r="N31" i="18"/>
  <c r="K31" i="18"/>
  <c r="L30" i="18"/>
  <c r="Y33" i="18"/>
  <c r="Z32" i="18"/>
  <c r="C33" i="18"/>
  <c r="B34" i="18"/>
  <c r="P35" i="18" l="1"/>
  <c r="O36" i="18"/>
  <c r="N32" i="18"/>
  <c r="K32" i="18"/>
  <c r="L31" i="18"/>
  <c r="Z33" i="18"/>
  <c r="Y34" i="18"/>
  <c r="B35" i="18"/>
  <c r="C34" i="18"/>
  <c r="O37" i="18" l="1"/>
  <c r="P36" i="18"/>
  <c r="N33" i="18"/>
  <c r="L32" i="18"/>
  <c r="K33" i="18"/>
  <c r="Y35" i="18"/>
  <c r="Z34" i="18"/>
  <c r="B36" i="18"/>
  <c r="C35" i="18"/>
  <c r="P37" i="18" l="1"/>
  <c r="O38" i="18"/>
  <c r="N34" i="18"/>
  <c r="K34" i="18"/>
  <c r="L33" i="18"/>
  <c r="Z35" i="18"/>
  <c r="Y36" i="18"/>
  <c r="B37" i="18"/>
  <c r="C36" i="18"/>
  <c r="O39" i="18" l="1"/>
  <c r="P38" i="18"/>
  <c r="N35" i="18"/>
  <c r="K35" i="18"/>
  <c r="L34" i="18"/>
  <c r="Y37" i="18"/>
  <c r="Z36" i="18"/>
  <c r="C37" i="18"/>
  <c r="B38" i="18"/>
  <c r="P39" i="18" l="1"/>
  <c r="O40" i="18"/>
  <c r="N36" i="18"/>
  <c r="K36" i="18"/>
  <c r="L35" i="18"/>
  <c r="Z37" i="18"/>
  <c r="Y38" i="18"/>
  <c r="B39" i="18"/>
  <c r="C38" i="18"/>
  <c r="O41" i="18" l="1"/>
  <c r="P40" i="18"/>
  <c r="N37" i="18"/>
  <c r="L36" i="18"/>
  <c r="K37" i="18"/>
  <c r="Y39" i="18"/>
  <c r="Z38" i="18"/>
  <c r="B40" i="18"/>
  <c r="C39" i="18"/>
  <c r="P41" i="18" l="1"/>
  <c r="O42" i="18"/>
  <c r="N38" i="18"/>
  <c r="K38" i="18"/>
  <c r="L37" i="18"/>
  <c r="Z39" i="18"/>
  <c r="Y40" i="18"/>
  <c r="B41" i="18"/>
  <c r="C40" i="18"/>
  <c r="O43" i="18" l="1"/>
  <c r="P42" i="18"/>
  <c r="N39" i="18"/>
  <c r="K39" i="18"/>
  <c r="L38" i="18"/>
  <c r="Y41" i="18"/>
  <c r="Z40" i="18"/>
  <c r="C41" i="18"/>
  <c r="B42" i="18"/>
  <c r="P43" i="18" l="1"/>
  <c r="O44" i="18"/>
  <c r="N40" i="18"/>
  <c r="K40" i="18"/>
  <c r="L39" i="18"/>
  <c r="Z41" i="18"/>
  <c r="Y42" i="18"/>
  <c r="B43" i="18"/>
  <c r="C42" i="18"/>
  <c r="O45" i="18" l="1"/>
  <c r="P44" i="18"/>
  <c r="N41" i="18"/>
  <c r="L40" i="18"/>
  <c r="K41" i="18"/>
  <c r="Y43" i="18"/>
  <c r="Z42" i="18"/>
  <c r="B44" i="18"/>
  <c r="C43" i="18"/>
  <c r="P45" i="18" l="1"/>
  <c r="O46" i="18"/>
  <c r="N42" i="18"/>
  <c r="K42" i="18"/>
  <c r="L41" i="18"/>
  <c r="Z43" i="18"/>
  <c r="Y44" i="18"/>
  <c r="B45" i="18"/>
  <c r="C44" i="18"/>
  <c r="O47" i="18" l="1"/>
  <c r="P46" i="18"/>
  <c r="N43" i="18"/>
  <c r="K43" i="18"/>
  <c r="L42" i="18"/>
  <c r="Y45" i="18"/>
  <c r="Z44" i="18"/>
  <c r="C45" i="18"/>
  <c r="B46" i="18"/>
  <c r="P47" i="18" l="1"/>
  <c r="O48" i="18"/>
  <c r="N44" i="18"/>
  <c r="K44" i="18"/>
  <c r="L43" i="18"/>
  <c r="Z45" i="18"/>
  <c r="Y46" i="18"/>
  <c r="B47" i="18"/>
  <c r="C46" i="18"/>
  <c r="O49" i="18" l="1"/>
  <c r="P48" i="18"/>
  <c r="N45" i="18"/>
  <c r="L44" i="18"/>
  <c r="K45" i="18"/>
  <c r="Y47" i="18"/>
  <c r="Z46" i="18"/>
  <c r="B48" i="18"/>
  <c r="C47" i="18"/>
  <c r="P49" i="18" l="1"/>
  <c r="O50" i="18"/>
  <c r="N46" i="18"/>
  <c r="K46" i="18"/>
  <c r="L45" i="18"/>
  <c r="Z47" i="18"/>
  <c r="Y48" i="18"/>
  <c r="B49" i="18"/>
  <c r="C48" i="18"/>
  <c r="O51" i="18" l="1"/>
  <c r="P50" i="18"/>
  <c r="N47" i="18"/>
  <c r="K47" i="18"/>
  <c r="L46" i="18"/>
  <c r="Y49" i="18"/>
  <c r="Z48" i="18"/>
  <c r="C49" i="18"/>
  <c r="B50" i="18"/>
  <c r="P51" i="18" l="1"/>
  <c r="O52" i="18"/>
  <c r="N48" i="18"/>
  <c r="K48" i="18"/>
  <c r="L47" i="18"/>
  <c r="Z49" i="18"/>
  <c r="Y50" i="18"/>
  <c r="B51" i="18"/>
  <c r="C50" i="18"/>
  <c r="O53" i="18" l="1"/>
  <c r="P52" i="18"/>
  <c r="N49" i="18"/>
  <c r="L48" i="18"/>
  <c r="K49" i="18"/>
  <c r="Y51" i="18"/>
  <c r="Z50" i="18"/>
  <c r="B52" i="18"/>
  <c r="C51" i="18"/>
  <c r="P53" i="18" l="1"/>
  <c r="O54" i="18"/>
  <c r="N50" i="18"/>
  <c r="K50" i="18"/>
  <c r="L49" i="18"/>
  <c r="Z51" i="18"/>
  <c r="Y52" i="18"/>
  <c r="B53" i="18"/>
  <c r="C52" i="18"/>
  <c r="O55" i="18" l="1"/>
  <c r="P54" i="18"/>
  <c r="N51" i="18"/>
  <c r="K51" i="18"/>
  <c r="L50" i="18"/>
  <c r="Y53" i="18"/>
  <c r="Z52" i="18"/>
  <c r="C53" i="18"/>
  <c r="B54" i="18"/>
  <c r="P55" i="18" l="1"/>
  <c r="O56" i="18"/>
  <c r="N52" i="18"/>
  <c r="K52" i="18"/>
  <c r="L51" i="18"/>
  <c r="Z53" i="18"/>
  <c r="Y54" i="18"/>
  <c r="B55" i="18"/>
  <c r="C54" i="18"/>
  <c r="O57" i="18" l="1"/>
  <c r="P56" i="18"/>
  <c r="N53" i="18"/>
  <c r="L52" i="18"/>
  <c r="K53" i="18"/>
  <c r="Y55" i="18"/>
  <c r="Z54" i="18"/>
  <c r="B56" i="18"/>
  <c r="C55" i="18"/>
  <c r="P57" i="18" l="1"/>
  <c r="O58" i="18"/>
  <c r="N54" i="18"/>
  <c r="K54" i="18"/>
  <c r="L53" i="18"/>
  <c r="Z55" i="18"/>
  <c r="Y56" i="18"/>
  <c r="B57" i="18"/>
  <c r="C56" i="18"/>
  <c r="O59" i="18" l="1"/>
  <c r="P58" i="18"/>
  <c r="N55" i="18"/>
  <c r="K55" i="18"/>
  <c r="L54" i="18"/>
  <c r="Y57" i="18"/>
  <c r="Z56" i="18"/>
  <c r="C57" i="18"/>
  <c r="B58" i="18"/>
  <c r="P59" i="18" l="1"/>
  <c r="O60" i="18"/>
  <c r="N56" i="18"/>
  <c r="K56" i="18"/>
  <c r="L55" i="18"/>
  <c r="Z57" i="18"/>
  <c r="Y58" i="18"/>
  <c r="B59" i="18"/>
  <c r="C58" i="18"/>
  <c r="O61" i="18" l="1"/>
  <c r="P60" i="18"/>
  <c r="N57" i="18"/>
  <c r="L56" i="18"/>
  <c r="K57" i="18"/>
  <c r="Y59" i="18"/>
  <c r="Z58" i="18"/>
  <c r="B60" i="18"/>
  <c r="C59" i="18"/>
  <c r="P61" i="18" l="1"/>
  <c r="O62" i="18"/>
  <c r="N58" i="18"/>
  <c r="K58" i="18"/>
  <c r="L57" i="18"/>
  <c r="Z59" i="18"/>
  <c r="Y60" i="18"/>
  <c r="B61" i="18"/>
  <c r="C60" i="18"/>
  <c r="O63" i="18" l="1"/>
  <c r="P62" i="18"/>
  <c r="N59" i="18"/>
  <c r="K59" i="18"/>
  <c r="L58" i="18"/>
  <c r="Y61" i="18"/>
  <c r="Z60" i="18"/>
  <c r="C61" i="18"/>
  <c r="B62" i="18"/>
  <c r="P63" i="18" l="1"/>
  <c r="O64" i="18"/>
  <c r="N60" i="18"/>
  <c r="K60" i="18"/>
  <c r="L59" i="18"/>
  <c r="Z61" i="18"/>
  <c r="Y62" i="18"/>
  <c r="B63" i="18"/>
  <c r="C62" i="18"/>
  <c r="O65" i="18" l="1"/>
  <c r="P64" i="18"/>
  <c r="N61" i="18"/>
  <c r="L60" i="18"/>
  <c r="K61" i="18"/>
  <c r="Y63" i="18"/>
  <c r="Z62" i="18"/>
  <c r="B64" i="18"/>
  <c r="C63" i="18"/>
  <c r="P65" i="18" l="1"/>
  <c r="O66" i="18"/>
  <c r="N62" i="18"/>
  <c r="K62" i="18"/>
  <c r="L61" i="18"/>
  <c r="Z63" i="18"/>
  <c r="Y64" i="18"/>
  <c r="B65" i="18"/>
  <c r="C64" i="18"/>
  <c r="O67" i="18" l="1"/>
  <c r="P66" i="18"/>
  <c r="N63" i="18"/>
  <c r="K63" i="18"/>
  <c r="L62" i="18"/>
  <c r="Y65" i="18"/>
  <c r="Z64" i="18"/>
  <c r="C65" i="18"/>
  <c r="B66" i="18"/>
  <c r="P67" i="18" l="1"/>
  <c r="O68" i="18"/>
  <c r="N64" i="18"/>
  <c r="K64" i="18"/>
  <c r="L63" i="18"/>
  <c r="Z65" i="18"/>
  <c r="Y66" i="18"/>
  <c r="B67" i="18"/>
  <c r="C66" i="18"/>
  <c r="O69" i="18" l="1"/>
  <c r="P68" i="18"/>
  <c r="N65" i="18"/>
  <c r="L64" i="18"/>
  <c r="K65" i="18"/>
  <c r="Y67" i="18"/>
  <c r="Z66" i="18"/>
  <c r="B68" i="18"/>
  <c r="C67" i="18"/>
  <c r="P69" i="18" l="1"/>
  <c r="O70" i="18"/>
  <c r="N66" i="18"/>
  <c r="K66" i="18"/>
  <c r="L65" i="18"/>
  <c r="Z67" i="18"/>
  <c r="Y68" i="18"/>
  <c r="B69" i="18"/>
  <c r="C68" i="18"/>
  <c r="O71" i="18" l="1"/>
  <c r="P70" i="18"/>
  <c r="N67" i="18"/>
  <c r="K67" i="18"/>
  <c r="L66" i="18"/>
  <c r="Z68" i="18"/>
  <c r="Y69" i="18"/>
  <c r="C69" i="18"/>
  <c r="B70" i="18"/>
  <c r="P71" i="18" l="1"/>
  <c r="O72" i="18"/>
  <c r="N68" i="18"/>
  <c r="K68" i="18"/>
  <c r="L67" i="18"/>
  <c r="Z69" i="18"/>
  <c r="Y70" i="18"/>
  <c r="B71" i="18"/>
  <c r="C70" i="18"/>
  <c r="O73" i="18" l="1"/>
  <c r="P72" i="18"/>
  <c r="N69" i="18"/>
  <c r="L68" i="18"/>
  <c r="K69" i="18"/>
  <c r="Y71" i="18"/>
  <c r="Z70" i="18"/>
  <c r="B72" i="18"/>
  <c r="C71" i="18"/>
  <c r="P73" i="18" l="1"/>
  <c r="O74" i="18"/>
  <c r="N70" i="18"/>
  <c r="K70" i="18"/>
  <c r="L69" i="18"/>
  <c r="Z71" i="18"/>
  <c r="Y72" i="18"/>
  <c r="B73" i="18"/>
  <c r="C72" i="18"/>
  <c r="O75" i="18" l="1"/>
  <c r="P74" i="18"/>
  <c r="N71" i="18"/>
  <c r="K71" i="18"/>
  <c r="L70" i="18"/>
  <c r="Y73" i="18"/>
  <c r="Z72" i="18"/>
  <c r="C73" i="18"/>
  <c r="B74" i="18"/>
  <c r="P75" i="18" l="1"/>
  <c r="O76" i="18"/>
  <c r="N72" i="18"/>
  <c r="K72" i="18"/>
  <c r="L71" i="18"/>
  <c r="Z73" i="18"/>
  <c r="Y74" i="18"/>
  <c r="B75" i="18"/>
  <c r="C74" i="18"/>
  <c r="O77" i="18" l="1"/>
  <c r="P76" i="18"/>
  <c r="N73" i="18"/>
  <c r="L72" i="18"/>
  <c r="K73" i="18"/>
  <c r="Z74" i="18"/>
  <c r="Y75" i="18"/>
  <c r="B76" i="18"/>
  <c r="C75" i="18"/>
  <c r="P77" i="18" l="1"/>
  <c r="O78" i="18"/>
  <c r="N74" i="18"/>
  <c r="K74" i="18"/>
  <c r="L73" i="18"/>
  <c r="Z75" i="18"/>
  <c r="Y76" i="18"/>
  <c r="B77" i="18"/>
  <c r="C76" i="18"/>
  <c r="O79" i="18" l="1"/>
  <c r="P78" i="18"/>
  <c r="N75" i="18"/>
  <c r="K75" i="18"/>
  <c r="L74" i="18"/>
  <c r="Y77" i="18"/>
  <c r="Z76" i="18"/>
  <c r="C77" i="18"/>
  <c r="B78" i="18"/>
  <c r="P79" i="18" l="1"/>
  <c r="O80" i="18"/>
  <c r="N76" i="18"/>
  <c r="K76" i="18"/>
  <c r="L75" i="18"/>
  <c r="Z77" i="18"/>
  <c r="Y78" i="18"/>
  <c r="B79" i="18"/>
  <c r="C78" i="18"/>
  <c r="O81" i="18" l="1"/>
  <c r="P80" i="18"/>
  <c r="N77" i="18"/>
  <c r="K77" i="18"/>
  <c r="L76" i="18"/>
  <c r="Y79" i="18"/>
  <c r="Z78" i="18"/>
  <c r="B80" i="18"/>
  <c r="C79" i="18"/>
  <c r="P81" i="18" l="1"/>
  <c r="O82" i="18"/>
  <c r="N78" i="18"/>
  <c r="K78" i="18"/>
  <c r="L77" i="18"/>
  <c r="Z79" i="18"/>
  <c r="Y80" i="18"/>
  <c r="B81" i="18"/>
  <c r="C80" i="18"/>
  <c r="O83" i="18" l="1"/>
  <c r="P82" i="18"/>
  <c r="N79" i="18"/>
  <c r="K79" i="18"/>
  <c r="L78" i="18"/>
  <c r="Z80" i="18"/>
  <c r="Y81" i="18"/>
  <c r="C81" i="18"/>
  <c r="B82" i="18"/>
  <c r="P83" i="18" l="1"/>
  <c r="O84" i="18"/>
  <c r="N80" i="18"/>
  <c r="K80" i="18"/>
  <c r="L79" i="18"/>
  <c r="Z81" i="18"/>
  <c r="Y82" i="18"/>
  <c r="B83" i="18"/>
  <c r="C82" i="18"/>
  <c r="O85" i="18" l="1"/>
  <c r="P84" i="18"/>
  <c r="N81" i="18"/>
  <c r="K81" i="18"/>
  <c r="L80" i="18"/>
  <c r="Z82" i="18"/>
  <c r="Y83" i="18"/>
  <c r="B84" i="18"/>
  <c r="C83" i="18"/>
  <c r="P85" i="18" l="1"/>
  <c r="O86" i="18"/>
  <c r="P86" i="18" s="1"/>
  <c r="N82" i="18"/>
  <c r="K82" i="18"/>
  <c r="L81" i="18"/>
  <c r="Z83" i="18"/>
  <c r="Y84" i="18"/>
  <c r="B85" i="18"/>
  <c r="C84" i="18"/>
  <c r="N83" i="18" l="1"/>
  <c r="K83" i="18"/>
  <c r="L82" i="18"/>
  <c r="Y85" i="18"/>
  <c r="Z84" i="18"/>
  <c r="C85" i="18"/>
  <c r="B86" i="18"/>
  <c r="N84" i="18" l="1"/>
  <c r="K84" i="18"/>
  <c r="L83" i="18"/>
  <c r="Z85" i="18"/>
  <c r="Y86" i="18"/>
  <c r="Z86" i="18" s="1"/>
  <c r="C86" i="18"/>
  <c r="N85" i="18" l="1"/>
  <c r="N86" i="18"/>
  <c r="K85" i="18"/>
  <c r="L84" i="18"/>
  <c r="K86" i="18" l="1"/>
  <c r="L86" i="18" s="1"/>
  <c r="L85" i="18"/>
</calcChain>
</file>

<file path=xl/sharedStrings.xml><?xml version="1.0" encoding="utf-8"?>
<sst xmlns="http://schemas.openxmlformats.org/spreadsheetml/2006/main" count="677" uniqueCount="259">
  <si>
    <t>今日やること</t>
    <rPh sb="0" eb="2">
      <t>キョウ</t>
    </rPh>
    <phoneticPr fontId="2"/>
  </si>
  <si>
    <t>@</t>
    <phoneticPr fontId="2"/>
  </si>
  <si>
    <t>今日の講義のまとめ</t>
    <rPh sb="0" eb="2">
      <t>キョウ</t>
    </rPh>
    <rPh sb="3" eb="5">
      <t>コウギ</t>
    </rPh>
    <phoneticPr fontId="2"/>
  </si>
  <si>
    <t>本日の講義資料</t>
    <rPh sb="0" eb="2">
      <t>ホンジツ</t>
    </rPh>
    <rPh sb="3" eb="5">
      <t>コウギ</t>
    </rPh>
    <rPh sb="5" eb="7">
      <t>シリョウ</t>
    </rPh>
    <phoneticPr fontId="2"/>
  </si>
  <si>
    <t>本日の課題</t>
    <rPh sb="0" eb="2">
      <t>ホンジツ</t>
    </rPh>
    <rPh sb="3" eb="5">
      <t>カダイ</t>
    </rPh>
    <phoneticPr fontId="2"/>
  </si>
  <si>
    <t>※</t>
    <phoneticPr fontId="2"/>
  </si>
  <si>
    <t>Memo</t>
    <phoneticPr fontId="2"/>
  </si>
  <si>
    <t>散らばりの統計量</t>
    <rPh sb="0" eb="1">
      <t>チ</t>
    </rPh>
    <rPh sb="5" eb="8">
      <t>トウケイリョウ</t>
    </rPh>
    <phoneticPr fontId="2"/>
  </si>
  <si>
    <t>標準偏差</t>
    <rPh sb="0" eb="2">
      <t>ヒョウジュン</t>
    </rPh>
    <rPh sb="2" eb="4">
      <t>ヘンサ</t>
    </rPh>
    <phoneticPr fontId="2"/>
  </si>
  <si>
    <t>:standard deviation</t>
    <phoneticPr fontId="2"/>
  </si>
  <si>
    <t>:variance</t>
    <phoneticPr fontId="2"/>
  </si>
  <si>
    <t>分散</t>
    <rPh sb="0" eb="2">
      <t>ブンサン</t>
    </rPh>
    <phoneticPr fontId="2"/>
  </si>
  <si>
    <t>平均値からの偏差平方の平均</t>
    <rPh sb="0" eb="3">
      <t>ヘイキンチ</t>
    </rPh>
    <rPh sb="6" eb="8">
      <t>ヘンサ</t>
    </rPh>
    <rPh sb="8" eb="10">
      <t>ヘイホウ</t>
    </rPh>
    <rPh sb="11" eb="13">
      <t>ヘイキン</t>
    </rPh>
    <phoneticPr fontId="2"/>
  </si>
  <si>
    <t>分散の正の平方根</t>
    <rPh sb="0" eb="2">
      <t>ブンサン</t>
    </rPh>
    <rPh sb="3" eb="4">
      <t>セイ</t>
    </rPh>
    <rPh sb="5" eb="8">
      <t>ヘイホウコン</t>
    </rPh>
    <phoneticPr fontId="2"/>
  </si>
  <si>
    <t>絶対偏差</t>
    <rPh sb="0" eb="2">
      <t>ゼッタイ</t>
    </rPh>
    <rPh sb="2" eb="4">
      <t>ヘンサ</t>
    </rPh>
    <phoneticPr fontId="2"/>
  </si>
  <si>
    <t>：偏差の絶対値</t>
    <rPh sb="1" eb="3">
      <t>ヘンサ</t>
    </rPh>
    <rPh sb="4" eb="7">
      <t>ゼッタイチ</t>
    </rPh>
    <phoneticPr fontId="2"/>
  </si>
  <si>
    <t>偏差平方</t>
    <rPh sb="0" eb="2">
      <t>ヘンサ</t>
    </rPh>
    <rPh sb="2" eb="4">
      <t>ヘイホウ</t>
    </rPh>
    <phoneticPr fontId="2"/>
  </si>
  <si>
    <t>：偏差の二乗</t>
    <rPh sb="1" eb="3">
      <t>ヘンサ</t>
    </rPh>
    <rPh sb="4" eb="6">
      <t>ジジョウ</t>
    </rPh>
    <phoneticPr fontId="2"/>
  </si>
  <si>
    <t>偏差</t>
    <rPh sb="0" eb="2">
      <t>ヘンサ</t>
    </rPh>
    <phoneticPr fontId="2"/>
  </si>
  <si>
    <r>
      <t>：データx</t>
    </r>
    <r>
      <rPr>
        <vertAlign val="subscript"/>
        <sz val="12"/>
        <color theme="1"/>
        <rFont val="メイリオ"/>
        <family val="3"/>
        <charset val="128"/>
      </rPr>
      <t>i</t>
    </r>
    <r>
      <rPr>
        <sz val="12"/>
        <color theme="1"/>
        <rFont val="メイリオ"/>
        <family val="3"/>
        <charset val="128"/>
      </rPr>
      <t>と点aとの差（x</t>
    </r>
    <r>
      <rPr>
        <vertAlign val="subscript"/>
        <sz val="12"/>
        <color theme="1"/>
        <rFont val="メイリオ"/>
        <family val="3"/>
        <charset val="128"/>
      </rPr>
      <t>i</t>
    </r>
    <r>
      <rPr>
        <sz val="12"/>
        <color theme="1"/>
        <rFont val="メイリオ"/>
        <family val="3"/>
        <charset val="128"/>
      </rPr>
      <t>-a）→pp. 58</t>
    </r>
    <rPh sb="7" eb="8">
      <t>テン</t>
    </rPh>
    <rPh sb="11" eb="12">
      <t>サ</t>
    </rPh>
    <phoneticPr fontId="2"/>
  </si>
  <si>
    <t>スライド・配布資料　はここからダウンロード可能</t>
    <rPh sb="5" eb="7">
      <t>ハイフ</t>
    </rPh>
    <rPh sb="7" eb="9">
      <t>シリョウ</t>
    </rPh>
    <rPh sb="21" eb="23">
      <t>カノウ</t>
    </rPh>
    <phoneticPr fontId="2"/>
  </si>
  <si>
    <t>x</t>
    <phoneticPr fontId="2"/>
  </si>
  <si>
    <t>Mean</t>
    <phoneticPr fontId="2"/>
  </si>
  <si>
    <t>f(x)</t>
    <phoneticPr fontId="2"/>
  </si>
  <si>
    <t>Std. Dev</t>
    <phoneticPr fontId="2"/>
  </si>
  <si>
    <t>x'</t>
    <phoneticPr fontId="2"/>
  </si>
  <si>
    <t>f(x')</t>
    <phoneticPr fontId="2"/>
  </si>
  <si>
    <t>x''</t>
    <phoneticPr fontId="2"/>
  </si>
  <si>
    <t>f(x'')</t>
    <phoneticPr fontId="2"/>
  </si>
  <si>
    <t>f(x')</t>
    <phoneticPr fontId="2"/>
  </si>
  <si>
    <t>x'</t>
    <phoneticPr fontId="2"/>
  </si>
  <si>
    <t>2019/06/14(金)17:00まで</t>
    <rPh sb="11" eb="12">
      <t>キン</t>
    </rPh>
    <phoneticPr fontId="2"/>
  </si>
  <si>
    <t>f(x'')</t>
    <phoneticPr fontId="2"/>
  </si>
  <si>
    <t>母集団と標本の違いを理解します。</t>
    <rPh sb="0" eb="3">
      <t>ボシュウダン</t>
    </rPh>
    <rPh sb="4" eb="6">
      <t>ヒョウホン</t>
    </rPh>
    <rPh sb="7" eb="8">
      <t>チガ</t>
    </rPh>
    <rPh sb="10" eb="12">
      <t>リカイ</t>
    </rPh>
    <phoneticPr fontId="2"/>
  </si>
  <si>
    <t>推測統計学（統計学B）の目的を理解します。</t>
    <rPh sb="0" eb="2">
      <t>スイソク</t>
    </rPh>
    <rPh sb="2" eb="5">
      <t>トウケイガク</t>
    </rPh>
    <rPh sb="6" eb="9">
      <t>トウケイガク</t>
    </rPh>
    <rPh sb="12" eb="14">
      <t>モクテキ</t>
    </rPh>
    <rPh sb="15" eb="17">
      <t>リカイ</t>
    </rPh>
    <phoneticPr fontId="2"/>
  </si>
  <si>
    <t>無作為抽出の重要性を理解します。</t>
    <rPh sb="0" eb="3">
      <t>ムサクイ</t>
    </rPh>
    <rPh sb="3" eb="5">
      <t>チュウシュツ</t>
    </rPh>
    <rPh sb="6" eb="9">
      <t>ジュウヨウセイ</t>
    </rPh>
    <rPh sb="10" eb="12">
      <t>リカイ</t>
    </rPh>
    <phoneticPr fontId="2"/>
  </si>
  <si>
    <t>pp.8</t>
    <phoneticPr fontId="2"/>
  </si>
  <si>
    <t>pp.</t>
    <phoneticPr fontId="2"/>
  </si>
  <si>
    <t>→Google classroomから回答</t>
    <rPh sb="19" eb="21">
      <t>カイトウ</t>
    </rPh>
    <phoneticPr fontId="2"/>
  </si>
  <si>
    <t>Google classroom: u26iot3</t>
    <phoneticPr fontId="2"/>
  </si>
  <si>
    <t>確率</t>
    <rPh sb="0" eb="2">
      <t>カクリツ</t>
    </rPh>
    <phoneticPr fontId="2"/>
  </si>
  <si>
    <t>独立</t>
    <rPh sb="0" eb="2">
      <t>ドクリツ</t>
    </rPh>
    <phoneticPr fontId="2"/>
  </si>
  <si>
    <t>pp.38</t>
    <phoneticPr fontId="2"/>
  </si>
  <si>
    <t>確率変数の定義</t>
    <rPh sb="0" eb="2">
      <t>カクリツ</t>
    </rPh>
    <rPh sb="2" eb="4">
      <t>ヘンスウ</t>
    </rPh>
    <rPh sb="5" eb="7">
      <t>テイギ</t>
    </rPh>
    <phoneticPr fontId="2"/>
  </si>
  <si>
    <t>確率変数</t>
    <rPh sb="0" eb="2">
      <t>カクリツ</t>
    </rPh>
    <rPh sb="2" eb="4">
      <t>ヘンスウ</t>
    </rPh>
    <phoneticPr fontId="2"/>
  </si>
  <si>
    <t>（random variable）</t>
    <phoneticPr fontId="2"/>
  </si>
  <si>
    <t>変数の概念に確率が加わったもの</t>
    <rPh sb="0" eb="2">
      <t>ヘンスウ</t>
    </rPh>
    <rPh sb="3" eb="5">
      <t>ガイネン</t>
    </rPh>
    <rPh sb="6" eb="8">
      <t>カクリツ</t>
    </rPh>
    <rPh sb="9" eb="10">
      <t>クワ</t>
    </rPh>
    <phoneticPr fontId="2"/>
  </si>
  <si>
    <t>変数</t>
    <rPh sb="0" eb="2">
      <t>ヘンスウ</t>
    </rPh>
    <phoneticPr fontId="2"/>
  </si>
  <si>
    <t>観測値の集合</t>
    <rPh sb="0" eb="3">
      <t>カンソクチ</t>
    </rPh>
    <rPh sb="4" eb="6">
      <t>シュウゴウ</t>
    </rPh>
    <phoneticPr fontId="2"/>
  </si>
  <si>
    <t>観測値に確率が対応している変数のこと</t>
    <rPh sb="0" eb="3">
      <t>カンソクチ</t>
    </rPh>
    <rPh sb="4" eb="6">
      <t>カクリツ</t>
    </rPh>
    <rPh sb="7" eb="9">
      <t>タイオウ</t>
    </rPh>
    <rPh sb="13" eb="15">
      <t>ヘンスウ</t>
    </rPh>
    <phoneticPr fontId="2"/>
  </si>
  <si>
    <t>確率変数の数式表現</t>
    <rPh sb="0" eb="2">
      <t>カクリツ</t>
    </rPh>
    <rPh sb="2" eb="4">
      <t>ヘンスウ</t>
    </rPh>
    <rPh sb="5" eb="7">
      <t>スウシキ</t>
    </rPh>
    <rPh sb="7" eb="9">
      <t>ヒョウゲン</t>
    </rPh>
    <phoneticPr fontId="2"/>
  </si>
  <si>
    <t>問題3-2</t>
    <rPh sb="0" eb="2">
      <t>モンダイ</t>
    </rPh>
    <phoneticPr fontId="2"/>
  </si>
  <si>
    <t>コイン投げの例</t>
    <rPh sb="3" eb="4">
      <t>ナ</t>
    </rPh>
    <rPh sb="6" eb="7">
      <t>レイ</t>
    </rPh>
    <phoneticPr fontId="2"/>
  </si>
  <si>
    <t>X={1,0}</t>
    <phoneticPr fontId="2"/>
  </si>
  <si>
    <t>変数が離散変数のとき、確率変数は</t>
    <rPh sb="0" eb="2">
      <t>ヘンスウ</t>
    </rPh>
    <rPh sb="3" eb="5">
      <t>リサン</t>
    </rPh>
    <rPh sb="5" eb="7">
      <t>ヘンスウ</t>
    </rPh>
    <rPh sb="11" eb="13">
      <t>カクリツ</t>
    </rPh>
    <rPh sb="13" eb="15">
      <t>ヘンスウ</t>
    </rPh>
    <phoneticPr fontId="2"/>
  </si>
  <si>
    <t>離散確率変数</t>
    <rPh sb="0" eb="2">
      <t>リサン</t>
    </rPh>
    <rPh sb="2" eb="4">
      <t>カクリツ</t>
    </rPh>
    <rPh sb="4" eb="6">
      <t>ヘンスウ</t>
    </rPh>
    <phoneticPr fontId="2"/>
  </si>
  <si>
    <t>pp.39</t>
    <phoneticPr fontId="2"/>
  </si>
  <si>
    <t>コイン投げで表がでる確率</t>
    <rPh sb="3" eb="4">
      <t>ナ</t>
    </rPh>
    <rPh sb="6" eb="7">
      <t>オモテ</t>
    </rPh>
    <rPh sb="10" eb="12">
      <t>カクリツ</t>
    </rPh>
    <phoneticPr fontId="2"/>
  </si>
  <si>
    <t>コインを3回投げたときに、表が出た回数を確率変数で表す</t>
    <rPh sb="5" eb="6">
      <t>カイ</t>
    </rPh>
    <rPh sb="6" eb="7">
      <t>ナ</t>
    </rPh>
    <rPh sb="13" eb="14">
      <t>オモテ</t>
    </rPh>
    <rPh sb="15" eb="16">
      <t>デ</t>
    </rPh>
    <rPh sb="17" eb="19">
      <t>カイスウ</t>
    </rPh>
    <rPh sb="20" eb="22">
      <t>カクリツ</t>
    </rPh>
    <rPh sb="22" eb="24">
      <t>ヘンスウ</t>
    </rPh>
    <rPh sb="25" eb="26">
      <t>アラワ</t>
    </rPh>
    <phoneticPr fontId="2"/>
  </si>
  <si>
    <t>コイン投げの結果は、前の回の影響を受けないので</t>
    <rPh sb="3" eb="4">
      <t>ナ</t>
    </rPh>
    <rPh sb="6" eb="8">
      <t>ケッカ</t>
    </rPh>
    <rPh sb="10" eb="11">
      <t>マエ</t>
    </rPh>
    <rPh sb="12" eb="13">
      <t>カイ</t>
    </rPh>
    <rPh sb="14" eb="16">
      <t>エイキョウ</t>
    </rPh>
    <rPh sb="17" eb="18">
      <t>ウ</t>
    </rPh>
    <phoneticPr fontId="2"/>
  </si>
  <si>
    <t>独立なので、3回のコイン投げの積として表現できる</t>
    <rPh sb="0" eb="2">
      <t>ドクリツ</t>
    </rPh>
    <rPh sb="7" eb="8">
      <t>カイ</t>
    </rPh>
    <rPh sb="12" eb="13">
      <t>ナ</t>
    </rPh>
    <rPh sb="15" eb="16">
      <t>セキ</t>
    </rPh>
    <rPh sb="19" eb="21">
      <t>ヒョウゲン</t>
    </rPh>
    <phoneticPr fontId="2"/>
  </si>
  <si>
    <t>[定理4]を利用</t>
    <rPh sb="6" eb="8">
      <t>リヨウ</t>
    </rPh>
    <phoneticPr fontId="2"/>
  </si>
  <si>
    <t>結果</t>
    <rPh sb="0" eb="2">
      <t>ケッカ</t>
    </rPh>
    <phoneticPr fontId="2"/>
  </si>
  <si>
    <t>1回目</t>
    <rPh sb="1" eb="3">
      <t>カイメ</t>
    </rPh>
    <phoneticPr fontId="2"/>
  </si>
  <si>
    <t>2回目</t>
    <rPh sb="1" eb="3">
      <t>カイメ</t>
    </rPh>
    <phoneticPr fontId="2"/>
  </si>
  <si>
    <t>3回目</t>
    <rPh sb="1" eb="3">
      <t>カイメ</t>
    </rPh>
    <phoneticPr fontId="2"/>
  </si>
  <si>
    <t>X</t>
    <phoneticPr fontId="2"/>
  </si>
  <si>
    <t>表</t>
    <rPh sb="0" eb="1">
      <t>オモテ</t>
    </rPh>
    <phoneticPr fontId="2"/>
  </si>
  <si>
    <t>裏</t>
    <rPh sb="0" eb="1">
      <t>ウラ</t>
    </rPh>
    <phoneticPr fontId="2"/>
  </si>
  <si>
    <t>よくわからなくなったら、パターンを全部書き出してみる</t>
    <rPh sb="17" eb="19">
      <t>ゼンブ</t>
    </rPh>
    <rPh sb="19" eb="20">
      <t>カ</t>
    </rPh>
    <rPh sb="21" eb="22">
      <t>ダ</t>
    </rPh>
    <phoneticPr fontId="2"/>
  </si>
  <si>
    <t>確率の合計は1になることを確認！（pp.33公理（Ⅱ））</t>
    <rPh sb="0" eb="2">
      <t>カクリツ</t>
    </rPh>
    <rPh sb="3" eb="5">
      <t>ゴウケイ</t>
    </rPh>
    <rPh sb="13" eb="15">
      <t>カクニン</t>
    </rPh>
    <phoneticPr fontId="2"/>
  </si>
  <si>
    <t>確率が付与された変数</t>
    <rPh sb="0" eb="2">
      <t>カクリツ</t>
    </rPh>
    <rPh sb="3" eb="5">
      <t>フヨ</t>
    </rPh>
    <rPh sb="8" eb="10">
      <t>ヘンスウ</t>
    </rPh>
    <phoneticPr fontId="2"/>
  </si>
  <si>
    <t>なし</t>
    <phoneticPr fontId="2"/>
  </si>
  <si>
    <t>確率と確率変数の違いを理解します。</t>
    <phoneticPr fontId="2"/>
  </si>
  <si>
    <t>確率分布について理解します。</t>
    <rPh sb="0" eb="2">
      <t>カクリツ</t>
    </rPh>
    <rPh sb="2" eb="4">
      <t>ブンプ</t>
    </rPh>
    <rPh sb="8" eb="10">
      <t>リカイ</t>
    </rPh>
    <phoneticPr fontId="2"/>
  </si>
  <si>
    <t>確率分布のうち名称がつけられた一部を理解します。</t>
    <rPh sb="0" eb="2">
      <t>カクリツ</t>
    </rPh>
    <rPh sb="2" eb="4">
      <t>ブンプ</t>
    </rPh>
    <rPh sb="7" eb="9">
      <t>メイショウ</t>
    </rPh>
    <rPh sb="15" eb="17">
      <t>イチブ</t>
    </rPh>
    <rPh sb="18" eb="20">
      <t>リカイ</t>
    </rPh>
    <phoneticPr fontId="2"/>
  </si>
  <si>
    <t>確率変数は、事象を介して確率を付与された変数</t>
    <rPh sb="0" eb="2">
      <t>カクリツ</t>
    </rPh>
    <rPh sb="2" eb="4">
      <t>ヘンスウ</t>
    </rPh>
    <rPh sb="6" eb="8">
      <t>ジショウ</t>
    </rPh>
    <rPh sb="9" eb="10">
      <t>カイ</t>
    </rPh>
    <rPh sb="12" eb="14">
      <t>カクリツ</t>
    </rPh>
    <rPh sb="15" eb="17">
      <t>フヨ</t>
    </rPh>
    <rPh sb="20" eb="22">
      <t>ヘンスウ</t>
    </rPh>
    <phoneticPr fontId="2"/>
  </si>
  <si>
    <t>確率</t>
    <rPh sb="0" eb="2">
      <t>カクリツ</t>
    </rPh>
    <phoneticPr fontId="2"/>
  </si>
  <si>
    <t>⇒</t>
    <phoneticPr fontId="2"/>
  </si>
  <si>
    <t>事象</t>
    <rPh sb="0" eb="2">
      <t>ジショウ</t>
    </rPh>
    <phoneticPr fontId="2"/>
  </si>
  <si>
    <t>確率変数</t>
    <rPh sb="0" eb="2">
      <t>カクリツ</t>
    </rPh>
    <rPh sb="2" eb="4">
      <t>ヘンスウ</t>
    </rPh>
    <phoneticPr fontId="2"/>
  </si>
  <si>
    <t>pp.41</t>
    <phoneticPr fontId="2"/>
  </si>
  <si>
    <t>確率変数の例</t>
    <rPh sb="0" eb="2">
      <t>カクリツ</t>
    </rPh>
    <rPh sb="2" eb="4">
      <t>ヘンスウ</t>
    </rPh>
    <rPh sb="5" eb="6">
      <t>レイ</t>
    </rPh>
    <phoneticPr fontId="2"/>
  </si>
  <si>
    <t>母集団</t>
    <rPh sb="0" eb="3">
      <t>ボシュウダン</t>
    </rPh>
    <phoneticPr fontId="2"/>
  </si>
  <si>
    <t>：</t>
    <phoneticPr fontId="2"/>
  </si>
  <si>
    <t>コイン投げで表の出る比率</t>
    <rPh sb="3" eb="4">
      <t>ナ</t>
    </rPh>
    <rPh sb="6" eb="7">
      <t>オモテ</t>
    </rPh>
    <rPh sb="8" eb="9">
      <t>デ</t>
    </rPh>
    <rPh sb="10" eb="12">
      <t>ヒリツ</t>
    </rPh>
    <phoneticPr fontId="2"/>
  </si>
  <si>
    <t>┗</t>
    <phoneticPr fontId="2"/>
  </si>
  <si>
    <t>コイン投げ（試行）が無限に実施できる</t>
    <rPh sb="3" eb="4">
      <t>ナ</t>
    </rPh>
    <rPh sb="6" eb="8">
      <t>シコウ</t>
    </rPh>
    <rPh sb="10" eb="12">
      <t>ムゲン</t>
    </rPh>
    <rPh sb="13" eb="15">
      <t>ジッシ</t>
    </rPh>
    <phoneticPr fontId="2"/>
  </si>
  <si>
    <t>無限</t>
    <rPh sb="0" eb="2">
      <t>ムゲン</t>
    </rPh>
    <phoneticPr fontId="2"/>
  </si>
  <si>
    <t>※</t>
    <phoneticPr fontId="2"/>
  </si>
  <si>
    <t>コイン投げの試行は無限回繰り返すことができるので</t>
    <rPh sb="3" eb="4">
      <t>ナ</t>
    </rPh>
    <rPh sb="6" eb="8">
      <t>シコウ</t>
    </rPh>
    <rPh sb="9" eb="11">
      <t>ムゲン</t>
    </rPh>
    <rPh sb="11" eb="12">
      <t>カイ</t>
    </rPh>
    <rPh sb="12" eb="13">
      <t>ク</t>
    </rPh>
    <rPh sb="14" eb="15">
      <t>カエ</t>
    </rPh>
    <phoneticPr fontId="2"/>
  </si>
  <si>
    <t>無限母集団から標本を抽出していることと同じ</t>
    <rPh sb="0" eb="2">
      <t>ムゲン</t>
    </rPh>
    <rPh sb="2" eb="5">
      <t>ボシュウダン</t>
    </rPh>
    <rPh sb="7" eb="9">
      <t>ヒョウホン</t>
    </rPh>
    <rPh sb="10" eb="12">
      <t>チュウシュツ</t>
    </rPh>
    <rPh sb="19" eb="20">
      <t>オナ</t>
    </rPh>
    <phoneticPr fontId="2"/>
  </si>
  <si>
    <t>観測値</t>
    <rPh sb="0" eb="3">
      <t>カンソクチ</t>
    </rPh>
    <phoneticPr fontId="2"/>
  </si>
  <si>
    <t>実際にコイン投げを実施したときに表の出た回数</t>
    <rPh sb="0" eb="2">
      <t>ジッサイ</t>
    </rPh>
    <rPh sb="6" eb="7">
      <t>ナ</t>
    </rPh>
    <rPh sb="9" eb="11">
      <t>ジッシ</t>
    </rPh>
    <rPh sb="16" eb="17">
      <t>オモテ</t>
    </rPh>
    <rPh sb="18" eb="19">
      <t>デ</t>
    </rPh>
    <rPh sb="20" eb="22">
      <t>カイスウ</t>
    </rPh>
    <phoneticPr fontId="2"/>
  </si>
  <si>
    <t>標本における統計値（データ）</t>
    <rPh sb="0" eb="2">
      <t>ヒョウホン</t>
    </rPh>
    <rPh sb="6" eb="8">
      <t>トウケイ</t>
    </rPh>
    <rPh sb="8" eb="9">
      <t>チ</t>
    </rPh>
    <phoneticPr fontId="2"/>
  </si>
  <si>
    <t>確率変数　　が観測値　　をとる確率</t>
    <rPh sb="0" eb="2">
      <t>カクリツ</t>
    </rPh>
    <rPh sb="2" eb="4">
      <t>ヘンスウ</t>
    </rPh>
    <rPh sb="7" eb="10">
      <t>カンソクチ</t>
    </rPh>
    <rPh sb="15" eb="17">
      <t>カクリツ</t>
    </rPh>
    <phoneticPr fontId="2"/>
  </si>
  <si>
    <t>確率変数　　の分布</t>
    <rPh sb="0" eb="2">
      <t>カクリツ</t>
    </rPh>
    <rPh sb="2" eb="4">
      <t>ヘンスウ</t>
    </rPh>
    <rPh sb="7" eb="9">
      <t>ブンプ</t>
    </rPh>
    <phoneticPr fontId="2"/>
  </si>
  <si>
    <t>確率分布</t>
    <rPh sb="0" eb="2">
      <t>カクリツ</t>
    </rPh>
    <rPh sb="2" eb="4">
      <t>ブンプ</t>
    </rPh>
    <phoneticPr fontId="2"/>
  </si>
  <si>
    <t>は、母集団の分布を表している</t>
    <rPh sb="2" eb="5">
      <t>ボシュウダン</t>
    </rPh>
    <rPh sb="6" eb="8">
      <t>ブンプ</t>
    </rPh>
    <rPh sb="9" eb="10">
      <t>アラワ</t>
    </rPh>
    <phoneticPr fontId="2"/>
  </si>
  <si>
    <t>実際には確率分布はわからないことが一般的であるため</t>
    <rPh sb="0" eb="2">
      <t>ジッサイ</t>
    </rPh>
    <rPh sb="4" eb="6">
      <t>カクリツ</t>
    </rPh>
    <rPh sb="6" eb="8">
      <t>ブンプ</t>
    </rPh>
    <rPh sb="17" eb="20">
      <t>イッパンテキ</t>
    </rPh>
    <phoneticPr fontId="2"/>
  </si>
  <si>
    <t>実験や調査を行う必要がある</t>
    <rPh sb="8" eb="10">
      <t>ヒツヨウ</t>
    </rPh>
    <phoneticPr fontId="2"/>
  </si>
  <si>
    <t>母集団が有限母集団の場合の確率変数</t>
    <rPh sb="0" eb="3">
      <t>ボシュウダン</t>
    </rPh>
    <rPh sb="4" eb="6">
      <t>ユウゲン</t>
    </rPh>
    <rPh sb="6" eb="9">
      <t>ボシュウダン</t>
    </rPh>
    <rPh sb="10" eb="12">
      <t>バアイ</t>
    </rPh>
    <rPh sb="13" eb="15">
      <t>カクリツ</t>
    </rPh>
    <rPh sb="15" eb="17">
      <t>ヘンスウ</t>
    </rPh>
    <phoneticPr fontId="2"/>
  </si>
  <si>
    <t>母集団の分布がわかっている場合を想定する</t>
    <rPh sb="0" eb="3">
      <t>ボシュウダン</t>
    </rPh>
    <rPh sb="4" eb="6">
      <t>ブンプ</t>
    </rPh>
    <rPh sb="13" eb="15">
      <t>バアイ</t>
    </rPh>
    <rPh sb="16" eb="18">
      <t>ソウテイ</t>
    </rPh>
    <phoneticPr fontId="2"/>
  </si>
  <si>
    <t>来店頻度</t>
    <rPh sb="0" eb="2">
      <t>ライテン</t>
    </rPh>
    <rPh sb="2" eb="4">
      <t>ヒンド</t>
    </rPh>
    <phoneticPr fontId="2"/>
  </si>
  <si>
    <t>度数</t>
    <rPh sb="0" eb="2">
      <t>ドスウ</t>
    </rPh>
    <phoneticPr fontId="2"/>
  </si>
  <si>
    <t>相対度数</t>
    <rPh sb="0" eb="2">
      <t>ソウタイ</t>
    </rPh>
    <rPh sb="2" eb="4">
      <t>ドスウ</t>
    </rPh>
    <phoneticPr fontId="2"/>
  </si>
  <si>
    <t>総数</t>
    <rPh sb="0" eb="2">
      <t>ソウスウ</t>
    </rPh>
    <phoneticPr fontId="2"/>
  </si>
  <si>
    <t>相対度数を確率として考えると</t>
    <rPh sb="0" eb="2">
      <t>ソウタイ</t>
    </rPh>
    <rPh sb="2" eb="4">
      <t>ドスウ</t>
    </rPh>
    <rPh sb="5" eb="7">
      <t>カクリツ</t>
    </rPh>
    <rPh sb="10" eb="11">
      <t>カンガ</t>
    </rPh>
    <phoneticPr fontId="2"/>
  </si>
  <si>
    <t>（経験確率の考え方）</t>
    <rPh sb="1" eb="3">
      <t>ケイケン</t>
    </rPh>
    <rPh sb="3" eb="5">
      <t>カクリツ</t>
    </rPh>
    <rPh sb="6" eb="7">
      <t>カンガ</t>
    </rPh>
    <rPh sb="8" eb="9">
      <t>カタ</t>
    </rPh>
    <phoneticPr fontId="2"/>
  </si>
  <si>
    <t>定義することができる</t>
    <rPh sb="0" eb="2">
      <t>テイギ</t>
    </rPh>
    <phoneticPr fontId="2"/>
  </si>
  <si>
    <t>来店頻度kを確率変数Xと</t>
    <rPh sb="0" eb="2">
      <t>ライテン</t>
    </rPh>
    <rPh sb="2" eb="4">
      <t>ヒンド</t>
    </rPh>
    <rPh sb="6" eb="8">
      <t>カクリツ</t>
    </rPh>
    <rPh sb="8" eb="10">
      <t>ヘンスウ</t>
    </rPh>
    <phoneticPr fontId="2"/>
  </si>
  <si>
    <t>母集団からランダムに1人を</t>
    <rPh sb="0" eb="3">
      <t>ボシュウダン</t>
    </rPh>
    <rPh sb="11" eb="12">
      <t>ヒト</t>
    </rPh>
    <phoneticPr fontId="2"/>
  </si>
  <si>
    <t>抽出したときに</t>
    <rPh sb="0" eb="2">
      <t>チュウシュツ</t>
    </rPh>
    <phoneticPr fontId="2"/>
  </si>
  <si>
    <t>来店頻度0回/週の人が</t>
    <rPh sb="0" eb="2">
      <t>ライテン</t>
    </rPh>
    <rPh sb="2" eb="4">
      <t>ヒンド</t>
    </rPh>
    <rPh sb="5" eb="6">
      <t>カイ</t>
    </rPh>
    <rPh sb="7" eb="8">
      <t>シュウ</t>
    </rPh>
    <rPh sb="9" eb="10">
      <t>ヒト</t>
    </rPh>
    <phoneticPr fontId="2"/>
  </si>
  <si>
    <r>
      <t>抽出される確率は</t>
    </r>
    <r>
      <rPr>
        <sz val="12"/>
        <color rgb="FF0070C0"/>
        <rFont val="メイリオ"/>
        <family val="3"/>
        <charset val="128"/>
      </rPr>
      <t>0.13</t>
    </r>
    <rPh sb="0" eb="2">
      <t>チュウシュツ</t>
    </rPh>
    <rPh sb="5" eb="7">
      <t>カクリツ</t>
    </rPh>
    <phoneticPr fontId="2"/>
  </si>
  <si>
    <t>確率分布</t>
    <rPh sb="0" eb="2">
      <t>カクリツ</t>
    </rPh>
    <rPh sb="2" eb="4">
      <t>ブンプ</t>
    </rPh>
    <phoneticPr fontId="2"/>
  </si>
  <si>
    <t>確率変数の分布は母集団の分布と考えることができる</t>
    <rPh sb="0" eb="2">
      <t>カクリツ</t>
    </rPh>
    <rPh sb="2" eb="4">
      <t>ヘンスウ</t>
    </rPh>
    <rPh sb="5" eb="7">
      <t>ブンプ</t>
    </rPh>
    <rPh sb="8" eb="11">
      <t>ボシュウダン</t>
    </rPh>
    <rPh sb="12" eb="14">
      <t>ブンプ</t>
    </rPh>
    <rPh sb="15" eb="16">
      <t>カンガ</t>
    </rPh>
    <phoneticPr fontId="2"/>
  </si>
  <si>
    <t>pp.43</t>
    <phoneticPr fontId="2"/>
  </si>
  <si>
    <t>離散確率分布</t>
    <rPh sb="0" eb="2">
      <t>リサン</t>
    </rPh>
    <rPh sb="2" eb="4">
      <t>カクリツ</t>
    </rPh>
    <rPh sb="4" eb="6">
      <t>ブンプ</t>
    </rPh>
    <phoneticPr fontId="2"/>
  </si>
  <si>
    <t>第4章</t>
    <rPh sb="0" eb="1">
      <t>ダイ</t>
    </rPh>
    <rPh sb="2" eb="3">
      <t>ショウ</t>
    </rPh>
    <phoneticPr fontId="2"/>
  </si>
  <si>
    <t>第3章</t>
    <rPh sb="0" eb="1">
      <t>ダイ</t>
    </rPh>
    <rPh sb="2" eb="3">
      <t>ショウ</t>
    </rPh>
    <phoneticPr fontId="2"/>
  </si>
  <si>
    <t>ベルヌーイ分布</t>
    <rPh sb="5" eb="7">
      <t>ブンプ</t>
    </rPh>
    <phoneticPr fontId="2"/>
  </si>
  <si>
    <t>事象Aが起こった時にX=1, 起こらなかった時にX=0</t>
    <rPh sb="0" eb="2">
      <t>ジショウ</t>
    </rPh>
    <rPh sb="4" eb="5">
      <t>オ</t>
    </rPh>
    <rPh sb="8" eb="9">
      <t>トキ</t>
    </rPh>
    <rPh sb="15" eb="16">
      <t>オ</t>
    </rPh>
    <rPh sb="22" eb="23">
      <t>トキ</t>
    </rPh>
    <phoneticPr fontId="2"/>
  </si>
  <si>
    <t>例</t>
    <rPh sb="0" eb="1">
      <t>レイ</t>
    </rPh>
    <phoneticPr fontId="2"/>
  </si>
  <si>
    <t>コインを1回投げたときに関する確率分布</t>
    <rPh sb="5" eb="6">
      <t>カイ</t>
    </rPh>
    <rPh sb="6" eb="7">
      <t>ナ</t>
    </rPh>
    <rPh sb="12" eb="13">
      <t>カン</t>
    </rPh>
    <rPh sb="15" eb="17">
      <t>カクリツ</t>
    </rPh>
    <rPh sb="17" eb="19">
      <t>ブンプ</t>
    </rPh>
    <phoneticPr fontId="2"/>
  </si>
  <si>
    <t>コイン投げの表の出る事象が起こる確率は先験確率より1/2なので</t>
    <rPh sb="3" eb="4">
      <t>ナ</t>
    </rPh>
    <rPh sb="6" eb="7">
      <t>オモテ</t>
    </rPh>
    <rPh sb="8" eb="9">
      <t>デ</t>
    </rPh>
    <rPh sb="10" eb="12">
      <t>ジショウ</t>
    </rPh>
    <rPh sb="13" eb="14">
      <t>オ</t>
    </rPh>
    <rPh sb="16" eb="18">
      <t>カクリツ</t>
    </rPh>
    <rPh sb="19" eb="21">
      <t>センケン</t>
    </rPh>
    <rPh sb="21" eb="23">
      <t>カクリツ</t>
    </rPh>
    <phoneticPr fontId="2"/>
  </si>
  <si>
    <t>のベルヌーイ分布と考えられる</t>
    <rPh sb="6" eb="8">
      <t>ブンプ</t>
    </rPh>
    <rPh sb="9" eb="10">
      <t>カンガ</t>
    </rPh>
    <phoneticPr fontId="2"/>
  </si>
  <si>
    <t>離散確率分布としてもっとも基本的な分布</t>
    <rPh sb="0" eb="2">
      <t>リサン</t>
    </rPh>
    <rPh sb="2" eb="4">
      <t>カクリツ</t>
    </rPh>
    <rPh sb="4" eb="6">
      <t>ブンプ</t>
    </rPh>
    <rPh sb="13" eb="16">
      <t>キホンテキ</t>
    </rPh>
    <rPh sb="17" eb="19">
      <t>ブンプ</t>
    </rPh>
    <phoneticPr fontId="2"/>
  </si>
  <si>
    <t>コイン投げ1回の場合</t>
    <rPh sb="3" eb="4">
      <t>ナ</t>
    </rPh>
    <rPh sb="6" eb="7">
      <t>カイ</t>
    </rPh>
    <rPh sb="8" eb="10">
      <t>バアイ</t>
    </rPh>
    <phoneticPr fontId="2"/>
  </si>
  <si>
    <r>
      <t>確率変数の値に、確率が定められた場合＝</t>
    </r>
    <r>
      <rPr>
        <sz val="12"/>
        <color rgb="FFFF0000"/>
        <rFont val="メイリオ"/>
        <family val="3"/>
        <charset val="128"/>
      </rPr>
      <t>確率分布</t>
    </r>
    <rPh sb="0" eb="2">
      <t>カクリツ</t>
    </rPh>
    <rPh sb="2" eb="4">
      <t>ヘンスウ</t>
    </rPh>
    <rPh sb="5" eb="6">
      <t>アタイ</t>
    </rPh>
    <rPh sb="8" eb="10">
      <t>カクリツ</t>
    </rPh>
    <rPh sb="11" eb="12">
      <t>サダ</t>
    </rPh>
    <rPh sb="16" eb="18">
      <t>バアイ</t>
    </rPh>
    <rPh sb="19" eb="21">
      <t>カクリツ</t>
    </rPh>
    <rPh sb="21" eb="23">
      <t>ブンプ</t>
    </rPh>
    <phoneticPr fontId="2"/>
  </si>
  <si>
    <t>①</t>
    <phoneticPr fontId="2"/>
  </si>
  <si>
    <t>②</t>
    <phoneticPr fontId="2"/>
  </si>
  <si>
    <t>二項分布</t>
    <rPh sb="0" eb="2">
      <t>ニコウ</t>
    </rPh>
    <rPh sb="2" eb="4">
      <t>ブンプ</t>
    </rPh>
    <phoneticPr fontId="2"/>
  </si>
  <si>
    <t>(Bernoulli distribution)</t>
    <phoneticPr fontId="2"/>
  </si>
  <si>
    <t>(Binomial distribution)</t>
    <phoneticPr fontId="2"/>
  </si>
  <si>
    <t>試行をn回行い、事象Aが起こった回数を離散確率変数Xとする</t>
    <rPh sb="0" eb="2">
      <t>シコウ</t>
    </rPh>
    <rPh sb="4" eb="5">
      <t>カイ</t>
    </rPh>
    <rPh sb="5" eb="6">
      <t>オコナ</t>
    </rPh>
    <rPh sb="8" eb="10">
      <t>ジショウ</t>
    </rPh>
    <rPh sb="12" eb="13">
      <t>オ</t>
    </rPh>
    <rPh sb="16" eb="18">
      <t>カイスウ</t>
    </rPh>
    <rPh sb="19" eb="21">
      <t>リサン</t>
    </rPh>
    <rPh sb="21" eb="23">
      <t>カクリツ</t>
    </rPh>
    <rPh sb="23" eb="25">
      <t>ヘンスウ</t>
    </rPh>
    <phoneticPr fontId="2"/>
  </si>
  <si>
    <t>離散確率変数Xは、事象が全く起こらない0回（X=0）から</t>
    <rPh sb="0" eb="2">
      <t>リサン</t>
    </rPh>
    <rPh sb="2" eb="4">
      <t>カクリツ</t>
    </rPh>
    <rPh sb="4" eb="6">
      <t>ヘンスウ</t>
    </rPh>
    <rPh sb="9" eb="11">
      <t>ジショウ</t>
    </rPh>
    <rPh sb="12" eb="13">
      <t>マッタ</t>
    </rPh>
    <rPh sb="14" eb="15">
      <t>オ</t>
    </rPh>
    <rPh sb="20" eb="21">
      <t>カイ</t>
    </rPh>
    <phoneticPr fontId="2"/>
  </si>
  <si>
    <t>すべて起こったn回（X=n）までの値をとる</t>
    <rPh sb="3" eb="4">
      <t>オ</t>
    </rPh>
    <rPh sb="8" eb="9">
      <t>カイ</t>
    </rPh>
    <rPh sb="17" eb="18">
      <t>アタイ</t>
    </rPh>
    <phoneticPr fontId="2"/>
  </si>
  <si>
    <t>試行の回数</t>
    <rPh sb="0" eb="2">
      <t>シコウ</t>
    </rPh>
    <rPh sb="3" eb="5">
      <t>カイスウ</t>
    </rPh>
    <phoneticPr fontId="2"/>
  </si>
  <si>
    <t>n回の試行中、事象Aが起こる回数</t>
    <rPh sb="1" eb="2">
      <t>カイ</t>
    </rPh>
    <rPh sb="3" eb="5">
      <t>シコウ</t>
    </rPh>
    <rPh sb="5" eb="6">
      <t>チュウ</t>
    </rPh>
    <rPh sb="7" eb="9">
      <t>ジショウ</t>
    </rPh>
    <rPh sb="11" eb="12">
      <t>オ</t>
    </rPh>
    <rPh sb="14" eb="16">
      <t>カイスウ</t>
    </rPh>
    <phoneticPr fontId="2"/>
  </si>
  <si>
    <t>事象Aが起こる確率</t>
    <rPh sb="0" eb="2">
      <t>ジショウ</t>
    </rPh>
    <rPh sb="4" eb="5">
      <t>オ</t>
    </rPh>
    <rPh sb="7" eb="9">
      <t>カクリツ</t>
    </rPh>
    <phoneticPr fontId="2"/>
  </si>
  <si>
    <t>離散確率変数Xに対応する確率</t>
    <rPh sb="0" eb="2">
      <t>リサン</t>
    </rPh>
    <rPh sb="2" eb="4">
      <t>カクリツ</t>
    </rPh>
    <rPh sb="4" eb="6">
      <t>ヘンスウ</t>
    </rPh>
    <rPh sb="8" eb="10">
      <t>タイオウ</t>
    </rPh>
    <rPh sb="12" eb="14">
      <t>カクリツ</t>
    </rPh>
    <phoneticPr fontId="2"/>
  </si>
  <si>
    <t>pp.45</t>
    <phoneticPr fontId="2"/>
  </si>
  <si>
    <t>組み合わせ</t>
    <rPh sb="0" eb="1">
      <t>ク</t>
    </rPh>
    <rPh sb="2" eb="3">
      <t>ア</t>
    </rPh>
    <phoneticPr fontId="2"/>
  </si>
  <si>
    <t>（conbination）</t>
    <phoneticPr fontId="2"/>
  </si>
  <si>
    <t>n個からx個を取り出す組み合わせの数</t>
    <rPh sb="1" eb="2">
      <t>コ</t>
    </rPh>
    <rPh sb="5" eb="6">
      <t>コ</t>
    </rPh>
    <rPh sb="7" eb="8">
      <t>ト</t>
    </rPh>
    <rPh sb="9" eb="10">
      <t>ダ</t>
    </rPh>
    <rPh sb="11" eb="12">
      <t>ク</t>
    </rPh>
    <rPh sb="13" eb="14">
      <t>ア</t>
    </rPh>
    <rPh sb="17" eb="18">
      <t>カズ</t>
    </rPh>
    <phoneticPr fontId="2"/>
  </si>
  <si>
    <t>※</t>
    <phoneticPr fontId="2"/>
  </si>
  <si>
    <t>：</t>
    <phoneticPr fontId="2"/>
  </si>
  <si>
    <t>階乗</t>
    <rPh sb="0" eb="2">
      <t>カイジョウ</t>
    </rPh>
    <phoneticPr fontId="2"/>
  </si>
  <si>
    <t>※</t>
    <phoneticPr fontId="2"/>
  </si>
  <si>
    <t>nから1までを順番に全部かける</t>
    <rPh sb="7" eb="9">
      <t>ジュンバン</t>
    </rPh>
    <rPh sb="10" eb="12">
      <t>ゼンブ</t>
    </rPh>
    <phoneticPr fontId="2"/>
  </si>
  <si>
    <t>例</t>
    <rPh sb="0" eb="1">
      <t>レイ</t>
    </rPh>
    <phoneticPr fontId="2"/>
  </si>
  <si>
    <t>組み合わせの計算</t>
    <rPh sb="0" eb="1">
      <t>ク</t>
    </rPh>
    <rPh sb="2" eb="3">
      <t>ア</t>
    </rPh>
    <rPh sb="6" eb="8">
      <t>ケイサン</t>
    </rPh>
    <phoneticPr fontId="2"/>
  </si>
  <si>
    <t>コインを3回投げて、表が2回出る組み合わせ</t>
    <rPh sb="5" eb="6">
      <t>カイ</t>
    </rPh>
    <rPh sb="6" eb="7">
      <t>ナ</t>
    </rPh>
    <rPh sb="10" eb="11">
      <t>オモテ</t>
    </rPh>
    <rPh sb="13" eb="14">
      <t>カイ</t>
    </rPh>
    <rPh sb="14" eb="15">
      <t>デ</t>
    </rPh>
    <rPh sb="16" eb="17">
      <t>ク</t>
    </rPh>
    <rPh sb="18" eb="19">
      <t>ア</t>
    </rPh>
    <phoneticPr fontId="2"/>
  </si>
  <si>
    <t>n回からx回の組み合わせなので</t>
    <rPh sb="1" eb="2">
      <t>カイ</t>
    </rPh>
    <rPh sb="5" eb="6">
      <t>カイ</t>
    </rPh>
    <rPh sb="7" eb="8">
      <t>ク</t>
    </rPh>
    <rPh sb="9" eb="10">
      <t>ア</t>
    </rPh>
    <phoneticPr fontId="2"/>
  </si>
  <si>
    <t>覚え方のイメージ</t>
    <rPh sb="0" eb="1">
      <t>オボ</t>
    </rPh>
    <rPh sb="2" eb="3">
      <t>カタ</t>
    </rPh>
    <phoneticPr fontId="2"/>
  </si>
  <si>
    <t>考えられるパターンとして</t>
    <rPh sb="0" eb="1">
      <t>カンガ</t>
    </rPh>
    <phoneticPr fontId="2"/>
  </si>
  <si>
    <t>①</t>
    <phoneticPr fontId="2"/>
  </si>
  <si>
    <t>表</t>
    <rPh sb="0" eb="1">
      <t>オモテ</t>
    </rPh>
    <phoneticPr fontId="2"/>
  </si>
  <si>
    <t>裏</t>
    <rPh sb="0" eb="1">
      <t>ウラ</t>
    </rPh>
    <phoneticPr fontId="2"/>
  </si>
  <si>
    <t>②</t>
    <phoneticPr fontId="2"/>
  </si>
  <si>
    <t>③</t>
    <phoneticPr fontId="2"/>
  </si>
  <si>
    <t>の３パターンなので、計算結果と合致する</t>
    <rPh sb="10" eb="12">
      <t>ケイサン</t>
    </rPh>
    <rPh sb="12" eb="14">
      <t>ケッカ</t>
    </rPh>
    <rPh sb="15" eb="17">
      <t>ガッチ</t>
    </rPh>
    <phoneticPr fontId="2"/>
  </si>
  <si>
    <t>【注意】</t>
    <rPh sb="1" eb="3">
      <t>チュウイ</t>
    </rPh>
    <phoneticPr fontId="2"/>
  </si>
  <si>
    <t>ゼロの階乗は1と定義される</t>
    <rPh sb="3" eb="5">
      <t>カイジョウ</t>
    </rPh>
    <rPh sb="8" eb="10">
      <t>テイギ</t>
    </rPh>
    <phoneticPr fontId="2"/>
  </si>
  <si>
    <t>確率の計算</t>
    <rPh sb="0" eb="2">
      <t>カクリツ</t>
    </rPh>
    <rPh sb="3" eb="5">
      <t>ケイサン</t>
    </rPh>
    <phoneticPr fontId="2"/>
  </si>
  <si>
    <t>コインを3回投げて、表が2回出る確率</t>
    <rPh sb="5" eb="6">
      <t>カイ</t>
    </rPh>
    <rPh sb="6" eb="7">
      <t>ナ</t>
    </rPh>
    <rPh sb="10" eb="11">
      <t>オモテ</t>
    </rPh>
    <rPh sb="13" eb="14">
      <t>カイ</t>
    </rPh>
    <rPh sb="14" eb="15">
      <t>デ</t>
    </rPh>
    <rPh sb="16" eb="18">
      <t>カクリツ</t>
    </rPh>
    <phoneticPr fontId="2"/>
  </si>
  <si>
    <t>求めたい確率は</t>
    <rPh sb="0" eb="1">
      <t>モト</t>
    </rPh>
    <rPh sb="4" eb="6">
      <t>カクリツ</t>
    </rPh>
    <phoneticPr fontId="2"/>
  </si>
  <si>
    <t>表が出る確率　　は1/2</t>
    <rPh sb="0" eb="1">
      <t>オモテ</t>
    </rPh>
    <rPh sb="2" eb="3">
      <t>デ</t>
    </rPh>
    <rPh sb="4" eb="6">
      <t>カクリツ</t>
    </rPh>
    <phoneticPr fontId="2"/>
  </si>
  <si>
    <t>（先験確率より）</t>
    <rPh sb="1" eb="3">
      <t>センケン</t>
    </rPh>
    <rPh sb="3" eb="5">
      <t>カクリツ</t>
    </rPh>
    <phoneticPr fontId="2"/>
  </si>
  <si>
    <t>二項分布の確率は</t>
    <rPh sb="0" eb="2">
      <t>ニコウ</t>
    </rPh>
    <rPh sb="2" eb="4">
      <t>ブンプ</t>
    </rPh>
    <rPh sb="5" eb="7">
      <t>カクリツ</t>
    </rPh>
    <phoneticPr fontId="2"/>
  </si>
  <si>
    <t>試行回数n</t>
    <rPh sb="0" eb="2">
      <t>シコウ</t>
    </rPh>
    <rPh sb="2" eb="4">
      <t>カイスウ</t>
    </rPh>
    <phoneticPr fontId="2"/>
  </si>
  <si>
    <t>と</t>
    <phoneticPr fontId="2"/>
  </si>
  <si>
    <t>事象Aが起こる確率π</t>
    <rPh sb="0" eb="2">
      <t>ジショウ</t>
    </rPh>
    <rPh sb="4" eb="5">
      <t>オ</t>
    </rPh>
    <rPh sb="7" eb="9">
      <t>カクリツ</t>
    </rPh>
    <phoneticPr fontId="2"/>
  </si>
  <si>
    <t>で決まる</t>
    <rPh sb="1" eb="2">
      <t>キ</t>
    </rPh>
    <phoneticPr fontId="2"/>
  </si>
  <si>
    <t>確率変数Xの分布が二項分布B(n, π)であるとき、</t>
    <rPh sb="0" eb="2">
      <t>カクリツ</t>
    </rPh>
    <rPh sb="2" eb="4">
      <t>ヘンスウ</t>
    </rPh>
    <rPh sb="6" eb="8">
      <t>ブンプ</t>
    </rPh>
    <rPh sb="9" eb="11">
      <t>ニコウ</t>
    </rPh>
    <rPh sb="11" eb="13">
      <t>ブンプ</t>
    </rPh>
    <phoneticPr fontId="2"/>
  </si>
  <si>
    <t>確率変数Xは二項分布B(n, π)に従う</t>
    <rPh sb="0" eb="2">
      <t>カクリツ</t>
    </rPh>
    <rPh sb="2" eb="4">
      <t>ヘンスウ</t>
    </rPh>
    <rPh sb="6" eb="8">
      <t>ニコウ</t>
    </rPh>
    <rPh sb="8" eb="10">
      <t>ブンプ</t>
    </rPh>
    <rPh sb="18" eb="19">
      <t>シタガ</t>
    </rPh>
    <phoneticPr fontId="2"/>
  </si>
  <si>
    <t>といい</t>
    <phoneticPr fontId="2"/>
  </si>
  <si>
    <t>と表す</t>
    <rPh sb="1" eb="2">
      <t>アラワ</t>
    </rPh>
    <phoneticPr fontId="2"/>
  </si>
  <si>
    <t>練習問題</t>
    <rPh sb="0" eb="2">
      <t>レンシュウ</t>
    </rPh>
    <rPh sb="2" eb="4">
      <t>モンダイ</t>
    </rPh>
    <phoneticPr fontId="2"/>
  </si>
  <si>
    <t>サイコロを10個投げて、1の目が3個出る確率を求めよ</t>
    <rPh sb="7" eb="8">
      <t>コ</t>
    </rPh>
    <rPh sb="8" eb="9">
      <t>ナ</t>
    </rPh>
    <rPh sb="14" eb="15">
      <t>メ</t>
    </rPh>
    <rPh sb="17" eb="18">
      <t>コ</t>
    </rPh>
    <rPh sb="18" eb="19">
      <t>デ</t>
    </rPh>
    <rPh sb="20" eb="22">
      <t>カクリツ</t>
    </rPh>
    <rPh sb="23" eb="24">
      <t>モト</t>
    </rPh>
    <phoneticPr fontId="2"/>
  </si>
  <si>
    <t>pp.47</t>
    <phoneticPr fontId="2"/>
  </si>
  <si>
    <t>二項分布の例</t>
    <rPh sb="0" eb="2">
      <t>ニコウ</t>
    </rPh>
    <rPh sb="2" eb="4">
      <t>ブンプ</t>
    </rPh>
    <rPh sb="5" eb="6">
      <t>レイ</t>
    </rPh>
    <phoneticPr fontId="2"/>
  </si>
  <si>
    <t>標本</t>
    <rPh sb="0" eb="2">
      <t>ヒョウホン</t>
    </rPh>
    <phoneticPr fontId="2"/>
  </si>
  <si>
    <t>事象A</t>
    <rPh sb="0" eb="2">
      <t>ジショウ</t>
    </rPh>
    <phoneticPr fontId="2"/>
  </si>
  <si>
    <t>n人の常連客を抽出して調査</t>
    <rPh sb="1" eb="2">
      <t>ニン</t>
    </rPh>
    <rPh sb="3" eb="6">
      <t>ジョウレンキャク</t>
    </rPh>
    <rPh sb="7" eb="9">
      <t>チュウシュツ</t>
    </rPh>
    <rPh sb="11" eb="13">
      <t>チョウサ</t>
    </rPh>
    <phoneticPr fontId="2"/>
  </si>
  <si>
    <t>5段階評価の満足度において4と5の評価を記入</t>
    <rPh sb="1" eb="3">
      <t>ダンカイ</t>
    </rPh>
    <rPh sb="3" eb="5">
      <t>ヒョウカ</t>
    </rPh>
    <rPh sb="6" eb="9">
      <t>マンゾクド</t>
    </rPh>
    <rPh sb="17" eb="19">
      <t>ヒョウカ</t>
    </rPh>
    <rPh sb="20" eb="22">
      <t>キニュウ</t>
    </rPh>
    <phoneticPr fontId="2"/>
  </si>
  <si>
    <t>確率変数X</t>
    <rPh sb="0" eb="2">
      <t>カクリツ</t>
    </rPh>
    <rPh sb="2" eb="4">
      <t>ヘンスウ</t>
    </rPh>
    <phoneticPr fontId="2"/>
  </si>
  <si>
    <t>}</t>
    <phoneticPr fontId="2"/>
  </si>
  <si>
    <t>{</t>
    <phoneticPr fontId="2"/>
  </si>
  <si>
    <t>X=</t>
    <phoneticPr fontId="2"/>
  </si>
  <si>
    <t>0, 1, 2, 3, …, n</t>
    <phoneticPr fontId="2"/>
  </si>
  <si>
    <t>満足度４以上が0人から…満足度4以上が全員（n人)</t>
    <rPh sb="0" eb="3">
      <t>マンゾクド</t>
    </rPh>
    <rPh sb="4" eb="6">
      <t>イジョウ</t>
    </rPh>
    <rPh sb="8" eb="9">
      <t>ニン</t>
    </rPh>
    <rPh sb="12" eb="15">
      <t>マンゾクド</t>
    </rPh>
    <rPh sb="16" eb="18">
      <t>イジョウ</t>
    </rPh>
    <rPh sb="19" eb="21">
      <t>ゼンイン</t>
    </rPh>
    <rPh sb="23" eb="24">
      <t>ニン</t>
    </rPh>
    <phoneticPr fontId="2"/>
  </si>
  <si>
    <t>n人の調査で満足度が4以上の人数</t>
    <rPh sb="1" eb="2">
      <t>ニン</t>
    </rPh>
    <rPh sb="3" eb="5">
      <t>チョウサ</t>
    </rPh>
    <rPh sb="6" eb="9">
      <t>マンゾクド</t>
    </rPh>
    <rPh sb="11" eb="13">
      <t>イジョウ</t>
    </rPh>
    <rPh sb="14" eb="16">
      <t>ニンズウ</t>
    </rPh>
    <phoneticPr fontId="2"/>
  </si>
  <si>
    <t>x</t>
    <phoneticPr fontId="2"/>
  </si>
  <si>
    <t>π</t>
    <phoneticPr fontId="2"/>
  </si>
  <si>
    <t>満足度が4以上である母集団での比率</t>
    <rPh sb="0" eb="3">
      <t>マンゾクド</t>
    </rPh>
    <rPh sb="5" eb="7">
      <t>イジョウ</t>
    </rPh>
    <rPh sb="10" eb="13">
      <t>ボシュウダン</t>
    </rPh>
    <rPh sb="15" eb="17">
      <t>ヒリツ</t>
    </rPh>
    <phoneticPr fontId="2"/>
  </si>
  <si>
    <t>離散確率変数Xに対応する確率Pr(X=x)</t>
    <rPh sb="0" eb="2">
      <t>リサン</t>
    </rPh>
    <rPh sb="2" eb="4">
      <t>カクリツ</t>
    </rPh>
    <rPh sb="4" eb="6">
      <t>ヘンスウ</t>
    </rPh>
    <rPh sb="8" eb="10">
      <t>タイオウ</t>
    </rPh>
    <rPh sb="12" eb="14">
      <t>カクリツ</t>
    </rPh>
    <phoneticPr fontId="2"/>
  </si>
  <si>
    <t>┗</t>
    <phoneticPr fontId="2"/>
  </si>
  <si>
    <t>離散確率変数Xは二項分布にしたがう</t>
    <rPh sb="0" eb="2">
      <t>リサン</t>
    </rPh>
    <rPh sb="2" eb="4">
      <t>カクリツ</t>
    </rPh>
    <rPh sb="4" eb="6">
      <t>ヘンスウ</t>
    </rPh>
    <rPh sb="8" eb="10">
      <t>ニコウ</t>
    </rPh>
    <rPh sb="10" eb="12">
      <t>ブンプ</t>
    </rPh>
    <phoneticPr fontId="2"/>
  </si>
  <si>
    <t>母集団の比率πがわかれば、確率は計算できる</t>
    <rPh sb="0" eb="3">
      <t>ボシュウダン</t>
    </rPh>
    <rPh sb="4" eb="6">
      <t>ヒリツ</t>
    </rPh>
    <rPh sb="13" eb="15">
      <t>カクリツ</t>
    </rPh>
    <rPh sb="16" eb="18">
      <t>ケイサン</t>
    </rPh>
    <phoneticPr fontId="2"/>
  </si>
  <si>
    <t>母集団を無限母集団と仮定</t>
    <rPh sb="0" eb="3">
      <t>ボシュウダン</t>
    </rPh>
    <rPh sb="4" eb="6">
      <t>ムゲン</t>
    </rPh>
    <rPh sb="6" eb="9">
      <t>ボシュウダン</t>
    </rPh>
    <rPh sb="10" eb="12">
      <t>カテイ</t>
    </rPh>
    <phoneticPr fontId="2"/>
  </si>
  <si>
    <t>二項分布では母集団の比率πは標本の抽出において一定</t>
    <rPh sb="0" eb="2">
      <t>ニコウ</t>
    </rPh>
    <rPh sb="2" eb="4">
      <t>ブンプ</t>
    </rPh>
    <rPh sb="6" eb="9">
      <t>ボシュウダン</t>
    </rPh>
    <rPh sb="10" eb="12">
      <t>ヒリツ</t>
    </rPh>
    <rPh sb="14" eb="16">
      <t>ヒョウホン</t>
    </rPh>
    <rPh sb="17" eb="19">
      <t>チュウシュツ</t>
    </rPh>
    <rPh sb="23" eb="25">
      <t>イッテイ</t>
    </rPh>
    <phoneticPr fontId="2"/>
  </si>
  <si>
    <t>⇒</t>
    <phoneticPr fontId="2"/>
  </si>
  <si>
    <t>母集団から標本を抽出する際にランダムが重要な理由！</t>
    <rPh sb="0" eb="3">
      <t>ボシュウダン</t>
    </rPh>
    <rPh sb="5" eb="7">
      <t>ヒョウホン</t>
    </rPh>
    <rPh sb="8" eb="10">
      <t>チュウシュツ</t>
    </rPh>
    <rPh sb="12" eb="13">
      <t>サイ</t>
    </rPh>
    <rPh sb="19" eb="21">
      <t>ジュウヨウ</t>
    </rPh>
    <rPh sb="22" eb="24">
      <t>リユウ</t>
    </rPh>
    <phoneticPr fontId="2"/>
  </si>
  <si>
    <t>母集団を有限母集団とした場合は、超幾何分布を考える必要がある</t>
    <rPh sb="0" eb="3">
      <t>ボシュウダン</t>
    </rPh>
    <rPh sb="4" eb="6">
      <t>ユウゲン</t>
    </rPh>
    <rPh sb="6" eb="9">
      <t>ボシュウダン</t>
    </rPh>
    <rPh sb="12" eb="14">
      <t>バアイ</t>
    </rPh>
    <rPh sb="16" eb="17">
      <t>チョウ</t>
    </rPh>
    <rPh sb="17" eb="19">
      <t>キカ</t>
    </rPh>
    <rPh sb="19" eb="21">
      <t>ブンプ</t>
    </rPh>
    <rPh sb="22" eb="23">
      <t>カンガ</t>
    </rPh>
    <rPh sb="25" eb="27">
      <t>ヒツヨウ</t>
    </rPh>
    <phoneticPr fontId="2"/>
  </si>
  <si>
    <t>pp.48</t>
    <phoneticPr fontId="2"/>
  </si>
  <si>
    <t>例題4-1</t>
    <rPh sb="0" eb="2">
      <t>レイダイ</t>
    </rPh>
    <phoneticPr fontId="2"/>
  </si>
  <si>
    <t>標本として10人を無作為に抽出</t>
    <rPh sb="0" eb="2">
      <t>ヒョウホン</t>
    </rPh>
    <rPh sb="7" eb="8">
      <t>ニン</t>
    </rPh>
    <rPh sb="9" eb="12">
      <t>ムサクイ</t>
    </rPh>
    <rPh sb="13" eb="15">
      <t>チュウシュツ</t>
    </rPh>
    <phoneticPr fontId="2"/>
  </si>
  <si>
    <t>5段階評価の満足度で4以上の評価をした人数x</t>
    <rPh sb="1" eb="3">
      <t>ダンカイ</t>
    </rPh>
    <rPh sb="3" eb="5">
      <t>ヒョウカ</t>
    </rPh>
    <rPh sb="6" eb="9">
      <t>マンゾクド</t>
    </rPh>
    <rPh sb="11" eb="13">
      <t>イジョウ</t>
    </rPh>
    <rPh sb="14" eb="16">
      <t>ヒョウカ</t>
    </rPh>
    <rPh sb="19" eb="21">
      <t>ニンズ</t>
    </rPh>
    <phoneticPr fontId="2"/>
  </si>
  <si>
    <t>母集団での比率πを0.6とする</t>
    <rPh sb="0" eb="3">
      <t>ボシュウダン</t>
    </rPh>
    <rPh sb="5" eb="7">
      <t>ヒリツ</t>
    </rPh>
    <phoneticPr fontId="2"/>
  </si>
  <si>
    <t>想定される二項分布 B(10, 0.6)</t>
    <rPh sb="0" eb="2">
      <t>ソウテイ</t>
    </rPh>
    <rPh sb="5" eb="7">
      <t>ニコウ</t>
    </rPh>
    <rPh sb="7" eb="9">
      <t>ブンプ</t>
    </rPh>
    <phoneticPr fontId="2"/>
  </si>
  <si>
    <t>確率変数</t>
    <rPh sb="0" eb="2">
      <t>カクリツ</t>
    </rPh>
    <rPh sb="2" eb="4">
      <t>ヘンスウ</t>
    </rPh>
    <phoneticPr fontId="2"/>
  </si>
  <si>
    <t>標本比率</t>
    <rPh sb="0" eb="2">
      <t>ヒョウホン</t>
    </rPh>
    <rPh sb="2" eb="4">
      <t>ヒリツ</t>
    </rPh>
    <phoneticPr fontId="2"/>
  </si>
  <si>
    <t>確率</t>
    <rPh sb="0" eb="2">
      <t>カクリツ</t>
    </rPh>
    <phoneticPr fontId="2"/>
  </si>
  <si>
    <t>参考</t>
    <rPh sb="0" eb="2">
      <t>サンコウ</t>
    </rPh>
    <phoneticPr fontId="2"/>
  </si>
  <si>
    <t>標本比率が</t>
    <rPh sb="0" eb="2">
      <t>ヒョウホン</t>
    </rPh>
    <rPh sb="2" eb="4">
      <t>ヒリツ</t>
    </rPh>
    <phoneticPr fontId="2"/>
  </si>
  <si>
    <t>母集団での比率</t>
    <rPh sb="0" eb="3">
      <t>ボシュウダン</t>
    </rPh>
    <rPh sb="5" eb="7">
      <t>ヒリツ</t>
    </rPh>
    <phoneticPr fontId="2"/>
  </si>
  <si>
    <t>（π=0.6）</t>
    <phoneticPr fontId="2"/>
  </si>
  <si>
    <t>と大きく変わらない</t>
    <rPh sb="1" eb="2">
      <t>オオ</t>
    </rPh>
    <rPh sb="4" eb="5">
      <t>カ</t>
    </rPh>
    <phoneticPr fontId="2"/>
  </si>
  <si>
    <t>0.5以上0.7以下になる</t>
    <rPh sb="3" eb="5">
      <t>イジョウ</t>
    </rPh>
    <rPh sb="8" eb="10">
      <t>イカ</t>
    </rPh>
    <phoneticPr fontId="2"/>
  </si>
  <si>
    <t>確率は？</t>
    <rPh sb="0" eb="2">
      <t>カクリツ</t>
    </rPh>
    <phoneticPr fontId="2"/>
  </si>
  <si>
    <t>0.2007+0.2508+0.2150</t>
    <phoneticPr fontId="2"/>
  </si>
  <si>
    <t>=</t>
    <phoneticPr fontId="2"/>
  </si>
  <si>
    <t>二項分布</t>
    <rPh sb="0" eb="2">
      <t>ニコウ</t>
    </rPh>
    <rPh sb="2" eb="4">
      <t>ブンプ</t>
    </rPh>
    <phoneticPr fontId="2"/>
  </si>
  <si>
    <t>確率変数が事象の起こる回数を表す確率分布</t>
    <rPh sb="0" eb="2">
      <t>カクリツ</t>
    </rPh>
    <rPh sb="2" eb="4">
      <t>ヘンスウ</t>
    </rPh>
    <rPh sb="5" eb="7">
      <t>ジショウ</t>
    </rPh>
    <rPh sb="8" eb="9">
      <t>オ</t>
    </rPh>
    <rPh sb="11" eb="13">
      <t>カイスウ</t>
    </rPh>
    <rPh sb="14" eb="15">
      <t>アラワ</t>
    </rPh>
    <rPh sb="16" eb="18">
      <t>カクリツ</t>
    </rPh>
    <rPh sb="18" eb="20">
      <t>ブンプ</t>
    </rPh>
    <phoneticPr fontId="2"/>
  </si>
  <si>
    <t>ベルヌーイ分布</t>
    <rPh sb="5" eb="7">
      <t>ブンプ</t>
    </rPh>
    <phoneticPr fontId="2"/>
  </si>
  <si>
    <t>n=1のときの二項分布</t>
    <rPh sb="7" eb="9">
      <t>ニコウ</t>
    </rPh>
    <rPh sb="9" eb="11">
      <t>ブンプ</t>
    </rPh>
    <phoneticPr fontId="2"/>
  </si>
  <si>
    <t>その他の離散確率分布</t>
    <rPh sb="2" eb="3">
      <t>タ</t>
    </rPh>
    <rPh sb="4" eb="6">
      <t>リサン</t>
    </rPh>
    <rPh sb="6" eb="8">
      <t>カクリツ</t>
    </rPh>
    <rPh sb="8" eb="10">
      <t>ブンプ</t>
    </rPh>
    <phoneticPr fontId="2"/>
  </si>
  <si>
    <t>離散確率分布</t>
    <rPh sb="0" eb="2">
      <t>リサン</t>
    </rPh>
    <rPh sb="2" eb="4">
      <t>カクリツ</t>
    </rPh>
    <rPh sb="4" eb="6">
      <t>ブンプ</t>
    </rPh>
    <phoneticPr fontId="2"/>
  </si>
  <si>
    <t>ポアソン分布</t>
    <rPh sb="4" eb="6">
      <t>ブンプ</t>
    </rPh>
    <phoneticPr fontId="2"/>
  </si>
  <si>
    <t>超幾何分布</t>
    <rPh sb="0" eb="1">
      <t>チョウ</t>
    </rPh>
    <rPh sb="1" eb="3">
      <t>キカ</t>
    </rPh>
    <rPh sb="3" eb="5">
      <t>ブンプ</t>
    </rPh>
    <phoneticPr fontId="2"/>
  </si>
  <si>
    <t>多項分布</t>
    <rPh sb="0" eb="2">
      <t>タコウ</t>
    </rPh>
    <rPh sb="2" eb="4">
      <t>ブンプ</t>
    </rPh>
    <phoneticPr fontId="2"/>
  </si>
  <si>
    <t>pp.50</t>
    <phoneticPr fontId="2"/>
  </si>
  <si>
    <t>母集団が有限母集団のとき</t>
    <rPh sb="0" eb="3">
      <t>ボシュウダン</t>
    </rPh>
    <rPh sb="4" eb="6">
      <t>ユウゲン</t>
    </rPh>
    <rPh sb="6" eb="9">
      <t>ボシュウダン</t>
    </rPh>
    <phoneticPr fontId="2"/>
  </si>
  <si>
    <t>超幾何分布の確率分布は二項分布とほぼ同じ</t>
  </si>
  <si>
    <t>母集団の大きさNが大きいときは</t>
    <rPh sb="0" eb="3">
      <t>ボシュウダン</t>
    </rPh>
    <rPh sb="4" eb="5">
      <t>オオ</t>
    </rPh>
    <rPh sb="9" eb="10">
      <t>オオ</t>
    </rPh>
    <phoneticPr fontId="2"/>
  </si>
  <si>
    <t>・</t>
    <phoneticPr fontId="2"/>
  </si>
  <si>
    <t>二項分布における確率πが小さくなり</t>
    <rPh sb="0" eb="2">
      <t>ニコウ</t>
    </rPh>
    <rPh sb="2" eb="4">
      <t>ブンプ</t>
    </rPh>
    <rPh sb="8" eb="10">
      <t>カクリツ</t>
    </rPh>
    <rPh sb="12" eb="13">
      <t>チイ</t>
    </rPh>
    <phoneticPr fontId="2"/>
  </si>
  <si>
    <t>nπは一定とみなせる場合</t>
    <rPh sb="3" eb="5">
      <t>イッテイ</t>
    </rPh>
    <rPh sb="10" eb="12">
      <t>バアイ</t>
    </rPh>
    <phoneticPr fontId="2"/>
  </si>
  <si>
    <t>事象がめったに起こらない場合</t>
    <rPh sb="0" eb="2">
      <t>ジショウ</t>
    </rPh>
    <rPh sb="7" eb="8">
      <t>オ</t>
    </rPh>
    <rPh sb="12" eb="14">
      <t>バアイ</t>
    </rPh>
    <phoneticPr fontId="2"/>
  </si>
  <si>
    <t>二項分布の拡張（事象を3つ以上に分類した場合）</t>
    <rPh sb="0" eb="2">
      <t>ニコウ</t>
    </rPh>
    <rPh sb="2" eb="4">
      <t>ブンプ</t>
    </rPh>
    <rPh sb="5" eb="7">
      <t>カクチョウ</t>
    </rPh>
    <phoneticPr fontId="2"/>
  </si>
  <si>
    <t>赤球2個と白球3個が入った壺がある。この壺から1回に1つの球を取り出し、</t>
    <rPh sb="0" eb="1">
      <t>アカ</t>
    </rPh>
    <rPh sb="1" eb="2">
      <t>キュウ</t>
    </rPh>
    <rPh sb="3" eb="4">
      <t>コ</t>
    </rPh>
    <rPh sb="5" eb="6">
      <t>シロ</t>
    </rPh>
    <rPh sb="6" eb="7">
      <t>キュウ</t>
    </rPh>
    <rPh sb="8" eb="9">
      <t>コ</t>
    </rPh>
    <rPh sb="10" eb="11">
      <t>ハイ</t>
    </rPh>
    <rPh sb="13" eb="14">
      <t>ツボ</t>
    </rPh>
    <rPh sb="20" eb="21">
      <t>ツボ</t>
    </rPh>
    <rPh sb="24" eb="25">
      <t>カイ</t>
    </rPh>
    <rPh sb="29" eb="30">
      <t>キュウ</t>
    </rPh>
    <rPh sb="31" eb="32">
      <t>ト</t>
    </rPh>
    <rPh sb="33" eb="34">
      <t>ダ</t>
    </rPh>
    <phoneticPr fontId="2"/>
  </si>
  <si>
    <t>色を記録した後、球を壺に戻す。球は色以外では区別がつかず、壺の中は見えない。</t>
    <rPh sb="0" eb="1">
      <t>イロ</t>
    </rPh>
    <rPh sb="2" eb="4">
      <t>キロク</t>
    </rPh>
    <rPh sb="6" eb="7">
      <t>アト</t>
    </rPh>
    <rPh sb="8" eb="9">
      <t>キュウ</t>
    </rPh>
    <rPh sb="10" eb="11">
      <t>ツボ</t>
    </rPh>
    <rPh sb="12" eb="13">
      <t>モド</t>
    </rPh>
    <rPh sb="15" eb="16">
      <t>キュウ</t>
    </rPh>
    <rPh sb="17" eb="18">
      <t>イロ</t>
    </rPh>
    <rPh sb="18" eb="20">
      <t>イガイ</t>
    </rPh>
    <rPh sb="22" eb="24">
      <t>クベツ</t>
    </rPh>
    <rPh sb="29" eb="30">
      <t>ツボ</t>
    </rPh>
    <rPh sb="31" eb="32">
      <t>ナカ</t>
    </rPh>
    <rPh sb="33" eb="34">
      <t>ミ</t>
    </rPh>
    <phoneticPr fontId="2"/>
  </si>
  <si>
    <t>１．この操作を2回繰り返したとき、2回とも白球を取り出す確率は？（分数で解答）</t>
    <rPh sb="4" eb="6">
      <t>ソウサ</t>
    </rPh>
    <rPh sb="8" eb="9">
      <t>カイ</t>
    </rPh>
    <rPh sb="9" eb="10">
      <t>ク</t>
    </rPh>
    <rPh sb="11" eb="12">
      <t>カエ</t>
    </rPh>
    <rPh sb="18" eb="19">
      <t>カイ</t>
    </rPh>
    <rPh sb="21" eb="22">
      <t>シロ</t>
    </rPh>
    <rPh sb="22" eb="23">
      <t>キュウ</t>
    </rPh>
    <rPh sb="24" eb="25">
      <t>ト</t>
    </rPh>
    <rPh sb="26" eb="27">
      <t>ダ</t>
    </rPh>
    <rPh sb="28" eb="30">
      <t>カクリツ</t>
    </rPh>
    <rPh sb="33" eb="35">
      <t>ブンスウ</t>
    </rPh>
    <rPh sb="36" eb="38">
      <t>カイトウ</t>
    </rPh>
    <phoneticPr fontId="2"/>
  </si>
  <si>
    <t>２．以下のパターンで壺の中の球の数を変えたとき、赤球を取り出す確率は？</t>
    <rPh sb="2" eb="4">
      <t>イカ</t>
    </rPh>
    <rPh sb="10" eb="11">
      <t>ツボ</t>
    </rPh>
    <rPh sb="12" eb="13">
      <t>ナカ</t>
    </rPh>
    <rPh sb="14" eb="15">
      <t>キュウ</t>
    </rPh>
    <rPh sb="16" eb="17">
      <t>カズ</t>
    </rPh>
    <rPh sb="18" eb="19">
      <t>カ</t>
    </rPh>
    <rPh sb="24" eb="25">
      <t>アカ</t>
    </rPh>
    <rPh sb="25" eb="26">
      <t>キュウ</t>
    </rPh>
    <rPh sb="27" eb="28">
      <t>ト</t>
    </rPh>
    <rPh sb="29" eb="30">
      <t>ダ</t>
    </rPh>
    <rPh sb="31" eb="33">
      <t>カクリツ</t>
    </rPh>
    <phoneticPr fontId="2"/>
  </si>
  <si>
    <t>Ａ．赤球を1つ増やし、白球も1つ増やす</t>
    <rPh sb="2" eb="3">
      <t>アカ</t>
    </rPh>
    <rPh sb="3" eb="4">
      <t>キュウ</t>
    </rPh>
    <rPh sb="7" eb="8">
      <t>フ</t>
    </rPh>
    <rPh sb="11" eb="12">
      <t>シロ</t>
    </rPh>
    <rPh sb="12" eb="13">
      <t>キュウ</t>
    </rPh>
    <rPh sb="16" eb="17">
      <t>フ</t>
    </rPh>
    <phoneticPr fontId="2"/>
  </si>
  <si>
    <t>大きくなる・小さくなる</t>
    <rPh sb="0" eb="1">
      <t>オオ</t>
    </rPh>
    <rPh sb="6" eb="7">
      <t>チイ</t>
    </rPh>
    <phoneticPr fontId="2"/>
  </si>
  <si>
    <t>大きくなる</t>
    <rPh sb="0" eb="1">
      <t>オオ</t>
    </rPh>
    <phoneticPr fontId="2"/>
  </si>
  <si>
    <t>Ｂ．赤球を1つ減らし、白球を2つ減らす</t>
    <rPh sb="2" eb="3">
      <t>アカ</t>
    </rPh>
    <rPh sb="3" eb="4">
      <t>キュウ</t>
    </rPh>
    <rPh sb="7" eb="8">
      <t>ヘ</t>
    </rPh>
    <rPh sb="11" eb="12">
      <t>シロ</t>
    </rPh>
    <rPh sb="12" eb="13">
      <t>キュウ</t>
    </rPh>
    <rPh sb="16" eb="17">
      <t>ヘ</t>
    </rPh>
    <phoneticPr fontId="2"/>
  </si>
  <si>
    <t>袋の中に赤のボールが7個、白のボールが3個入っている。</t>
    <rPh sb="0" eb="1">
      <t>フクロ</t>
    </rPh>
    <rPh sb="2" eb="3">
      <t>ナカ</t>
    </rPh>
    <rPh sb="4" eb="5">
      <t>アカ</t>
    </rPh>
    <rPh sb="11" eb="12">
      <t>コ</t>
    </rPh>
    <rPh sb="13" eb="14">
      <t>シロ</t>
    </rPh>
    <rPh sb="20" eb="21">
      <t>コ</t>
    </rPh>
    <rPh sb="21" eb="22">
      <t>ハイ</t>
    </rPh>
    <phoneticPr fontId="2"/>
  </si>
  <si>
    <t>Aさんが1つ取り出したあと、Bさんが1つ取り出した。二人のボールの色が</t>
    <rPh sb="6" eb="7">
      <t>ト</t>
    </rPh>
    <rPh sb="8" eb="9">
      <t>ダ</t>
    </rPh>
    <rPh sb="20" eb="21">
      <t>ト</t>
    </rPh>
    <rPh sb="22" eb="23">
      <t>ダ</t>
    </rPh>
    <rPh sb="26" eb="28">
      <t>フタリ</t>
    </rPh>
    <rPh sb="33" eb="34">
      <t>イロ</t>
    </rPh>
    <phoneticPr fontId="2"/>
  </si>
  <si>
    <t>※【同じ色】二人とも赤のパターンと、二人とも白のパターンがある</t>
    <rPh sb="2" eb="3">
      <t>オナ</t>
    </rPh>
    <rPh sb="4" eb="5">
      <t>イロ</t>
    </rPh>
    <rPh sb="6" eb="8">
      <t>フタリ</t>
    </rPh>
    <rPh sb="10" eb="11">
      <t>アカ</t>
    </rPh>
    <rPh sb="18" eb="20">
      <t>フタリ</t>
    </rPh>
    <rPh sb="22" eb="23">
      <t>シロ</t>
    </rPh>
    <phoneticPr fontId="2"/>
  </si>
  <si>
    <t>どちらも赤</t>
    <rPh sb="4" eb="5">
      <t>アカ</t>
    </rPh>
    <phoneticPr fontId="2"/>
  </si>
  <si>
    <t>どちらも白</t>
    <rPh sb="4" eb="5">
      <t>シロ</t>
    </rPh>
    <phoneticPr fontId="2"/>
  </si>
  <si>
    <t>独立なので</t>
    <rPh sb="0" eb="2">
      <t>ドクリツ</t>
    </rPh>
    <phoneticPr fontId="2"/>
  </si>
  <si>
    <t>同じになる確率は？（分数で解答）</t>
    <rPh sb="0" eb="1">
      <t>オナ</t>
    </rPh>
    <rPh sb="5" eb="7">
      <t>カクリツ</t>
    </rPh>
    <rPh sb="10" eb="12">
      <t>ブンスウ</t>
    </rPh>
    <rPh sb="13" eb="15">
      <t>カイトウ</t>
    </rPh>
    <phoneticPr fontId="2"/>
  </si>
  <si>
    <t>※Aさんが取り出したあと、袋の中のボールの数は…？</t>
    <rPh sb="5" eb="6">
      <t>ト</t>
    </rPh>
    <rPh sb="7" eb="8">
      <t>ダ</t>
    </rPh>
    <rPh sb="13" eb="14">
      <t>フクロ</t>
    </rPh>
    <rPh sb="15" eb="16">
      <t>ナカ</t>
    </rPh>
    <rPh sb="21" eb="22">
      <t>カズ</t>
    </rPh>
    <phoneticPr fontId="2"/>
  </si>
  <si>
    <t>サイコロを5回投げたとき、6の目が3回出る確率は？（小数点以下3桁程度）</t>
    <rPh sb="6" eb="7">
      <t>カイ</t>
    </rPh>
    <rPh sb="7" eb="8">
      <t>ナ</t>
    </rPh>
    <rPh sb="15" eb="16">
      <t>メ</t>
    </rPh>
    <rPh sb="18" eb="19">
      <t>カイ</t>
    </rPh>
    <rPh sb="19" eb="20">
      <t>デ</t>
    </rPh>
    <rPh sb="21" eb="23">
      <t>カクリツ</t>
    </rPh>
    <rPh sb="26" eb="29">
      <t>ショウスウテン</t>
    </rPh>
    <rPh sb="29" eb="31">
      <t>イカ</t>
    </rPh>
    <rPh sb="32" eb="33">
      <t>ケタ</t>
    </rPh>
    <rPh sb="33" eb="35">
      <t>テイド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</si>
</sst>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8" formatCode="0.0000000000"/>
    <numFmt numFmtId="179" formatCode="0.0000"/>
  </numFmts>
  <fonts count="15" x14ac:knownFonts="1">
    <font>
      <sz val="11"/>
      <color theme="1"/>
      <name val="Trebuchet MS"/>
      <family val="2"/>
      <charset val="128"/>
    </font>
    <font>
      <sz val="12"/>
      <color theme="1"/>
      <name val="メイリオ"/>
      <family val="3"/>
      <charset val="128"/>
    </font>
    <font>
      <sz val="6"/>
      <name val="Trebuchet MS"/>
      <family val="2"/>
      <charset val="128"/>
    </font>
    <font>
      <sz val="16"/>
      <color theme="1"/>
      <name val="Wingdings"/>
      <charset val="2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color rgb="FFFF0000"/>
      <name val="メイリオ"/>
      <family val="3"/>
      <charset val="128"/>
    </font>
    <font>
      <sz val="12"/>
      <name val="メイリオ"/>
      <family val="3"/>
      <charset val="128"/>
    </font>
    <font>
      <b/>
      <sz val="12"/>
      <color rgb="FFFF0000"/>
      <name val="メイリオ"/>
      <family val="3"/>
      <charset val="128"/>
    </font>
    <font>
      <vertAlign val="subscript"/>
      <sz val="12"/>
      <color theme="1"/>
      <name val="メイリオ"/>
      <family val="3"/>
      <charset val="128"/>
    </font>
    <font>
      <b/>
      <sz val="11"/>
      <color theme="1"/>
      <name val="Trebuchet MS"/>
      <family val="2"/>
    </font>
    <font>
      <sz val="16"/>
      <color rgb="FFFF0000"/>
      <name val="メイリオ"/>
      <family val="3"/>
      <charset val="128"/>
    </font>
    <font>
      <sz val="12"/>
      <color rgb="FF0070C0"/>
      <name val="メイリオ"/>
      <family val="3"/>
      <charset val="128"/>
    </font>
    <font>
      <sz val="10"/>
      <name val="メイリオ"/>
      <family val="3"/>
      <charset val="128"/>
    </font>
    <font>
      <sz val="9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ashed">
        <color auto="1"/>
      </right>
      <top/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medium">
        <color auto="1"/>
      </right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/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 style="medium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auto="1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</cellStyleXfs>
  <cellXfs count="17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20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" fillId="0" borderId="19" xfId="0" applyFont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shrinkToFit="1"/>
    </xf>
    <xf numFmtId="0" fontId="1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1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shrinkToFit="1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shrinkToFit="1"/>
    </xf>
    <xf numFmtId="176" fontId="1" fillId="0" borderId="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27" xfId="0" applyFont="1" applyFill="1" applyBorder="1" applyAlignment="1">
      <alignment vertical="center"/>
    </xf>
    <xf numFmtId="0" fontId="1" fillId="0" borderId="28" xfId="0" applyFont="1" applyFill="1" applyBorder="1" applyAlignment="1">
      <alignment vertical="center"/>
    </xf>
    <xf numFmtId="0" fontId="1" fillId="0" borderId="29" xfId="0" applyFont="1" applyFill="1" applyBorder="1" applyAlignment="1">
      <alignment vertical="center"/>
    </xf>
    <xf numFmtId="0" fontId="1" fillId="0" borderId="30" xfId="0" applyFont="1" applyFill="1" applyBorder="1" applyAlignment="1">
      <alignment vertical="center" shrinkToFit="1"/>
    </xf>
    <xf numFmtId="0" fontId="1" fillId="0" borderId="31" xfId="0" applyFont="1" applyFill="1" applyBorder="1" applyAlignment="1">
      <alignment vertical="center" shrinkToFit="1"/>
    </xf>
    <xf numFmtId="0" fontId="1" fillId="0" borderId="31" xfId="0" applyFont="1" applyFill="1" applyBorder="1" applyAlignment="1">
      <alignment vertical="center"/>
    </xf>
    <xf numFmtId="0" fontId="1" fillId="0" borderId="32" xfId="0" applyFont="1" applyFill="1" applyBorder="1" applyAlignment="1">
      <alignment vertical="center" shrinkToFit="1"/>
    </xf>
    <xf numFmtId="0" fontId="1" fillId="0" borderId="35" xfId="0" applyFont="1" applyFill="1" applyBorder="1" applyAlignment="1">
      <alignment vertical="center"/>
    </xf>
    <xf numFmtId="0" fontId="1" fillId="0" borderId="34" xfId="0" applyFont="1" applyFill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176" fontId="7" fillId="0" borderId="0" xfId="0" applyNumberFormat="1" applyFont="1" applyFill="1" applyBorder="1" applyAlignment="1">
      <alignment horizontal="left" vertical="center"/>
    </xf>
    <xf numFmtId="0" fontId="7" fillId="0" borderId="0" xfId="0" applyNumberFormat="1" applyFont="1" applyFill="1" applyBorder="1" applyAlignment="1">
      <alignment horizontal="left" vertical="center"/>
    </xf>
    <xf numFmtId="0" fontId="8" fillId="0" borderId="0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7" fillId="0" borderId="39" xfId="0" applyFont="1" applyFill="1" applyBorder="1" applyAlignment="1">
      <alignment horizontal="left" vertical="center"/>
    </xf>
    <xf numFmtId="0" fontId="7" fillId="0" borderId="40" xfId="0" applyFont="1" applyFill="1" applyBorder="1" applyAlignment="1">
      <alignment horizontal="left" vertical="center"/>
    </xf>
    <xf numFmtId="0" fontId="7" fillId="0" borderId="41" xfId="0" applyFont="1" applyFill="1" applyBorder="1" applyAlignment="1">
      <alignment horizontal="left" vertical="center"/>
    </xf>
    <xf numFmtId="0" fontId="7" fillId="0" borderId="42" xfId="0" applyFont="1" applyFill="1" applyBorder="1" applyAlignment="1">
      <alignment horizontal="left" vertical="center"/>
    </xf>
    <xf numFmtId="0" fontId="7" fillId="0" borderId="43" xfId="0" applyFont="1" applyFill="1" applyBorder="1" applyAlignment="1">
      <alignment horizontal="left" vertical="center"/>
    </xf>
    <xf numFmtId="0" fontId="7" fillId="0" borderId="44" xfId="0" applyFont="1" applyFill="1" applyBorder="1" applyAlignment="1">
      <alignment horizontal="left" vertical="center"/>
    </xf>
    <xf numFmtId="0" fontId="7" fillId="0" borderId="45" xfId="0" applyFont="1" applyFill="1" applyBorder="1" applyAlignment="1">
      <alignment horizontal="left" vertical="center"/>
    </xf>
    <xf numFmtId="0" fontId="7" fillId="0" borderId="46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33" xfId="0" applyFont="1" applyFill="1" applyBorder="1" applyAlignment="1">
      <alignment horizontal="left" vertical="center"/>
    </xf>
    <xf numFmtId="0" fontId="7" fillId="0" borderId="27" xfId="0" applyFont="1" applyFill="1" applyBorder="1" applyAlignment="1">
      <alignment horizontal="left" vertical="center"/>
    </xf>
    <xf numFmtId="0" fontId="7" fillId="0" borderId="28" xfId="0" applyFont="1" applyFill="1" applyBorder="1" applyAlignment="1">
      <alignment horizontal="left" vertical="center"/>
    </xf>
    <xf numFmtId="0" fontId="7" fillId="0" borderId="29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7" fillId="0" borderId="32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2" fontId="7" fillId="0" borderId="25" xfId="0" applyNumberFormat="1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2" fontId="7" fillId="0" borderId="21" xfId="0" applyNumberFormat="1" applyFont="1" applyFill="1" applyBorder="1" applyAlignment="1">
      <alignment horizontal="center" vertical="center"/>
    </xf>
    <xf numFmtId="2" fontId="12" fillId="0" borderId="36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 shrinkToFit="1"/>
    </xf>
    <xf numFmtId="0" fontId="7" fillId="0" borderId="38" xfId="0" applyFont="1" applyFill="1" applyBorder="1" applyAlignment="1">
      <alignment horizontal="center" vertical="center" shrinkToFit="1"/>
    </xf>
    <xf numFmtId="2" fontId="7" fillId="0" borderId="3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22" xfId="0" applyFont="1" applyFill="1" applyBorder="1" applyAlignment="1">
      <alignment horizontal="center" vertical="center" shrinkToFit="1"/>
    </xf>
    <xf numFmtId="0" fontId="6" fillId="0" borderId="23" xfId="0" applyFont="1" applyFill="1" applyBorder="1" applyAlignment="1">
      <alignment horizontal="center" vertical="center" shrinkToFit="1"/>
    </xf>
    <xf numFmtId="0" fontId="6" fillId="0" borderId="24" xfId="0" applyFont="1" applyFill="1" applyBorder="1" applyAlignment="1">
      <alignment horizontal="center" vertical="center" shrinkToFit="1"/>
    </xf>
    <xf numFmtId="0" fontId="8" fillId="0" borderId="0" xfId="0" applyFont="1" applyFill="1" applyBorder="1" applyAlignment="1">
      <alignment horizontal="left" vertical="center"/>
    </xf>
    <xf numFmtId="0" fontId="7" fillId="0" borderId="35" xfId="0" applyFont="1" applyFill="1" applyBorder="1" applyAlignment="1">
      <alignment horizontal="left" vertical="center"/>
    </xf>
    <xf numFmtId="0" fontId="7" fillId="0" borderId="34" xfId="0" applyFont="1" applyFill="1" applyBorder="1" applyAlignment="1">
      <alignment horizontal="left" vertical="center"/>
    </xf>
    <xf numFmtId="0" fontId="7" fillId="0" borderId="35" xfId="0" applyFont="1" applyBorder="1" applyAlignment="1">
      <alignment horizontal="left" vertical="center"/>
    </xf>
    <xf numFmtId="0" fontId="7" fillId="0" borderId="34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0" fontId="7" fillId="0" borderId="31" xfId="0" applyFont="1" applyBorder="1" applyAlignment="1">
      <alignment horizontal="left" vertical="center"/>
    </xf>
    <xf numFmtId="0" fontId="7" fillId="0" borderId="32" xfId="0" applyFont="1" applyBorder="1" applyAlignment="1">
      <alignment horizontal="left" vertical="center"/>
    </xf>
    <xf numFmtId="0" fontId="7" fillId="0" borderId="18" xfId="0" applyFont="1" applyFill="1" applyBorder="1" applyAlignment="1">
      <alignment horizontal="left" vertical="center"/>
    </xf>
    <xf numFmtId="0" fontId="7" fillId="0" borderId="9" xfId="0" applyFont="1" applyFill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left" vertical="center" shrinkToFit="1"/>
    </xf>
    <xf numFmtId="0" fontId="7" fillId="0" borderId="28" xfId="0" applyFont="1" applyFill="1" applyBorder="1" applyAlignment="1">
      <alignment horizontal="left" vertical="center" shrinkToFit="1"/>
    </xf>
    <xf numFmtId="0" fontId="7" fillId="0" borderId="29" xfId="0" applyFont="1" applyFill="1" applyBorder="1" applyAlignment="1">
      <alignment horizontal="left" vertical="center" shrinkToFit="1"/>
    </xf>
    <xf numFmtId="176" fontId="7" fillId="0" borderId="30" xfId="0" applyNumberFormat="1" applyFont="1" applyFill="1" applyBorder="1" applyAlignment="1">
      <alignment horizontal="left" vertical="center"/>
    </xf>
    <xf numFmtId="176" fontId="7" fillId="0" borderId="31" xfId="0" applyNumberFormat="1" applyFont="1" applyFill="1" applyBorder="1" applyAlignment="1">
      <alignment horizontal="left" vertical="center"/>
    </xf>
    <xf numFmtId="176" fontId="7" fillId="0" borderId="32" xfId="0" applyNumberFormat="1" applyFont="1" applyFill="1" applyBorder="1" applyAlignment="1">
      <alignment horizontal="left" vertical="center"/>
    </xf>
    <xf numFmtId="0" fontId="7" fillId="0" borderId="27" xfId="0" applyFont="1" applyFill="1" applyBorder="1" applyAlignment="1">
      <alignment horizontal="left" vertical="center" shrinkToFit="1"/>
    </xf>
    <xf numFmtId="0" fontId="7" fillId="0" borderId="28" xfId="0" applyFont="1" applyFill="1" applyBorder="1" applyAlignment="1">
      <alignment horizontal="left" vertical="center" shrinkToFit="1"/>
    </xf>
    <xf numFmtId="0" fontId="7" fillId="0" borderId="35" xfId="0" applyFont="1" applyFill="1" applyBorder="1" applyAlignment="1">
      <alignment horizontal="left" vertical="center" shrinkToFit="1"/>
    </xf>
    <xf numFmtId="0" fontId="7" fillId="0" borderId="0" xfId="0" applyFont="1" applyFill="1" applyBorder="1" applyAlignment="1">
      <alignment horizontal="left" vertical="center" shrinkToFit="1"/>
    </xf>
    <xf numFmtId="176" fontId="7" fillId="0" borderId="27" xfId="0" applyNumberFormat="1" applyFont="1" applyFill="1" applyBorder="1" applyAlignment="1">
      <alignment horizontal="left" vertical="center"/>
    </xf>
    <xf numFmtId="176" fontId="7" fillId="0" borderId="28" xfId="0" applyNumberFormat="1" applyFont="1" applyFill="1" applyBorder="1" applyAlignment="1">
      <alignment horizontal="left" vertical="center"/>
    </xf>
    <xf numFmtId="176" fontId="7" fillId="0" borderId="29" xfId="0" applyNumberFormat="1" applyFont="1" applyFill="1" applyBorder="1" applyAlignment="1">
      <alignment horizontal="left" vertical="center"/>
    </xf>
    <xf numFmtId="176" fontId="7" fillId="0" borderId="35" xfId="0" applyNumberFormat="1" applyFont="1" applyFill="1" applyBorder="1" applyAlignment="1">
      <alignment horizontal="left" vertical="center"/>
    </xf>
    <xf numFmtId="176" fontId="7" fillId="0" borderId="34" xfId="0" applyNumberFormat="1" applyFont="1" applyFill="1" applyBorder="1" applyAlignment="1">
      <alignment horizontal="left" vertical="center"/>
    </xf>
    <xf numFmtId="0" fontId="7" fillId="0" borderId="31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2" fontId="7" fillId="0" borderId="21" xfId="0" applyNumberFormat="1" applyFont="1" applyBorder="1" applyAlignment="1">
      <alignment horizontal="center" vertical="center"/>
    </xf>
    <xf numFmtId="0" fontId="7" fillId="0" borderId="21" xfId="0" applyNumberFormat="1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7" fillId="0" borderId="37" xfId="0" applyNumberFormat="1" applyFont="1" applyFill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6" xfId="0" applyNumberFormat="1" applyFont="1" applyFill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178" fontId="7" fillId="0" borderId="21" xfId="0" applyNumberFormat="1" applyFont="1" applyFill="1" applyBorder="1" applyAlignment="1">
      <alignment horizontal="center" vertical="center"/>
    </xf>
    <xf numFmtId="2" fontId="7" fillId="2" borderId="21" xfId="0" applyNumberFormat="1" applyFont="1" applyFill="1" applyBorder="1" applyAlignment="1">
      <alignment horizontal="center" vertical="center"/>
    </xf>
    <xf numFmtId="179" fontId="7" fillId="0" borderId="21" xfId="0" applyNumberFormat="1" applyFont="1" applyBorder="1" applyAlignment="1">
      <alignment horizontal="center" vertical="center"/>
    </xf>
    <xf numFmtId="179" fontId="6" fillId="0" borderId="21" xfId="0" applyNumberFormat="1" applyFont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179" fontId="6" fillId="0" borderId="22" xfId="0" applyNumberFormat="1" applyFont="1" applyFill="1" applyBorder="1" applyAlignment="1">
      <alignment horizontal="center" vertical="center"/>
    </xf>
    <xf numFmtId="0" fontId="1" fillId="0" borderId="50" xfId="0" applyFont="1" applyBorder="1" applyAlignment="1">
      <alignment vertical="center"/>
    </xf>
    <xf numFmtId="176" fontId="6" fillId="0" borderId="22" xfId="0" applyNumberFormat="1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left" vertical="center"/>
    </xf>
    <xf numFmtId="0" fontId="6" fillId="0" borderId="28" xfId="0" applyFont="1" applyFill="1" applyBorder="1" applyAlignment="1">
      <alignment horizontal="left" vertical="center"/>
    </xf>
    <xf numFmtId="0" fontId="6" fillId="0" borderId="29" xfId="0" applyFont="1" applyFill="1" applyBorder="1" applyAlignment="1">
      <alignment horizontal="left" vertical="center"/>
    </xf>
    <xf numFmtId="0" fontId="6" fillId="0" borderId="35" xfId="0" applyFont="1" applyFill="1" applyBorder="1" applyAlignment="1">
      <alignment horizontal="left" vertical="center"/>
    </xf>
    <xf numFmtId="0" fontId="6" fillId="0" borderId="34" xfId="0" applyFont="1" applyFill="1" applyBorder="1" applyAlignment="1">
      <alignment horizontal="left" vertical="center"/>
    </xf>
    <xf numFmtId="0" fontId="6" fillId="0" borderId="30" xfId="0" applyFont="1" applyFill="1" applyBorder="1" applyAlignment="1">
      <alignment horizontal="left" vertical="center"/>
    </xf>
    <xf numFmtId="0" fontId="6" fillId="0" borderId="31" xfId="0" applyFont="1" applyFill="1" applyBorder="1" applyAlignment="1">
      <alignment horizontal="left" vertical="center"/>
    </xf>
    <xf numFmtId="0" fontId="6" fillId="0" borderId="32" xfId="0" applyFont="1" applyFill="1" applyBorder="1" applyAlignment="1">
      <alignment horizontal="left" vertical="center"/>
    </xf>
    <xf numFmtId="176" fontId="7" fillId="0" borderId="22" xfId="0" applyNumberFormat="1" applyFont="1" applyFill="1" applyBorder="1" applyAlignment="1">
      <alignment horizontal="center" vertical="center"/>
    </xf>
    <xf numFmtId="176" fontId="7" fillId="0" borderId="23" xfId="0" applyNumberFormat="1" applyFont="1" applyFill="1" applyBorder="1" applyAlignment="1">
      <alignment horizontal="center" vertical="center"/>
    </xf>
    <xf numFmtId="176" fontId="7" fillId="0" borderId="24" xfId="0" applyNumberFormat="1" applyFont="1" applyFill="1" applyBorder="1" applyAlignment="1">
      <alignment horizontal="center" vertical="center"/>
    </xf>
  </cellXfs>
  <cellStyles count="3">
    <cellStyle name="常规 2" xfId="2"/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norm.dist!$C$5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norm.dist!$B$6:$B$86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norm.dist!$C$6:$C$86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90368"/>
        <c:axId val="130491904"/>
      </c:scatterChart>
      <c:valAx>
        <c:axId val="130490368"/>
        <c:scaling>
          <c:orientation val="minMax"/>
          <c:max val="4"/>
          <c:min val="-4"/>
        </c:scaling>
        <c:delete val="0"/>
        <c:axPos val="b"/>
        <c:numFmt formatCode="General" sourceLinked="1"/>
        <c:majorTickMark val="out"/>
        <c:minorTickMark val="none"/>
        <c:tickLblPos val="nextTo"/>
        <c:crossAx val="130491904"/>
        <c:crosses val="autoZero"/>
        <c:crossBetween val="midCat"/>
      </c:valAx>
      <c:valAx>
        <c:axId val="13049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490368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norm.dist!$Z$5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norm.dist!$Y$6:$Y$86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norm.dist!$Z$6:$Z$86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norm.dist!$AB$5</c:f>
              <c:strCache>
                <c:ptCount val="1"/>
                <c:pt idx="0">
                  <c:v>f(x')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norm.dist!$AA$6:$AA$26</c:f>
              <c:numCache>
                <c:formatCode>General</c:formatCode>
                <c:ptCount val="2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</c:numCache>
            </c:numRef>
          </c:xVal>
          <c:yVal>
            <c:numRef>
              <c:f>norm.dist!$AB$6:$AB$26</c:f>
              <c:numCache>
                <c:formatCode>General</c:formatCode>
                <c:ptCount val="2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norm.dist!$AD$5</c:f>
              <c:strCache>
                <c:ptCount val="1"/>
                <c:pt idx="0">
                  <c:v>f(x'')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norm.dist!$AC$6:$AC$26</c:f>
              <c:numCache>
                <c:formatCode>General</c:formatCode>
                <c:ptCount val="2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</c:numCache>
            </c:numRef>
          </c:xVal>
          <c:yVal>
            <c:numRef>
              <c:f>norm.dist!$AD$6:$AD$26</c:f>
              <c:numCache>
                <c:formatCode>General</c:formatCode>
                <c:ptCount val="21"/>
                <c:pt idx="0">
                  <c:v>5.3990966513188063E-2</c:v>
                </c:pt>
                <c:pt idx="1">
                  <c:v>4.3983595980427191E-2</c:v>
                </c:pt>
                <c:pt idx="2">
                  <c:v>3.5474592846231424E-2</c:v>
                </c:pt>
                <c:pt idx="3">
                  <c:v>2.8327037741601158E-2</c:v>
                </c:pt>
                <c:pt idx="4">
                  <c:v>2.2394530294842882E-2</c:v>
                </c:pt>
                <c:pt idx="5">
                  <c:v>1.7528300493568523E-2</c:v>
                </c:pt>
                <c:pt idx="6">
                  <c:v>1.3582969233685602E-2</c:v>
                </c:pt>
                <c:pt idx="7">
                  <c:v>1.0420934814422578E-2</c:v>
                </c:pt>
                <c:pt idx="8">
                  <c:v>7.915451582979946E-3</c:v>
                </c:pt>
                <c:pt idx="9">
                  <c:v>5.9525324197758382E-3</c:v>
                </c:pt>
                <c:pt idx="10">
                  <c:v>4.4318484119379954E-3</c:v>
                </c:pt>
                <c:pt idx="11">
                  <c:v>3.26681905619991E-3</c:v>
                </c:pt>
                <c:pt idx="12">
                  <c:v>2.3840882014648343E-3</c:v>
                </c:pt>
                <c:pt idx="13">
                  <c:v>1.7225689390536734E-3</c:v>
                </c:pt>
                <c:pt idx="14">
                  <c:v>1.2322191684730143E-3</c:v>
                </c:pt>
                <c:pt idx="15">
                  <c:v>8.7268269504575625E-4</c:v>
                </c:pt>
                <c:pt idx="16">
                  <c:v>6.1190193011376919E-4</c:v>
                </c:pt>
                <c:pt idx="17">
                  <c:v>4.2478027055074921E-4</c:v>
                </c:pt>
                <c:pt idx="18">
                  <c:v>2.9194692579145848E-4</c:v>
                </c:pt>
                <c:pt idx="19">
                  <c:v>1.9865547139277128E-4</c:v>
                </c:pt>
                <c:pt idx="20">
                  <c:v>1.3383022576488442E-4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41824"/>
        <c:axId val="130543616"/>
      </c:scatterChart>
      <c:valAx>
        <c:axId val="130541824"/>
        <c:scaling>
          <c:orientation val="minMax"/>
          <c:max val="4"/>
          <c:min val="-4"/>
        </c:scaling>
        <c:delete val="0"/>
        <c:axPos val="b"/>
        <c:numFmt formatCode="General" sourceLinked="1"/>
        <c:majorTickMark val="out"/>
        <c:minorTickMark val="none"/>
        <c:tickLblPos val="nextTo"/>
        <c:crossAx val="130543616"/>
        <c:crosses val="autoZero"/>
        <c:crossBetween val="midCat"/>
        <c:majorUnit val="4"/>
      </c:valAx>
      <c:valAx>
        <c:axId val="13054361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541824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norm.dist!$L$5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norm.dist!$K$6:$K$86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norm.dist!$L$6:$L$86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norm.dist!$N$5</c:f>
              <c:strCache>
                <c:ptCount val="1"/>
                <c:pt idx="0">
                  <c:v>f(x')</c:v>
                </c:pt>
              </c:strCache>
            </c:strRef>
          </c:tx>
          <c:marker>
            <c:symbol val="none"/>
          </c:marker>
          <c:xVal>
            <c:numRef>
              <c:f>norm.dist!$M$6:$M$86</c:f>
              <c:numCache>
                <c:formatCode>General</c:formatCode>
                <c:ptCount val="81"/>
                <c:pt idx="0">
                  <c:v>-8</c:v>
                </c:pt>
                <c:pt idx="1">
                  <c:v>-7.8</c:v>
                </c:pt>
                <c:pt idx="2">
                  <c:v>-7.6</c:v>
                </c:pt>
                <c:pt idx="3">
                  <c:v>-7.3999999999999995</c:v>
                </c:pt>
                <c:pt idx="4">
                  <c:v>-7.1999999999999993</c:v>
                </c:pt>
                <c:pt idx="5">
                  <c:v>-6.9999999999999991</c:v>
                </c:pt>
                <c:pt idx="6">
                  <c:v>-6.7999999999999989</c:v>
                </c:pt>
                <c:pt idx="7">
                  <c:v>-6.5999999999999988</c:v>
                </c:pt>
                <c:pt idx="8">
                  <c:v>-6.3999999999999986</c:v>
                </c:pt>
                <c:pt idx="9">
                  <c:v>-6.1999999999999984</c:v>
                </c:pt>
                <c:pt idx="10">
                  <c:v>-5.9999999999999982</c:v>
                </c:pt>
                <c:pt idx="11">
                  <c:v>-5.799999999999998</c:v>
                </c:pt>
                <c:pt idx="12">
                  <c:v>-5.5999999999999979</c:v>
                </c:pt>
                <c:pt idx="13">
                  <c:v>-5.3999999999999977</c:v>
                </c:pt>
                <c:pt idx="14">
                  <c:v>-5.1999999999999975</c:v>
                </c:pt>
                <c:pt idx="15">
                  <c:v>-4.9999999999999973</c:v>
                </c:pt>
                <c:pt idx="16">
                  <c:v>-4.7999999999999972</c:v>
                </c:pt>
                <c:pt idx="17">
                  <c:v>-4.599999999999997</c:v>
                </c:pt>
                <c:pt idx="18">
                  <c:v>-4.3999999999999968</c:v>
                </c:pt>
                <c:pt idx="19">
                  <c:v>-4.1999999999999966</c:v>
                </c:pt>
                <c:pt idx="20">
                  <c:v>-3.9999999999999964</c:v>
                </c:pt>
                <c:pt idx="21">
                  <c:v>-3.7999999999999963</c:v>
                </c:pt>
                <c:pt idx="22">
                  <c:v>-3.5999999999999961</c:v>
                </c:pt>
                <c:pt idx="23">
                  <c:v>-3.3999999999999959</c:v>
                </c:pt>
                <c:pt idx="24">
                  <c:v>-3.1999999999999957</c:v>
                </c:pt>
                <c:pt idx="25">
                  <c:v>-2.9999999999999956</c:v>
                </c:pt>
                <c:pt idx="26">
                  <c:v>-2.7999999999999954</c:v>
                </c:pt>
                <c:pt idx="27">
                  <c:v>-2.5999999999999952</c:v>
                </c:pt>
                <c:pt idx="28">
                  <c:v>-2.399999999999995</c:v>
                </c:pt>
                <c:pt idx="29">
                  <c:v>-2.1999999999999948</c:v>
                </c:pt>
                <c:pt idx="30">
                  <c:v>-1.9999999999999949</c:v>
                </c:pt>
                <c:pt idx="31">
                  <c:v>-1.7999999999999949</c:v>
                </c:pt>
                <c:pt idx="32">
                  <c:v>-1.599999999999995</c:v>
                </c:pt>
                <c:pt idx="33">
                  <c:v>-1.399999999999995</c:v>
                </c:pt>
                <c:pt idx="34">
                  <c:v>-1.1999999999999951</c:v>
                </c:pt>
                <c:pt idx="35">
                  <c:v>-0.99999999999999512</c:v>
                </c:pt>
                <c:pt idx="36">
                  <c:v>-0.79999999999999516</c:v>
                </c:pt>
                <c:pt idx="37">
                  <c:v>-0.5999999999999952</c:v>
                </c:pt>
                <c:pt idx="38">
                  <c:v>-0.39999999999999519</c:v>
                </c:pt>
                <c:pt idx="39">
                  <c:v>-0.19999999999999518</c:v>
                </c:pt>
                <c:pt idx="40">
                  <c:v>4.829470157119431E-15</c:v>
                </c:pt>
                <c:pt idx="41">
                  <c:v>0.20000000000000484</c:v>
                </c:pt>
                <c:pt idx="42">
                  <c:v>0.40000000000000485</c:v>
                </c:pt>
                <c:pt idx="43">
                  <c:v>0.60000000000000486</c:v>
                </c:pt>
                <c:pt idx="44">
                  <c:v>0.80000000000000493</c:v>
                </c:pt>
                <c:pt idx="45">
                  <c:v>1.0000000000000049</c:v>
                </c:pt>
                <c:pt idx="46">
                  <c:v>1.2000000000000048</c:v>
                </c:pt>
                <c:pt idx="47">
                  <c:v>1.4000000000000048</c:v>
                </c:pt>
                <c:pt idx="48">
                  <c:v>1.6000000000000048</c:v>
                </c:pt>
                <c:pt idx="49">
                  <c:v>1.8000000000000047</c:v>
                </c:pt>
                <c:pt idx="50">
                  <c:v>2.0000000000000049</c:v>
                </c:pt>
                <c:pt idx="51">
                  <c:v>2.2000000000000051</c:v>
                </c:pt>
                <c:pt idx="52">
                  <c:v>2.4000000000000052</c:v>
                </c:pt>
                <c:pt idx="53">
                  <c:v>2.6000000000000054</c:v>
                </c:pt>
                <c:pt idx="54">
                  <c:v>2.8000000000000056</c:v>
                </c:pt>
                <c:pt idx="55">
                  <c:v>3.0000000000000058</c:v>
                </c:pt>
                <c:pt idx="56">
                  <c:v>3.200000000000006</c:v>
                </c:pt>
                <c:pt idx="57">
                  <c:v>3.4000000000000061</c:v>
                </c:pt>
                <c:pt idx="58">
                  <c:v>3.6000000000000063</c:v>
                </c:pt>
                <c:pt idx="59">
                  <c:v>3.8000000000000065</c:v>
                </c:pt>
                <c:pt idx="60">
                  <c:v>4.0000000000000062</c:v>
                </c:pt>
                <c:pt idx="61">
                  <c:v>4.2000000000000064</c:v>
                </c:pt>
                <c:pt idx="62">
                  <c:v>4.4000000000000066</c:v>
                </c:pt>
                <c:pt idx="63">
                  <c:v>4.6000000000000068</c:v>
                </c:pt>
                <c:pt idx="64">
                  <c:v>4.8000000000000069</c:v>
                </c:pt>
                <c:pt idx="65">
                  <c:v>5.0000000000000071</c:v>
                </c:pt>
                <c:pt idx="66">
                  <c:v>5.2000000000000073</c:v>
                </c:pt>
                <c:pt idx="67">
                  <c:v>5.4000000000000075</c:v>
                </c:pt>
                <c:pt idx="68">
                  <c:v>5.6000000000000076</c:v>
                </c:pt>
                <c:pt idx="69">
                  <c:v>5.8000000000000078</c:v>
                </c:pt>
                <c:pt idx="70">
                  <c:v>6.000000000000008</c:v>
                </c:pt>
                <c:pt idx="71">
                  <c:v>6.2000000000000082</c:v>
                </c:pt>
                <c:pt idx="72">
                  <c:v>6.4000000000000083</c:v>
                </c:pt>
                <c:pt idx="73">
                  <c:v>6.6000000000000085</c:v>
                </c:pt>
                <c:pt idx="74">
                  <c:v>6.8000000000000087</c:v>
                </c:pt>
                <c:pt idx="75">
                  <c:v>7.0000000000000089</c:v>
                </c:pt>
                <c:pt idx="76">
                  <c:v>7.2000000000000091</c:v>
                </c:pt>
                <c:pt idx="77">
                  <c:v>7.4000000000000092</c:v>
                </c:pt>
                <c:pt idx="78">
                  <c:v>7.6000000000000094</c:v>
                </c:pt>
                <c:pt idx="79">
                  <c:v>7.8000000000000096</c:v>
                </c:pt>
                <c:pt idx="80">
                  <c:v>8.0000000000000089</c:v>
                </c:pt>
              </c:numCache>
            </c:numRef>
          </c:xVal>
          <c:yVal>
            <c:numRef>
              <c:f>norm.dist!$N$6:$N$86</c:f>
              <c:numCache>
                <c:formatCode>General</c:formatCode>
                <c:ptCount val="81"/>
                <c:pt idx="0">
                  <c:v>6.6915112882442684E-5</c:v>
                </c:pt>
                <c:pt idx="1">
                  <c:v>9.9327735696386359E-5</c:v>
                </c:pt>
                <c:pt idx="2">
                  <c:v>1.4597346289573014E-4</c:v>
                </c:pt>
                <c:pt idx="3">
                  <c:v>2.123901352753761E-4</c:v>
                </c:pt>
                <c:pt idx="4">
                  <c:v>3.0595096505688649E-4</c:v>
                </c:pt>
                <c:pt idx="5">
                  <c:v>4.3634134752288084E-4</c:v>
                </c:pt>
                <c:pt idx="6">
                  <c:v>6.1610958423651051E-4</c:v>
                </c:pt>
                <c:pt idx="7">
                  <c:v>8.6128446952684213E-4</c:v>
                </c:pt>
                <c:pt idx="8">
                  <c:v>1.1920441007324243E-3</c:v>
                </c:pt>
                <c:pt idx="9">
                  <c:v>1.6334095280999637E-3</c:v>
                </c:pt>
                <c:pt idx="10">
                  <c:v>2.2159242059690094E-3</c:v>
                </c:pt>
                <c:pt idx="11">
                  <c:v>2.9762662098879347E-3</c:v>
                </c:pt>
                <c:pt idx="12">
                  <c:v>3.9577257914899947E-3</c:v>
                </c:pt>
                <c:pt idx="13">
                  <c:v>5.210467407211314E-3</c:v>
                </c:pt>
                <c:pt idx="14">
                  <c:v>6.7914846168428307E-3</c:v>
                </c:pt>
                <c:pt idx="15">
                  <c:v>8.7641502467842997E-3</c:v>
                </c:pt>
                <c:pt idx="16">
                  <c:v>1.1197265147421484E-2</c:v>
                </c:pt>
                <c:pt idx="17">
                  <c:v>1.4163518870800638E-2</c:v>
                </c:pt>
                <c:pt idx="18">
                  <c:v>1.7737296423115785E-2</c:v>
                </c:pt>
                <c:pt idx="19">
                  <c:v>2.1991797990213675E-2</c:v>
                </c:pt>
                <c:pt idx="20">
                  <c:v>2.6995483256594125E-2</c:v>
                </c:pt>
                <c:pt idx="21">
                  <c:v>3.2807907387338416E-2</c:v>
                </c:pt>
                <c:pt idx="22">
                  <c:v>3.9475079150447213E-2</c:v>
                </c:pt>
                <c:pt idx="23">
                  <c:v>4.7024538688443626E-2</c:v>
                </c:pt>
                <c:pt idx="24">
                  <c:v>5.5460417339727959E-2</c:v>
                </c:pt>
                <c:pt idx="25">
                  <c:v>6.475879783294608E-2</c:v>
                </c:pt>
                <c:pt idx="26">
                  <c:v>7.4863732817872675E-2</c:v>
                </c:pt>
                <c:pt idx="27">
                  <c:v>8.5684296023903955E-2</c:v>
                </c:pt>
                <c:pt idx="28">
                  <c:v>9.7093027491606768E-2</c:v>
                </c:pt>
                <c:pt idx="29">
                  <c:v>0.10892608851627558</c:v>
                </c:pt>
                <c:pt idx="30">
                  <c:v>0.12098536225957199</c:v>
                </c:pt>
                <c:pt idx="31">
                  <c:v>0.13304262494937771</c:v>
                </c:pt>
                <c:pt idx="32">
                  <c:v>0.14484577638074167</c:v>
                </c:pt>
                <c:pt idx="33">
                  <c:v>0.15612696668338091</c:v>
                </c:pt>
                <c:pt idx="34">
                  <c:v>0.16661230144590006</c:v>
                </c:pt>
                <c:pt idx="35">
                  <c:v>0.17603266338214996</c:v>
                </c:pt>
                <c:pt idx="36">
                  <c:v>0.18413507015166183</c:v>
                </c:pt>
                <c:pt idx="37">
                  <c:v>0.19069390773026221</c:v>
                </c:pt>
                <c:pt idx="38">
                  <c:v>0.19552134698772805</c:v>
                </c:pt>
                <c:pt idx="39">
                  <c:v>0.19847627373850593</c:v>
                </c:pt>
                <c:pt idx="40">
                  <c:v>0.19947114020071635</c:v>
                </c:pt>
                <c:pt idx="41">
                  <c:v>0.19847627373850585</c:v>
                </c:pt>
                <c:pt idx="42">
                  <c:v>0.19552134698772786</c:v>
                </c:pt>
                <c:pt idx="43">
                  <c:v>0.1906939077302619</c:v>
                </c:pt>
                <c:pt idx="44">
                  <c:v>0.18413507015166147</c:v>
                </c:pt>
                <c:pt idx="45">
                  <c:v>0.17603266338214954</c:v>
                </c:pt>
                <c:pt idx="46">
                  <c:v>0.16661230144589959</c:v>
                </c:pt>
                <c:pt idx="47">
                  <c:v>0.15612696668338036</c:v>
                </c:pt>
                <c:pt idx="48">
                  <c:v>0.14484577638074109</c:v>
                </c:pt>
                <c:pt idx="49">
                  <c:v>0.13304262494937713</c:v>
                </c:pt>
                <c:pt idx="50">
                  <c:v>0.12098536225957139</c:v>
                </c:pt>
                <c:pt idx="51">
                  <c:v>0.10892608851627499</c:v>
                </c:pt>
                <c:pt idx="52">
                  <c:v>9.7093027491606157E-2</c:v>
                </c:pt>
                <c:pt idx="53">
                  <c:v>8.5684296023903386E-2</c:v>
                </c:pt>
                <c:pt idx="54">
                  <c:v>7.4863732817872133E-2</c:v>
                </c:pt>
                <c:pt idx="55">
                  <c:v>6.475879783294558E-2</c:v>
                </c:pt>
                <c:pt idx="56">
                  <c:v>5.5460417339727515E-2</c:v>
                </c:pt>
                <c:pt idx="57">
                  <c:v>4.7024538688443217E-2</c:v>
                </c:pt>
                <c:pt idx="58">
                  <c:v>3.947507915044686E-2</c:v>
                </c:pt>
                <c:pt idx="59">
                  <c:v>3.2807907387338096E-2</c:v>
                </c:pt>
                <c:pt idx="60">
                  <c:v>2.6995483256593858E-2</c:v>
                </c:pt>
                <c:pt idx="61">
                  <c:v>2.199179799021345E-2</c:v>
                </c:pt>
                <c:pt idx="62">
                  <c:v>1.7737296423115594E-2</c:v>
                </c:pt>
                <c:pt idx="63">
                  <c:v>1.416351887080048E-2</c:v>
                </c:pt>
                <c:pt idx="64">
                  <c:v>1.1197265147421356E-2</c:v>
                </c:pt>
                <c:pt idx="65">
                  <c:v>8.7641502467841904E-3</c:v>
                </c:pt>
                <c:pt idx="66">
                  <c:v>6.7914846168427431E-3</c:v>
                </c:pt>
                <c:pt idx="67">
                  <c:v>5.2104674072112438E-3</c:v>
                </c:pt>
                <c:pt idx="68">
                  <c:v>3.95772579148994E-3</c:v>
                </c:pt>
                <c:pt idx="69">
                  <c:v>2.9762662098878926E-3</c:v>
                </c:pt>
                <c:pt idx="70">
                  <c:v>2.2159242059689764E-3</c:v>
                </c:pt>
                <c:pt idx="71">
                  <c:v>1.6334095280999392E-3</c:v>
                </c:pt>
                <c:pt idx="72">
                  <c:v>1.1920441007324052E-3</c:v>
                </c:pt>
                <c:pt idx="73">
                  <c:v>8.612844695268276E-4</c:v>
                </c:pt>
                <c:pt idx="74">
                  <c:v>6.1610958423650064E-4</c:v>
                </c:pt>
                <c:pt idx="75">
                  <c:v>4.3634134752287303E-4</c:v>
                </c:pt>
                <c:pt idx="76">
                  <c:v>3.0595096505688107E-4</c:v>
                </c:pt>
                <c:pt idx="77">
                  <c:v>2.1239013527537214E-4</c:v>
                </c:pt>
                <c:pt idx="78">
                  <c:v>1.4597346289572753E-4</c:v>
                </c:pt>
                <c:pt idx="79">
                  <c:v>9.9327735696384407E-5</c:v>
                </c:pt>
                <c:pt idx="80">
                  <c:v>6.6915112882441491E-5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30752"/>
        <c:axId val="140732288"/>
      </c:scatterChart>
      <c:valAx>
        <c:axId val="140730752"/>
        <c:scaling>
          <c:orientation val="minMax"/>
          <c:max val="8"/>
          <c:min val="-8"/>
        </c:scaling>
        <c:delete val="0"/>
        <c:axPos val="b"/>
        <c:numFmt formatCode="General" sourceLinked="1"/>
        <c:majorTickMark val="out"/>
        <c:minorTickMark val="none"/>
        <c:tickLblPos val="nextTo"/>
        <c:crossAx val="140732288"/>
        <c:crosses val="autoZero"/>
        <c:crossBetween val="midCat"/>
        <c:majorUnit val="2"/>
      </c:valAx>
      <c:valAx>
        <c:axId val="14073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730752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norm.dist!$L$5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norm.dist!$K$6:$K$86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norm.dist!$L$6:$L$86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norm.dist!$P$5</c:f>
              <c:strCache>
                <c:ptCount val="1"/>
                <c:pt idx="0">
                  <c:v>f(x'')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norm.dist!$O$6:$O$86</c:f>
              <c:numCache>
                <c:formatCode>General</c:formatCode>
                <c:ptCount val="81"/>
                <c:pt idx="0">
                  <c:v>-2</c:v>
                </c:pt>
                <c:pt idx="1">
                  <c:v>-1.9</c:v>
                </c:pt>
                <c:pt idx="2">
                  <c:v>-1.7999999999999998</c:v>
                </c:pt>
                <c:pt idx="3">
                  <c:v>-1.6999999999999997</c:v>
                </c:pt>
                <c:pt idx="4">
                  <c:v>-1.5999999999999996</c:v>
                </c:pt>
                <c:pt idx="5">
                  <c:v>-1.4999999999999996</c:v>
                </c:pt>
                <c:pt idx="6">
                  <c:v>-1.3999999999999995</c:v>
                </c:pt>
                <c:pt idx="7">
                  <c:v>-1.2999999999999994</c:v>
                </c:pt>
                <c:pt idx="8">
                  <c:v>-1.1999999999999993</c:v>
                </c:pt>
                <c:pt idx="9">
                  <c:v>-1.0999999999999992</c:v>
                </c:pt>
                <c:pt idx="10">
                  <c:v>-0.99999999999999922</c:v>
                </c:pt>
                <c:pt idx="11">
                  <c:v>-0.89999999999999925</c:v>
                </c:pt>
                <c:pt idx="12">
                  <c:v>-0.79999999999999927</c:v>
                </c:pt>
                <c:pt idx="13">
                  <c:v>-0.69999999999999929</c:v>
                </c:pt>
                <c:pt idx="14">
                  <c:v>-0.59999999999999931</c:v>
                </c:pt>
                <c:pt idx="15">
                  <c:v>-0.49999999999999933</c:v>
                </c:pt>
                <c:pt idx="16">
                  <c:v>-0.39999999999999936</c:v>
                </c:pt>
                <c:pt idx="17">
                  <c:v>-0.29999999999999938</c:v>
                </c:pt>
                <c:pt idx="18">
                  <c:v>-0.19999999999999937</c:v>
                </c:pt>
                <c:pt idx="19">
                  <c:v>-9.9999999999999367E-2</c:v>
                </c:pt>
                <c:pt idx="20">
                  <c:v>6.3837823915946501E-16</c:v>
                </c:pt>
                <c:pt idx="21">
                  <c:v>0.10000000000000064</c:v>
                </c:pt>
                <c:pt idx="22">
                  <c:v>0.20000000000000065</c:v>
                </c:pt>
                <c:pt idx="23">
                  <c:v>0.30000000000000066</c:v>
                </c:pt>
                <c:pt idx="24">
                  <c:v>0.40000000000000069</c:v>
                </c:pt>
                <c:pt idx="25">
                  <c:v>0.50000000000000067</c:v>
                </c:pt>
                <c:pt idx="26">
                  <c:v>0.60000000000000064</c:v>
                </c:pt>
                <c:pt idx="27">
                  <c:v>0.70000000000000062</c:v>
                </c:pt>
                <c:pt idx="28">
                  <c:v>0.8000000000000006</c:v>
                </c:pt>
                <c:pt idx="29">
                  <c:v>0.90000000000000058</c:v>
                </c:pt>
                <c:pt idx="30">
                  <c:v>1.0000000000000007</c:v>
                </c:pt>
                <c:pt idx="31">
                  <c:v>1.1000000000000008</c:v>
                </c:pt>
                <c:pt idx="32">
                  <c:v>1.2000000000000008</c:v>
                </c:pt>
                <c:pt idx="33">
                  <c:v>1.3000000000000009</c:v>
                </c:pt>
                <c:pt idx="34">
                  <c:v>1.400000000000001</c:v>
                </c:pt>
                <c:pt idx="35">
                  <c:v>1.5000000000000011</c:v>
                </c:pt>
                <c:pt idx="36">
                  <c:v>1.6000000000000012</c:v>
                </c:pt>
                <c:pt idx="37">
                  <c:v>1.7000000000000013</c:v>
                </c:pt>
                <c:pt idx="38">
                  <c:v>1.8000000000000014</c:v>
                </c:pt>
                <c:pt idx="39">
                  <c:v>1.9000000000000015</c:v>
                </c:pt>
                <c:pt idx="40">
                  <c:v>2.0000000000000013</c:v>
                </c:pt>
                <c:pt idx="41">
                  <c:v>2.1000000000000014</c:v>
                </c:pt>
                <c:pt idx="42">
                  <c:v>2.2000000000000015</c:v>
                </c:pt>
                <c:pt idx="43">
                  <c:v>2.3000000000000016</c:v>
                </c:pt>
                <c:pt idx="44">
                  <c:v>2.4000000000000017</c:v>
                </c:pt>
                <c:pt idx="45">
                  <c:v>2.5000000000000018</c:v>
                </c:pt>
                <c:pt idx="46">
                  <c:v>2.6000000000000019</c:v>
                </c:pt>
                <c:pt idx="47">
                  <c:v>2.700000000000002</c:v>
                </c:pt>
                <c:pt idx="48">
                  <c:v>2.800000000000002</c:v>
                </c:pt>
                <c:pt idx="49">
                  <c:v>2.9000000000000021</c:v>
                </c:pt>
                <c:pt idx="50">
                  <c:v>3.0000000000000022</c:v>
                </c:pt>
                <c:pt idx="51">
                  <c:v>3.1000000000000023</c:v>
                </c:pt>
                <c:pt idx="52">
                  <c:v>3.2000000000000024</c:v>
                </c:pt>
                <c:pt idx="53">
                  <c:v>3.3000000000000025</c:v>
                </c:pt>
                <c:pt idx="54">
                  <c:v>3.4000000000000026</c:v>
                </c:pt>
                <c:pt idx="55">
                  <c:v>3.5000000000000027</c:v>
                </c:pt>
                <c:pt idx="56">
                  <c:v>3.6000000000000028</c:v>
                </c:pt>
                <c:pt idx="57">
                  <c:v>3.7000000000000028</c:v>
                </c:pt>
                <c:pt idx="58">
                  <c:v>3.8000000000000029</c:v>
                </c:pt>
                <c:pt idx="59">
                  <c:v>3.900000000000003</c:v>
                </c:pt>
                <c:pt idx="60">
                  <c:v>4.0000000000000027</c:v>
                </c:pt>
                <c:pt idx="61">
                  <c:v>4.1000000000000023</c:v>
                </c:pt>
                <c:pt idx="62">
                  <c:v>4.200000000000002</c:v>
                </c:pt>
                <c:pt idx="63">
                  <c:v>4.3000000000000016</c:v>
                </c:pt>
                <c:pt idx="64">
                  <c:v>4.4000000000000012</c:v>
                </c:pt>
                <c:pt idx="65">
                  <c:v>4.5000000000000009</c:v>
                </c:pt>
                <c:pt idx="66">
                  <c:v>4.6000000000000005</c:v>
                </c:pt>
                <c:pt idx="67">
                  <c:v>4.7</c:v>
                </c:pt>
                <c:pt idx="68">
                  <c:v>4.8</c:v>
                </c:pt>
                <c:pt idx="69">
                  <c:v>4.8999999999999995</c:v>
                </c:pt>
                <c:pt idx="70">
                  <c:v>4.9999999999999991</c:v>
                </c:pt>
                <c:pt idx="71">
                  <c:v>5.0999999999999988</c:v>
                </c:pt>
                <c:pt idx="72">
                  <c:v>5.1999999999999984</c:v>
                </c:pt>
                <c:pt idx="73">
                  <c:v>5.299999999999998</c:v>
                </c:pt>
                <c:pt idx="74">
                  <c:v>5.3999999999999977</c:v>
                </c:pt>
                <c:pt idx="75">
                  <c:v>5.4999999999999973</c:v>
                </c:pt>
                <c:pt idx="76">
                  <c:v>5.599999999999997</c:v>
                </c:pt>
                <c:pt idx="77">
                  <c:v>5.6999999999999966</c:v>
                </c:pt>
                <c:pt idx="78">
                  <c:v>5.7999999999999963</c:v>
                </c:pt>
                <c:pt idx="79">
                  <c:v>5.8999999999999959</c:v>
                </c:pt>
                <c:pt idx="80">
                  <c:v>5.9999999999999956</c:v>
                </c:pt>
              </c:numCache>
            </c:numRef>
          </c:xVal>
          <c:yVal>
            <c:numRef>
              <c:f>norm.dist!$P$6:$P$86</c:f>
              <c:numCache>
                <c:formatCode>General</c:formatCode>
                <c:ptCount val="81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6.3698251788671238E-6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2.494247129005362E-5</c:v>
                </c:pt>
                <c:pt idx="7">
                  <c:v>3.8535196742087265E-5</c:v>
                </c:pt>
                <c:pt idx="8">
                  <c:v>5.8943067756540058E-5</c:v>
                </c:pt>
                <c:pt idx="9">
                  <c:v>8.9261657177132928E-5</c:v>
                </c:pt>
                <c:pt idx="10">
                  <c:v>1.3383022576488583E-4</c:v>
                </c:pt>
                <c:pt idx="11">
                  <c:v>1.9865547139277307E-4</c:v>
                </c:pt>
                <c:pt idx="12">
                  <c:v>2.9194692579146081E-4</c:v>
                </c:pt>
                <c:pt idx="13">
                  <c:v>4.247802705507529E-4</c:v>
                </c:pt>
                <c:pt idx="14">
                  <c:v>6.1190193011377407E-4</c:v>
                </c:pt>
                <c:pt idx="15">
                  <c:v>8.7268269504576319E-4</c:v>
                </c:pt>
                <c:pt idx="16">
                  <c:v>1.232219168473021E-3</c:v>
                </c:pt>
                <c:pt idx="17">
                  <c:v>1.7225689390536843E-3</c:v>
                </c:pt>
                <c:pt idx="18">
                  <c:v>2.3840882014648486E-3</c:v>
                </c:pt>
                <c:pt idx="19">
                  <c:v>3.2668190561999273E-3</c:v>
                </c:pt>
                <c:pt idx="20">
                  <c:v>4.4318484119380153E-3</c:v>
                </c:pt>
                <c:pt idx="21">
                  <c:v>5.9525324197758642E-3</c:v>
                </c:pt>
                <c:pt idx="22">
                  <c:v>7.9154515829799772E-3</c:v>
                </c:pt>
                <c:pt idx="23">
                  <c:v>1.0420934814422614E-2</c:v>
                </c:pt>
                <c:pt idx="24">
                  <c:v>1.3582969233685644E-2</c:v>
                </c:pt>
                <c:pt idx="25">
                  <c:v>1.7528300493568578E-2</c:v>
                </c:pt>
                <c:pt idx="26">
                  <c:v>2.2394530294842931E-2</c:v>
                </c:pt>
                <c:pt idx="27">
                  <c:v>2.832703774160121E-2</c:v>
                </c:pt>
                <c:pt idx="28">
                  <c:v>3.5474592846231487E-2</c:v>
                </c:pt>
                <c:pt idx="29">
                  <c:v>4.3983595980427233E-2</c:v>
                </c:pt>
                <c:pt idx="30">
                  <c:v>5.3990966513188125E-2</c:v>
                </c:pt>
                <c:pt idx="31">
                  <c:v>6.5615814774676678E-2</c:v>
                </c:pt>
                <c:pt idx="32">
                  <c:v>7.8950158300894274E-2</c:v>
                </c:pt>
                <c:pt idx="33">
                  <c:v>9.4049077376887072E-2</c:v>
                </c:pt>
                <c:pt idx="34">
                  <c:v>0.11092083467945574</c:v>
                </c:pt>
                <c:pt idx="35">
                  <c:v>0.12951759566589197</c:v>
                </c:pt>
                <c:pt idx="36">
                  <c:v>0.14972746563574513</c:v>
                </c:pt>
                <c:pt idx="37">
                  <c:v>0.17136859204780766</c:v>
                </c:pt>
                <c:pt idx="38">
                  <c:v>0.19418605498321329</c:v>
                </c:pt>
                <c:pt idx="39">
                  <c:v>0.21785217703255089</c:v>
                </c:pt>
                <c:pt idx="40">
                  <c:v>0.24197072451914367</c:v>
                </c:pt>
                <c:pt idx="41">
                  <c:v>0.26608524989875521</c:v>
                </c:pt>
                <c:pt idx="42">
                  <c:v>0.28969155276148312</c:v>
                </c:pt>
                <c:pt idx="43">
                  <c:v>0.3122539333667616</c:v>
                </c:pt>
                <c:pt idx="44">
                  <c:v>0.3332246028918</c:v>
                </c:pt>
                <c:pt idx="45">
                  <c:v>0.35206532676429986</c:v>
                </c:pt>
                <c:pt idx="46">
                  <c:v>0.36827014030332361</c:v>
                </c:pt>
                <c:pt idx="47">
                  <c:v>0.38138781546052436</c:v>
                </c:pt>
                <c:pt idx="48">
                  <c:v>0.39104269397545605</c:v>
                </c:pt>
                <c:pt idx="49">
                  <c:v>0.39695254747701186</c:v>
                </c:pt>
                <c:pt idx="50">
                  <c:v>0.3989422804014327</c:v>
                </c:pt>
                <c:pt idx="51">
                  <c:v>0.3969525474770117</c:v>
                </c:pt>
                <c:pt idx="52">
                  <c:v>0.39104269397545571</c:v>
                </c:pt>
                <c:pt idx="53">
                  <c:v>0.3813878154605238</c:v>
                </c:pt>
                <c:pt idx="54">
                  <c:v>0.36827014030332295</c:v>
                </c:pt>
                <c:pt idx="55">
                  <c:v>0.35206532676429902</c:v>
                </c:pt>
                <c:pt idx="56">
                  <c:v>0.33322460289179912</c:v>
                </c:pt>
                <c:pt idx="57">
                  <c:v>0.31225393336676066</c:v>
                </c:pt>
                <c:pt idx="58">
                  <c:v>0.28969155276148212</c:v>
                </c:pt>
                <c:pt idx="59">
                  <c:v>0.26608524989875409</c:v>
                </c:pt>
                <c:pt idx="60">
                  <c:v>0.2419707245191427</c:v>
                </c:pt>
                <c:pt idx="61">
                  <c:v>0.21785217703255</c:v>
                </c:pt>
                <c:pt idx="62">
                  <c:v>0.19418605498321251</c:v>
                </c:pt>
                <c:pt idx="63">
                  <c:v>0.17136859204780702</c:v>
                </c:pt>
                <c:pt idx="64">
                  <c:v>0.1497274656357446</c:v>
                </c:pt>
                <c:pt idx="65">
                  <c:v>0.12951759566589155</c:v>
                </c:pt>
                <c:pt idx="66">
                  <c:v>0.11092083467945546</c:v>
                </c:pt>
                <c:pt idx="67">
                  <c:v>9.4049077376886905E-2</c:v>
                </c:pt>
                <c:pt idx="68">
                  <c:v>7.8950158300894177E-2</c:v>
                </c:pt>
                <c:pt idx="69">
                  <c:v>6.5615814774676665E-2</c:v>
                </c:pt>
                <c:pt idx="70">
                  <c:v>5.3990966513188146E-2</c:v>
                </c:pt>
                <c:pt idx="71">
                  <c:v>4.3983595980427309E-2</c:v>
                </c:pt>
                <c:pt idx="72">
                  <c:v>3.547459284623157E-2</c:v>
                </c:pt>
                <c:pt idx="73">
                  <c:v>2.8327037741601297E-2</c:v>
                </c:pt>
                <c:pt idx="74">
                  <c:v>2.2394530294843017E-2</c:v>
                </c:pt>
                <c:pt idx="75">
                  <c:v>1.7528300493568655E-2</c:v>
                </c:pt>
                <c:pt idx="76">
                  <c:v>1.3582969233685722E-2</c:v>
                </c:pt>
                <c:pt idx="77">
                  <c:v>1.0420934814422692E-2</c:v>
                </c:pt>
                <c:pt idx="78">
                  <c:v>7.9154515829800449E-3</c:v>
                </c:pt>
                <c:pt idx="79">
                  <c:v>5.9525324197759223E-3</c:v>
                </c:pt>
                <c:pt idx="80">
                  <c:v>4.4318484119380665E-3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80672"/>
        <c:axId val="140782208"/>
      </c:scatterChart>
      <c:valAx>
        <c:axId val="140780672"/>
        <c:scaling>
          <c:orientation val="minMax"/>
          <c:max val="8"/>
          <c:min val="-8"/>
        </c:scaling>
        <c:delete val="0"/>
        <c:axPos val="b"/>
        <c:numFmt formatCode="General" sourceLinked="1"/>
        <c:majorTickMark val="out"/>
        <c:minorTickMark val="none"/>
        <c:tickLblPos val="nextTo"/>
        <c:crossAx val="140782208"/>
        <c:crosses val="autoZero"/>
        <c:crossBetween val="midCat"/>
        <c:majorUnit val="2"/>
      </c:valAx>
      <c:valAx>
        <c:axId val="14078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780672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130970</xdr:colOff>
      <xdr:row>6</xdr:row>
      <xdr:rowOff>273844</xdr:rowOff>
    </xdr:from>
    <xdr:ext cx="492919" cy="3427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テキスト ボックス 7"/>
            <xdr:cNvSpPr txBox="1"/>
          </xdr:nvSpPr>
          <xdr:spPr>
            <a:xfrm>
              <a:off x="8217695" y="2159794"/>
              <a:ext cx="492919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kumimoji="1" lang="ja-JP" altLang="en-US" sz="1600"/>
            </a:p>
          </xdr:txBody>
        </xdr:sp>
      </mc:Choice>
      <mc:Fallback>
        <xdr:sp macro="" textlink="">
          <xdr:nvSpPr>
            <xdr:cNvPr id="8" name="テキスト ボックス 7"/>
            <xdr:cNvSpPr txBox="1"/>
          </xdr:nvSpPr>
          <xdr:spPr>
            <a:xfrm>
              <a:off x="8217695" y="2159794"/>
              <a:ext cx="492919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600" b="0" i="0">
                  <a:latin typeface="Cambria Math"/>
                </a:rPr>
                <a:t>𝑥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29</xdr:col>
      <xdr:colOff>221454</xdr:colOff>
      <xdr:row>9</xdr:row>
      <xdr:rowOff>1190</xdr:rowOff>
    </xdr:from>
    <xdr:ext cx="1112045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テキスト ボックス 8"/>
            <xdr:cNvSpPr txBox="1"/>
          </xdr:nvSpPr>
          <xdr:spPr>
            <a:xfrm>
              <a:off x="8041479" y="2830115"/>
              <a:ext cx="111204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𝑋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=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9" name="テキスト ボックス 8"/>
            <xdr:cNvSpPr txBox="1"/>
          </xdr:nvSpPr>
          <xdr:spPr>
            <a:xfrm>
              <a:off x="8041479" y="2830115"/>
              <a:ext cx="111204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Pr⁡(𝑋=𝑥)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40</xdr:col>
      <xdr:colOff>178596</xdr:colOff>
      <xdr:row>8</xdr:row>
      <xdr:rowOff>261939</xdr:rowOff>
    </xdr:from>
    <xdr:ext cx="492919" cy="3427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テキスト ボックス 9"/>
            <xdr:cNvSpPr txBox="1"/>
          </xdr:nvSpPr>
          <xdr:spPr>
            <a:xfrm>
              <a:off x="10932321" y="2776539"/>
              <a:ext cx="492919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kumimoji="1" lang="ja-JP" altLang="en-US" sz="1600"/>
            </a:p>
          </xdr:txBody>
        </xdr:sp>
      </mc:Choice>
      <mc:Fallback>
        <xdr:sp macro="" textlink="">
          <xdr:nvSpPr>
            <xdr:cNvPr id="10" name="テキスト ボックス 9"/>
            <xdr:cNvSpPr txBox="1"/>
          </xdr:nvSpPr>
          <xdr:spPr>
            <a:xfrm>
              <a:off x="10932321" y="2776539"/>
              <a:ext cx="492919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600" b="0" i="0">
                  <a:latin typeface="Cambria Math"/>
                </a:rPr>
                <a:t>𝑥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37</xdr:col>
      <xdr:colOff>35718</xdr:colOff>
      <xdr:row>8</xdr:row>
      <xdr:rowOff>285751</xdr:rowOff>
    </xdr:from>
    <xdr:ext cx="492919" cy="3434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テキスト ボックス 10"/>
            <xdr:cNvSpPr txBox="1"/>
          </xdr:nvSpPr>
          <xdr:spPr>
            <a:xfrm>
              <a:off x="9989343" y="2800351"/>
              <a:ext cx="492919" cy="343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latin typeface="Cambria Math"/>
                      </a:rPr>
                      <m:t>𝑋</m:t>
                    </m:r>
                  </m:oMath>
                </m:oMathPara>
              </a14:m>
              <a:endParaRPr kumimoji="1" lang="ja-JP" altLang="en-US" sz="1600"/>
            </a:p>
          </xdr:txBody>
        </xdr:sp>
      </mc:Choice>
      <mc:Fallback>
        <xdr:sp macro="" textlink="">
          <xdr:nvSpPr>
            <xdr:cNvPr id="11" name="テキスト ボックス 10"/>
            <xdr:cNvSpPr txBox="1"/>
          </xdr:nvSpPr>
          <xdr:spPr>
            <a:xfrm>
              <a:off x="9989343" y="2800351"/>
              <a:ext cx="492919" cy="343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600" b="0" i="0">
                  <a:latin typeface="Cambria Math"/>
                </a:rPr>
                <a:t>𝑋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31</xdr:col>
      <xdr:colOff>35718</xdr:colOff>
      <xdr:row>10</xdr:row>
      <xdr:rowOff>285751</xdr:rowOff>
    </xdr:from>
    <xdr:ext cx="492919" cy="3434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テキスト ボックス 11"/>
            <xdr:cNvSpPr txBox="1"/>
          </xdr:nvSpPr>
          <xdr:spPr>
            <a:xfrm>
              <a:off x="8389143" y="3429001"/>
              <a:ext cx="492919" cy="343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𝑋</m:t>
                    </m:r>
                  </m:oMath>
                </m:oMathPara>
              </a14:m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12" name="テキスト ボックス 11"/>
            <xdr:cNvSpPr txBox="1"/>
          </xdr:nvSpPr>
          <xdr:spPr>
            <a:xfrm>
              <a:off x="8389143" y="3429001"/>
              <a:ext cx="492919" cy="343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600" b="0" i="0">
                  <a:solidFill>
                    <a:srgbClr val="FF0000"/>
                  </a:solidFill>
                  <a:latin typeface="Cambria Math"/>
                </a:rPr>
                <a:t>𝑋</a:t>
              </a:r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30</xdr:col>
      <xdr:colOff>0</xdr:colOff>
      <xdr:row>19</xdr:row>
      <xdr:rowOff>0</xdr:rowOff>
    </xdr:from>
    <xdr:ext cx="797718" cy="4054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テキスト ボックス 12"/>
            <xdr:cNvSpPr txBox="1"/>
          </xdr:nvSpPr>
          <xdr:spPr>
            <a:xfrm>
              <a:off x="8086725" y="5972175"/>
              <a:ext cx="79771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20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2000" b="0" i="1">
                            <a:latin typeface="Cambria Math"/>
                          </a:rPr>
                          <m:t>𝑓</m:t>
                        </m:r>
                      </m:e>
                      <m:sub>
                        <m:r>
                          <a:rPr kumimoji="1" lang="en-US" altLang="ja-JP" sz="2000" b="0" i="1">
                            <a:latin typeface="Cambria Math"/>
                          </a:rPr>
                          <m:t>𝑘</m:t>
                        </m:r>
                      </m:sub>
                    </m:sSub>
                  </m:oMath>
                </m:oMathPara>
              </a14:m>
              <a:endParaRPr kumimoji="1" lang="ja-JP" altLang="en-US" sz="2000"/>
            </a:p>
          </xdr:txBody>
        </xdr:sp>
      </mc:Choice>
      <mc:Fallback>
        <xdr:sp macro="" textlink="">
          <xdr:nvSpPr>
            <xdr:cNvPr id="13" name="テキスト ボックス 12"/>
            <xdr:cNvSpPr txBox="1"/>
          </xdr:nvSpPr>
          <xdr:spPr>
            <a:xfrm>
              <a:off x="8086725" y="5972175"/>
              <a:ext cx="79771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2000" b="0" i="0">
                  <a:latin typeface="Cambria Math"/>
                </a:rPr>
                <a:t>𝑓_𝑘</a:t>
              </a:r>
              <a:endParaRPr kumimoji="1" lang="ja-JP" altLang="en-US" sz="2000"/>
            </a:p>
          </xdr:txBody>
        </xdr:sp>
      </mc:Fallback>
    </mc:AlternateContent>
    <xdr:clientData/>
  </xdr:oneCellAnchor>
  <xdr:oneCellAnchor>
    <xdr:from>
      <xdr:col>27</xdr:col>
      <xdr:colOff>0</xdr:colOff>
      <xdr:row>19</xdr:row>
      <xdr:rowOff>0</xdr:rowOff>
    </xdr:from>
    <xdr:ext cx="797718" cy="4054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テキスト ボックス 13"/>
            <xdr:cNvSpPr txBox="1"/>
          </xdr:nvSpPr>
          <xdr:spPr>
            <a:xfrm>
              <a:off x="7286625" y="5972175"/>
              <a:ext cx="79771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2000" b="0" i="1">
                        <a:latin typeface="Cambria Math"/>
                      </a:rPr>
                      <m:t>𝑘</m:t>
                    </m:r>
                  </m:oMath>
                </m:oMathPara>
              </a14:m>
              <a:endParaRPr kumimoji="1" lang="ja-JP" altLang="en-US" sz="2000"/>
            </a:p>
          </xdr:txBody>
        </xdr:sp>
      </mc:Choice>
      <mc:Fallback>
        <xdr:sp macro="" textlink="">
          <xdr:nvSpPr>
            <xdr:cNvPr id="14" name="テキスト ボックス 13"/>
            <xdr:cNvSpPr txBox="1"/>
          </xdr:nvSpPr>
          <xdr:spPr>
            <a:xfrm>
              <a:off x="7286625" y="5972175"/>
              <a:ext cx="79771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2000" b="0" i="0">
                  <a:latin typeface="Cambria Math"/>
                </a:rPr>
                <a:t>𝑘</a:t>
              </a:r>
              <a:endParaRPr kumimoji="1" lang="ja-JP" altLang="en-US" sz="2000"/>
            </a:p>
          </xdr:txBody>
        </xdr:sp>
      </mc:Fallback>
    </mc:AlternateContent>
    <xdr:clientData/>
  </xdr:oneCellAnchor>
  <xdr:oneCellAnchor>
    <xdr:from>
      <xdr:col>33</xdr:col>
      <xdr:colOff>0</xdr:colOff>
      <xdr:row>19</xdr:row>
      <xdr:rowOff>0</xdr:rowOff>
    </xdr:from>
    <xdr:ext cx="797718" cy="5588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テキスト ボックス 14"/>
            <xdr:cNvSpPr txBox="1"/>
          </xdr:nvSpPr>
          <xdr:spPr>
            <a:xfrm>
              <a:off x="8886825" y="5972175"/>
              <a:ext cx="797718" cy="5588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600" b="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16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1600" b="0" i="1">
                                <a:latin typeface="Cambria Math"/>
                              </a:rPr>
                              <m:t>𝑓</m:t>
                            </m:r>
                          </m:e>
                          <m:sub>
                            <m:r>
                              <a:rPr kumimoji="1" lang="en-US" altLang="ja-JP" sz="1600" b="0" i="1">
                                <a:latin typeface="Cambria Math"/>
                              </a:rPr>
                              <m:t>𝑘</m:t>
                            </m:r>
                          </m:sub>
                        </m:sSub>
                      </m:num>
                      <m:den>
                        <m:r>
                          <a:rPr kumimoji="1" lang="en-US" altLang="ja-JP" sz="1600" b="0" i="1">
                            <a:latin typeface="Cambria Math"/>
                          </a:rPr>
                          <m:t>𝑁</m:t>
                        </m:r>
                      </m:den>
                    </m:f>
                  </m:oMath>
                </m:oMathPara>
              </a14:m>
              <a:endParaRPr kumimoji="1" lang="ja-JP" altLang="en-US" sz="1600"/>
            </a:p>
          </xdr:txBody>
        </xdr:sp>
      </mc:Choice>
      <mc:Fallback>
        <xdr:sp macro="" textlink="">
          <xdr:nvSpPr>
            <xdr:cNvPr id="15" name="テキスト ボックス 14"/>
            <xdr:cNvSpPr txBox="1"/>
          </xdr:nvSpPr>
          <xdr:spPr>
            <a:xfrm>
              <a:off x="8886825" y="5972175"/>
              <a:ext cx="797718" cy="5588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600" b="0" i="0">
                  <a:latin typeface="Cambria Math"/>
                </a:rPr>
                <a:t>𝑓_𝑘/𝑁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36</xdr:col>
      <xdr:colOff>0</xdr:colOff>
      <xdr:row>19</xdr:row>
      <xdr:rowOff>0</xdr:rowOff>
    </xdr:from>
    <xdr:ext cx="797718" cy="4054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テキスト ボックス 15"/>
            <xdr:cNvSpPr txBox="1"/>
          </xdr:nvSpPr>
          <xdr:spPr>
            <a:xfrm>
              <a:off x="9686925" y="5972175"/>
              <a:ext cx="79771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2000" b="0" i="1">
                        <a:latin typeface="Cambria Math"/>
                      </a:rPr>
                      <m:t>𝑋</m:t>
                    </m:r>
                  </m:oMath>
                </m:oMathPara>
              </a14:m>
              <a:endParaRPr kumimoji="1" lang="ja-JP" altLang="en-US" sz="2000"/>
            </a:p>
          </xdr:txBody>
        </xdr:sp>
      </mc:Choice>
      <mc:Fallback>
        <xdr:sp macro="" textlink="">
          <xdr:nvSpPr>
            <xdr:cNvPr id="16" name="テキスト ボックス 15"/>
            <xdr:cNvSpPr txBox="1"/>
          </xdr:nvSpPr>
          <xdr:spPr>
            <a:xfrm>
              <a:off x="9686925" y="5972175"/>
              <a:ext cx="79771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2000" b="0" i="0">
                  <a:latin typeface="Cambria Math"/>
                </a:rPr>
                <a:t>𝑋</a:t>
              </a:r>
              <a:endParaRPr kumimoji="1" lang="ja-JP" altLang="en-US" sz="2000"/>
            </a:p>
          </xdr:txBody>
        </xdr:sp>
      </mc:Fallback>
    </mc:AlternateContent>
    <xdr:clientData/>
  </xdr:oneCellAnchor>
  <xdr:oneCellAnchor>
    <xdr:from>
      <xdr:col>39</xdr:col>
      <xdr:colOff>0</xdr:colOff>
      <xdr:row>19</xdr:row>
      <xdr:rowOff>0</xdr:rowOff>
    </xdr:from>
    <xdr:ext cx="797718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テキスト ボックス 16"/>
            <xdr:cNvSpPr txBox="1"/>
          </xdr:nvSpPr>
          <xdr:spPr>
            <a:xfrm>
              <a:off x="10487025" y="5972175"/>
              <a:ext cx="79771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=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𝑥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17" name="テキスト ボックス 16"/>
            <xdr:cNvSpPr txBox="1"/>
          </xdr:nvSpPr>
          <xdr:spPr>
            <a:xfrm>
              <a:off x="10487025" y="5972175"/>
              <a:ext cx="79771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Pr⁡(𝑋=𝑥)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43</xdr:col>
      <xdr:colOff>0</xdr:colOff>
      <xdr:row>27</xdr:row>
      <xdr:rowOff>0</xdr:rowOff>
    </xdr:from>
    <xdr:ext cx="2012156" cy="280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テキスト ボックス 17"/>
            <xdr:cNvSpPr txBox="1"/>
          </xdr:nvSpPr>
          <xdr:spPr>
            <a:xfrm>
              <a:off x="11553825" y="8486775"/>
              <a:ext cx="2012156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200" b="0" i="1">
                            <a:solidFill>
                              <a:srgbClr val="0070C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200" b="0" i="0">
                            <a:solidFill>
                              <a:srgbClr val="0070C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0" i="1">
                                <a:solidFill>
                                  <a:srgbClr val="0070C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200" b="0" i="1">
                                <a:solidFill>
                                  <a:srgbClr val="0070C0"/>
                                </a:solidFill>
                                <a:latin typeface="Cambria Math"/>
                              </a:rPr>
                              <m:t>𝑋</m:t>
                            </m:r>
                            <m:r>
                              <a:rPr kumimoji="1" lang="en-US" altLang="ja-JP" sz="1200" b="0" i="1">
                                <a:solidFill>
                                  <a:srgbClr val="0070C0"/>
                                </a:solidFill>
                                <a:latin typeface="Cambria Math"/>
                              </a:rPr>
                              <m:t>=0</m:t>
                            </m:r>
                          </m:e>
                        </m:d>
                        <m:r>
                          <a:rPr kumimoji="1" lang="en-US" altLang="ja-JP" sz="1200" b="0" i="1">
                            <a:solidFill>
                              <a:srgbClr val="0070C0"/>
                            </a:solidFill>
                            <a:latin typeface="Cambria Math"/>
                          </a:rPr>
                          <m:t>=0.13</m:t>
                        </m:r>
                      </m:e>
                    </m:func>
                  </m:oMath>
                </m:oMathPara>
              </a14:m>
              <a:endParaRPr kumimoji="1" lang="ja-JP" altLang="en-US" sz="1200">
                <a:solidFill>
                  <a:srgbClr val="0070C0"/>
                </a:solidFill>
              </a:endParaRPr>
            </a:p>
          </xdr:txBody>
        </xdr:sp>
      </mc:Choice>
      <mc:Fallback>
        <xdr:sp macro="" textlink="">
          <xdr:nvSpPr>
            <xdr:cNvPr id="18" name="テキスト ボックス 17"/>
            <xdr:cNvSpPr txBox="1"/>
          </xdr:nvSpPr>
          <xdr:spPr>
            <a:xfrm>
              <a:off x="11553825" y="8486775"/>
              <a:ext cx="2012156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solidFill>
                    <a:srgbClr val="0070C0"/>
                  </a:solidFill>
                  <a:latin typeface="Cambria Math"/>
                </a:rPr>
                <a:t>Pr⁡〖(𝑋=0)=0.13〗</a:t>
              </a:r>
              <a:endParaRPr kumimoji="1" lang="ja-JP" altLang="en-US" sz="12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oneCellAnchor>
    <xdr:from>
      <xdr:col>62</xdr:col>
      <xdr:colOff>0</xdr:colOff>
      <xdr:row>2</xdr:row>
      <xdr:rowOff>0</xdr:rowOff>
    </xdr:from>
    <xdr:ext cx="1012031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テキスト ボックス 18"/>
            <xdr:cNvSpPr txBox="1"/>
          </xdr:nvSpPr>
          <xdr:spPr>
            <a:xfrm>
              <a:off x="16621125" y="628650"/>
              <a:ext cx="101203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𝑋</m:t>
                    </m:r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d>
                      <m:dPr>
                        <m:begChr m:val="{"/>
                        <m:endChr m:val="}"/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1, 0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19" name="テキスト ボックス 18"/>
            <xdr:cNvSpPr txBox="1"/>
          </xdr:nvSpPr>
          <xdr:spPr>
            <a:xfrm>
              <a:off x="16621125" y="628650"/>
              <a:ext cx="101203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𝑋={1, 0}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57</xdr:col>
      <xdr:colOff>0</xdr:colOff>
      <xdr:row>4</xdr:row>
      <xdr:rowOff>0</xdr:rowOff>
    </xdr:from>
    <xdr:ext cx="2933702" cy="56797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テキスト ボックス 19"/>
            <xdr:cNvSpPr txBox="1"/>
          </xdr:nvSpPr>
          <xdr:spPr>
            <a:xfrm>
              <a:off x="15287625" y="1257300"/>
              <a:ext cx="2933702" cy="5679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latin typeface="Cambria Math"/>
                      </a:rPr>
                      <m:t>𝑋</m:t>
                    </m:r>
                    <m:r>
                      <a:rPr kumimoji="1" lang="en-US" altLang="ja-JP" sz="1600" b="0" i="1">
                        <a:latin typeface="Cambria Math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kumimoji="1" lang="en-US" altLang="ja-JP" sz="1600" b="0" i="1">
                            <a:latin typeface="Cambria Math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kumimoji="1" lang="en-US" altLang="ja-JP" sz="1600" b="0" i="1">
                                <a:latin typeface="Cambria Math"/>
                              </a:rPr>
                            </m:ctrlPr>
                          </m:eqArrPr>
                          <m:e>
                            <m:r>
                              <a:rPr kumimoji="1" lang="en-US" altLang="ja-JP" sz="1600" b="0" i="1">
                                <a:latin typeface="Cambria Math"/>
                              </a:rPr>
                              <m:t>1…</m:t>
                            </m:r>
                            <m:func>
                              <m:funcPr>
                                <m:ctrlPr>
                                  <a:rPr kumimoji="1" lang="en-US" altLang="ja-JP" sz="1600" b="0" i="1">
                                    <a:latin typeface="Cambria Math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kumimoji="1" lang="en-US" altLang="ja-JP" sz="1600" b="0" i="0">
                                    <a:latin typeface="Cambria Math"/>
                                  </a:rPr>
                                  <m:t>Pr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kumimoji="1" lang="en-US" altLang="ja-JP" sz="1600" b="0" i="1"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600" b="0" i="1">
                                        <a:latin typeface="Cambria Math"/>
                                      </a:rPr>
                                      <m:t>𝑋</m:t>
                                    </m:r>
                                    <m:r>
                                      <a:rPr kumimoji="1" lang="en-US" altLang="ja-JP" sz="1600" b="0" i="1">
                                        <a:latin typeface="Cambria Math"/>
                                      </a:rPr>
                                      <m:t>=1</m:t>
                                    </m:r>
                                  </m:e>
                                </m:d>
                                <m:r>
                                  <a:rPr kumimoji="1" lang="en-US" altLang="ja-JP" sz="1600" b="0" i="1">
                                    <a:latin typeface="Cambria Math"/>
                                  </a:rPr>
                                  <m:t>=        </m:t>
                                </m:r>
                                <m:r>
                                  <a:rPr kumimoji="1" lang="en-US" altLang="ja-JP" sz="1600" b="0" i="1">
                                    <a:latin typeface="Cambria Math"/>
                                  </a:rPr>
                                  <m:t>𝜋</m:t>
                                </m:r>
                              </m:e>
                            </m:func>
                          </m:e>
                          <m:e>
                            <m:r>
                              <a:rPr kumimoji="1" lang="en-US" altLang="ja-JP" sz="1600" b="0" i="1">
                                <a:latin typeface="Cambria Math"/>
                              </a:rPr>
                              <m:t>0…</m:t>
                            </m:r>
                            <m:func>
                              <m:funcPr>
                                <m:ctrlPr>
                                  <a:rPr kumimoji="1" lang="en-US" altLang="ja-JP" sz="1600" b="0" i="1">
                                    <a:latin typeface="Cambria Math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kumimoji="1" lang="en-US" altLang="ja-JP" sz="1600" b="0" i="0">
                                    <a:latin typeface="Cambria Math"/>
                                  </a:rPr>
                                  <m:t>Pr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kumimoji="1" lang="en-US" altLang="ja-JP" sz="1600" b="0" i="1"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600" b="0" i="1">
                                        <a:latin typeface="Cambria Math"/>
                                      </a:rPr>
                                      <m:t>𝑋</m:t>
                                    </m:r>
                                    <m:r>
                                      <a:rPr kumimoji="1" lang="en-US" altLang="ja-JP" sz="1600" b="0" i="1">
                                        <a:latin typeface="Cambria Math"/>
                                      </a:rPr>
                                      <m:t>=0</m:t>
                                    </m:r>
                                  </m:e>
                                </m:d>
                                <m:r>
                                  <a:rPr kumimoji="1" lang="en-US" altLang="ja-JP" sz="1600" b="0" i="1">
                                    <a:latin typeface="Cambria Math"/>
                                  </a:rPr>
                                  <m:t>=1−</m:t>
                                </m:r>
                                <m:r>
                                  <a:rPr kumimoji="1" lang="en-US" altLang="ja-JP" sz="1600" b="0" i="1">
                                    <a:latin typeface="Cambria Math"/>
                                  </a:rPr>
                                  <m:t>𝜋</m:t>
                                </m:r>
                              </m:e>
                            </m:func>
                          </m:e>
                        </m:eqArr>
                      </m:e>
                    </m:d>
                  </m:oMath>
                </m:oMathPara>
              </a14:m>
              <a:endParaRPr kumimoji="1" lang="ja-JP" altLang="en-US" sz="1600"/>
            </a:p>
          </xdr:txBody>
        </xdr:sp>
      </mc:Choice>
      <mc:Fallback>
        <xdr:sp macro="" textlink="">
          <xdr:nvSpPr>
            <xdr:cNvPr id="20" name="テキスト ボックス 19"/>
            <xdr:cNvSpPr txBox="1"/>
          </xdr:nvSpPr>
          <xdr:spPr>
            <a:xfrm>
              <a:off x="15287625" y="1257300"/>
              <a:ext cx="2933702" cy="5679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600" b="0" i="0">
                  <a:latin typeface="Cambria Math"/>
                </a:rPr>
                <a:t>𝑋={█(1…Pr⁡〖(𝑋=1)=        𝜋〗@0…Pr⁡〖(𝑋=0)=1−𝜋〗 )┤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59</xdr:col>
      <xdr:colOff>0</xdr:colOff>
      <xdr:row>7</xdr:row>
      <xdr:rowOff>238126</xdr:rowOff>
    </xdr:from>
    <xdr:ext cx="1266826" cy="4380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テキスト ボックス 20"/>
            <xdr:cNvSpPr txBox="1"/>
          </xdr:nvSpPr>
          <xdr:spPr>
            <a:xfrm>
              <a:off x="15821025" y="2438401"/>
              <a:ext cx="1266826" cy="4380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𝜋</m:t>
                    </m:r>
                    <m:r>
                      <a:rPr kumimoji="1" lang="en-US" altLang="ja-JP" sz="12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2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200" b="0" i="1">
                            <a:latin typeface="Cambria Math"/>
                          </a:rPr>
                          <m:t>2</m:t>
                        </m:r>
                      </m:den>
                    </m:f>
                    <m:r>
                      <a:rPr kumimoji="1" lang="en-US" altLang="ja-JP" sz="1200" b="0" i="1">
                        <a:latin typeface="Cambria Math"/>
                      </a:rPr>
                      <m:t>=0.5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21" name="テキスト ボックス 20"/>
            <xdr:cNvSpPr txBox="1"/>
          </xdr:nvSpPr>
          <xdr:spPr>
            <a:xfrm>
              <a:off x="15821025" y="2438401"/>
              <a:ext cx="1266826" cy="4380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𝜋=1/2=0.5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54</xdr:col>
      <xdr:colOff>0</xdr:colOff>
      <xdr:row>13</xdr:row>
      <xdr:rowOff>0</xdr:rowOff>
    </xdr:from>
    <xdr:ext cx="1047750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テキスト ボックス 21"/>
            <xdr:cNvSpPr txBox="1"/>
          </xdr:nvSpPr>
          <xdr:spPr>
            <a:xfrm>
              <a:off x="14487525" y="4086225"/>
              <a:ext cx="10477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𝑋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22" name="テキスト ボックス 21"/>
            <xdr:cNvSpPr txBox="1"/>
          </xdr:nvSpPr>
          <xdr:spPr>
            <a:xfrm>
              <a:off x="14487525" y="4086225"/>
              <a:ext cx="10477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𝑋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58</xdr:col>
      <xdr:colOff>0</xdr:colOff>
      <xdr:row>13</xdr:row>
      <xdr:rowOff>0</xdr:rowOff>
    </xdr:from>
    <xdr:ext cx="1047750" cy="3120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テキスト ボックス 22"/>
            <xdr:cNvSpPr txBox="1"/>
          </xdr:nvSpPr>
          <xdr:spPr>
            <a:xfrm>
              <a:off x="15554325" y="4086225"/>
              <a:ext cx="1047750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𝑋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23" name="テキスト ボックス 22"/>
            <xdr:cNvSpPr txBox="1"/>
          </xdr:nvSpPr>
          <xdr:spPr>
            <a:xfrm>
              <a:off x="15554325" y="4086225"/>
              <a:ext cx="1047750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Pr⁡(𝑋)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58</xdr:col>
      <xdr:colOff>0</xdr:colOff>
      <xdr:row>14</xdr:row>
      <xdr:rowOff>0</xdr:rowOff>
    </xdr:from>
    <xdr:ext cx="1047750" cy="3120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テキスト ボックス 23"/>
            <xdr:cNvSpPr txBox="1"/>
          </xdr:nvSpPr>
          <xdr:spPr>
            <a:xfrm>
              <a:off x="15554325" y="4400550"/>
              <a:ext cx="1047750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𝜋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24" name="テキスト ボックス 23"/>
            <xdr:cNvSpPr txBox="1"/>
          </xdr:nvSpPr>
          <xdr:spPr>
            <a:xfrm>
              <a:off x="15554325" y="4400550"/>
              <a:ext cx="1047750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𝜋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58</xdr:col>
      <xdr:colOff>0</xdr:colOff>
      <xdr:row>15</xdr:row>
      <xdr:rowOff>0</xdr:rowOff>
    </xdr:from>
    <xdr:ext cx="1047750" cy="3120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テキスト ボックス 24"/>
            <xdr:cNvSpPr txBox="1"/>
          </xdr:nvSpPr>
          <xdr:spPr>
            <a:xfrm>
              <a:off x="15554325" y="4714875"/>
              <a:ext cx="1047750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1−</m:t>
                    </m:r>
                    <m:r>
                      <a:rPr kumimoji="1" lang="en-US" altLang="ja-JP" sz="1400" b="0" i="1">
                        <a:latin typeface="Cambria Math"/>
                      </a:rPr>
                      <m:t>𝜋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25" name="テキスト ボックス 24"/>
            <xdr:cNvSpPr txBox="1"/>
          </xdr:nvSpPr>
          <xdr:spPr>
            <a:xfrm>
              <a:off x="15554325" y="4714875"/>
              <a:ext cx="1047750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1−𝜋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65</xdr:col>
      <xdr:colOff>0</xdr:colOff>
      <xdr:row>13</xdr:row>
      <xdr:rowOff>0</xdr:rowOff>
    </xdr:from>
    <xdr:ext cx="1047750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テキスト ボックス 25"/>
            <xdr:cNvSpPr txBox="1"/>
          </xdr:nvSpPr>
          <xdr:spPr>
            <a:xfrm>
              <a:off x="17421225" y="4086225"/>
              <a:ext cx="10477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𝑋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26" name="テキスト ボックス 25"/>
            <xdr:cNvSpPr txBox="1"/>
          </xdr:nvSpPr>
          <xdr:spPr>
            <a:xfrm>
              <a:off x="17421225" y="4086225"/>
              <a:ext cx="10477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𝑋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69</xdr:col>
      <xdr:colOff>0</xdr:colOff>
      <xdr:row>13</xdr:row>
      <xdr:rowOff>0</xdr:rowOff>
    </xdr:from>
    <xdr:ext cx="1047750" cy="3120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テキスト ボックス 26"/>
            <xdr:cNvSpPr txBox="1"/>
          </xdr:nvSpPr>
          <xdr:spPr>
            <a:xfrm>
              <a:off x="18488025" y="4086225"/>
              <a:ext cx="1047750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𝑋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27" name="テキスト ボックス 26"/>
            <xdr:cNvSpPr txBox="1"/>
          </xdr:nvSpPr>
          <xdr:spPr>
            <a:xfrm>
              <a:off x="18488025" y="4086225"/>
              <a:ext cx="1047750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Pr⁡(𝑋)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62</xdr:col>
      <xdr:colOff>0</xdr:colOff>
      <xdr:row>19</xdr:row>
      <xdr:rowOff>0</xdr:rowOff>
    </xdr:from>
    <xdr:ext cx="2369344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テキスト ボックス 27"/>
            <xdr:cNvSpPr txBox="1"/>
          </xdr:nvSpPr>
          <xdr:spPr>
            <a:xfrm>
              <a:off x="16621125" y="5972175"/>
              <a:ext cx="2369344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𝑋</m:t>
                    </m:r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d>
                      <m:dPr>
                        <m:begChr m:val="{"/>
                        <m:endChr m:val="}"/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1, 2, 3, …, 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28" name="テキスト ボックス 27"/>
            <xdr:cNvSpPr txBox="1"/>
          </xdr:nvSpPr>
          <xdr:spPr>
            <a:xfrm>
              <a:off x="16621125" y="5972175"/>
              <a:ext cx="2369344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𝑋={1, 2, 3, …, 𝑛}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57</xdr:col>
      <xdr:colOff>0</xdr:colOff>
      <xdr:row>24</xdr:row>
      <xdr:rowOff>0</xdr:rowOff>
    </xdr:from>
    <xdr:ext cx="452437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テキスト ボックス 28"/>
            <xdr:cNvSpPr txBox="1"/>
          </xdr:nvSpPr>
          <xdr:spPr>
            <a:xfrm>
              <a:off x="15287625" y="7543800"/>
              <a:ext cx="45243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𝑛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29" name="テキスト ボックス 28"/>
            <xdr:cNvSpPr txBox="1"/>
          </xdr:nvSpPr>
          <xdr:spPr>
            <a:xfrm>
              <a:off x="15287625" y="7543800"/>
              <a:ext cx="45243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𝑛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57</xdr:col>
      <xdr:colOff>0</xdr:colOff>
      <xdr:row>25</xdr:row>
      <xdr:rowOff>0</xdr:rowOff>
    </xdr:from>
    <xdr:ext cx="452437" cy="3120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テキスト ボックス 29"/>
            <xdr:cNvSpPr txBox="1"/>
          </xdr:nvSpPr>
          <xdr:spPr>
            <a:xfrm>
              <a:off x="15287625" y="7858125"/>
              <a:ext cx="452437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30" name="テキスト ボックス 29"/>
            <xdr:cNvSpPr txBox="1"/>
          </xdr:nvSpPr>
          <xdr:spPr>
            <a:xfrm>
              <a:off x="15287625" y="7858125"/>
              <a:ext cx="452437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𝑥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57</xdr:col>
      <xdr:colOff>0</xdr:colOff>
      <xdr:row>26</xdr:row>
      <xdr:rowOff>0</xdr:rowOff>
    </xdr:from>
    <xdr:ext cx="452437" cy="3120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テキスト ボックス 30"/>
            <xdr:cNvSpPr txBox="1"/>
          </xdr:nvSpPr>
          <xdr:spPr>
            <a:xfrm>
              <a:off x="15287625" y="8172450"/>
              <a:ext cx="452437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𝜋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31" name="テキスト ボックス 30"/>
            <xdr:cNvSpPr txBox="1"/>
          </xdr:nvSpPr>
          <xdr:spPr>
            <a:xfrm>
              <a:off x="15287625" y="8172450"/>
              <a:ext cx="452437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𝜋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82</xdr:col>
      <xdr:colOff>0</xdr:colOff>
      <xdr:row>4</xdr:row>
      <xdr:rowOff>0</xdr:rowOff>
    </xdr:from>
    <xdr:ext cx="2309813" cy="6501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テキスト ボックス 33"/>
            <xdr:cNvSpPr txBox="1"/>
          </xdr:nvSpPr>
          <xdr:spPr>
            <a:xfrm>
              <a:off x="21955125" y="1257300"/>
              <a:ext cx="2309813" cy="650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 </m:t>
                        </m:r>
                      </m:e>
                      <m:sub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𝑛</m:t>
                        </m:r>
                      </m:sub>
                    </m:sSub>
                    <m:sSub>
                      <m:sSub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sub>
                    </m:sSub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!</m:t>
                        </m:r>
                      </m:num>
                      <m:den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!</m:t>
                        </m:r>
                        <m:d>
                          <m:dPr>
                            <m:ctrlP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𝑛</m:t>
                            </m:r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−</m:t>
                            </m:r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𝑥</m:t>
                            </m:r>
                          </m:e>
                        </m:d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!</m:t>
                        </m:r>
                      </m:den>
                    </m:f>
                  </m:oMath>
                </m:oMathPara>
              </a14:m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34" name="テキスト ボックス 33"/>
            <xdr:cNvSpPr txBox="1"/>
          </xdr:nvSpPr>
          <xdr:spPr>
            <a:xfrm>
              <a:off x="21955125" y="1257300"/>
              <a:ext cx="2309813" cy="650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 _𝑛 𝐶_𝑥=𝑛!/𝑥!(𝑛−𝑥)!</a:t>
              </a:r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85</xdr:col>
      <xdr:colOff>261936</xdr:colOff>
      <xdr:row>7</xdr:row>
      <xdr:rowOff>0</xdr:rowOff>
    </xdr:from>
    <xdr:ext cx="4191001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テキスト ボックス 35"/>
            <xdr:cNvSpPr txBox="1"/>
          </xdr:nvSpPr>
          <xdr:spPr>
            <a:xfrm>
              <a:off x="23017161" y="2200275"/>
              <a:ext cx="419100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𝑛</m:t>
                    </m:r>
                    <m:r>
                      <a:rPr kumimoji="1" lang="en-US" altLang="ja-JP" sz="1400" b="0" i="1">
                        <a:latin typeface="Cambria Math"/>
                      </a:rPr>
                      <m:t>!=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e>
                    </m:d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×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/>
                            <a:ea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/>
                            <a:ea typeface="Cambria Math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/>
                            <a:ea typeface="Cambria Math"/>
                          </a:rPr>
                          <m:t>−1</m:t>
                        </m:r>
                      </m:e>
                    </m:d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×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/>
                            <a:ea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/>
                            <a:ea typeface="Cambria Math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/>
                            <a:ea typeface="Cambria Math"/>
                          </a:rPr>
                          <m:t>−2</m:t>
                        </m:r>
                      </m:e>
                    </m:d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×… ×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/>
                            <a:ea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/>
                            <a:ea typeface="Cambria Math"/>
                          </a:rPr>
                          <m:t>2</m:t>
                        </m:r>
                      </m:e>
                    </m:d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×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/>
                            <a:ea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/>
                            <a:ea typeface="Cambria Math"/>
                          </a:rPr>
                          <m:t>1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36" name="テキスト ボックス 35"/>
            <xdr:cNvSpPr txBox="1"/>
          </xdr:nvSpPr>
          <xdr:spPr>
            <a:xfrm>
              <a:off x="23017161" y="2200275"/>
              <a:ext cx="419100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𝑛!=(𝑛)</a:t>
              </a:r>
              <a:r>
                <a:rPr kumimoji="1" lang="en-US" altLang="ja-JP" sz="1400" b="0" i="0">
                  <a:latin typeface="Cambria Math"/>
                  <a:ea typeface="Cambria Math"/>
                </a:rPr>
                <a:t>×(𝑛−1)×(𝑛−2)×… ×(2)×(1)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83</xdr:col>
      <xdr:colOff>0</xdr:colOff>
      <xdr:row>9</xdr:row>
      <xdr:rowOff>0</xdr:rowOff>
    </xdr:from>
    <xdr:ext cx="4191001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7" name="テキスト ボックス 36"/>
            <xdr:cNvSpPr txBox="1"/>
          </xdr:nvSpPr>
          <xdr:spPr>
            <a:xfrm>
              <a:off x="22221825" y="2828925"/>
              <a:ext cx="419100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/>
                <a:t>3</a:t>
              </a:r>
              <a14:m>
                <m:oMath xmlns:m="http://schemas.openxmlformats.org/officeDocument/2006/math">
                  <m:r>
                    <a:rPr kumimoji="1" lang="en-US" altLang="ja-JP" sz="1400" b="0" i="1">
                      <a:latin typeface="Cambria Math"/>
                    </a:rPr>
                    <m:t>!=3</m:t>
                  </m:r>
                  <m:r>
                    <a:rPr kumimoji="1" lang="en-US" altLang="ja-JP" sz="1400" b="0" i="1">
                      <a:latin typeface="Cambria Math"/>
                      <a:ea typeface="Cambria Math"/>
                    </a:rPr>
                    <m:t>×2×1=6</m:t>
                  </m:r>
                </m:oMath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37" name="テキスト ボックス 36"/>
            <xdr:cNvSpPr txBox="1"/>
          </xdr:nvSpPr>
          <xdr:spPr>
            <a:xfrm>
              <a:off x="22221825" y="2828925"/>
              <a:ext cx="419100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/>
                <a:t>3</a:t>
              </a:r>
              <a:r>
                <a:rPr kumimoji="1" lang="en-US" altLang="ja-JP" sz="1400" b="0" i="0">
                  <a:latin typeface="Cambria Math"/>
                </a:rPr>
                <a:t>!=3</a:t>
              </a:r>
              <a:r>
                <a:rPr kumimoji="1" lang="en-US" altLang="ja-JP" sz="1400" b="0" i="0">
                  <a:latin typeface="Cambria Math"/>
                  <a:ea typeface="Cambria Math"/>
                </a:rPr>
                <a:t>×2×1=6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83</xdr:col>
      <xdr:colOff>0</xdr:colOff>
      <xdr:row>10</xdr:row>
      <xdr:rowOff>0</xdr:rowOff>
    </xdr:from>
    <xdr:ext cx="3940968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テキスト ボックス 37"/>
            <xdr:cNvSpPr txBox="1"/>
          </xdr:nvSpPr>
          <xdr:spPr>
            <a:xfrm>
              <a:off x="22221825" y="3143250"/>
              <a:ext cx="394096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10!=10</m:t>
                    </m:r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×9×8×7×6×5×4×3×2×1=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38" name="テキスト ボックス 37"/>
            <xdr:cNvSpPr txBox="1"/>
          </xdr:nvSpPr>
          <xdr:spPr>
            <a:xfrm>
              <a:off x="22221825" y="3143250"/>
              <a:ext cx="394096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10!=10</a:t>
              </a:r>
              <a:r>
                <a:rPr kumimoji="1" lang="en-US" altLang="ja-JP" sz="1400" b="0" i="0">
                  <a:latin typeface="Cambria Math"/>
                  <a:ea typeface="Cambria Math"/>
                </a:rPr>
                <a:t>×9×8×7×6×5×4×3×2×1=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91</xdr:col>
      <xdr:colOff>71441</xdr:colOff>
      <xdr:row>13</xdr:row>
      <xdr:rowOff>214314</xdr:rowOff>
    </xdr:from>
    <xdr:ext cx="726281" cy="3741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9" name="テキスト ボックス 38"/>
            <xdr:cNvSpPr txBox="1"/>
          </xdr:nvSpPr>
          <xdr:spPr>
            <a:xfrm>
              <a:off x="24426866" y="4300539"/>
              <a:ext cx="726281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 </m:t>
                        </m:r>
                      </m:e>
                      <m:sub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39" name="テキスト ボックス 38"/>
            <xdr:cNvSpPr txBox="1"/>
          </xdr:nvSpPr>
          <xdr:spPr>
            <a:xfrm>
              <a:off x="24426866" y="4300539"/>
              <a:ext cx="726281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 _3 𝐶_2</a:t>
              </a:r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83</xdr:col>
      <xdr:colOff>0</xdr:colOff>
      <xdr:row>15</xdr:row>
      <xdr:rowOff>0</xdr:rowOff>
    </xdr:from>
    <xdr:ext cx="4238625" cy="65197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テキスト ボックス 39"/>
            <xdr:cNvSpPr txBox="1"/>
          </xdr:nvSpPr>
          <xdr:spPr>
            <a:xfrm>
              <a:off x="22221825" y="4714875"/>
              <a:ext cx="4238625" cy="651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 </m:t>
                        </m:r>
                      </m:e>
                      <m:sub>
                        <m: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2</m:t>
                        </m:r>
                      </m:sub>
                    </m:sSub>
                    <m:r>
                      <a:rPr kumimoji="1" lang="en-US" altLang="ja-JP" sz="18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3!</m:t>
                        </m:r>
                      </m:num>
                      <m:den>
                        <m: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2!</m:t>
                        </m:r>
                        <m:d>
                          <m:dPr>
                            <m:ctrlPr>
                              <a:rPr kumimoji="1" lang="en-US" altLang="ja-JP" sz="18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8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3−</m:t>
                            </m:r>
                            <m:r>
                              <a:rPr kumimoji="1" lang="en-US" altLang="ja-JP" sz="18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2</m:t>
                            </m:r>
                          </m:e>
                        </m:d>
                        <m: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!</m:t>
                        </m:r>
                      </m:den>
                    </m:f>
                    <m:r>
                      <a:rPr kumimoji="1" lang="en-US" altLang="ja-JP" sz="18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    </m:t>
                    </m:r>
                  </m:oMath>
                </m:oMathPara>
              </a14:m>
              <a:endParaRPr kumimoji="1" lang="ja-JP" altLang="en-US" sz="1800">
                <a:solidFill>
                  <a:sysClr val="windowText" lastClr="000000"/>
                </a:solidFill>
              </a:endParaRPr>
            </a:p>
          </xdr:txBody>
        </xdr:sp>
      </mc:Choice>
      <mc:Fallback>
        <xdr:sp macro="" textlink="">
          <xdr:nvSpPr>
            <xdr:cNvPr id="40" name="テキスト ボックス 39"/>
            <xdr:cNvSpPr txBox="1"/>
          </xdr:nvSpPr>
          <xdr:spPr>
            <a:xfrm>
              <a:off x="22221825" y="4714875"/>
              <a:ext cx="4238625" cy="651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800" b="0" i="0">
                  <a:solidFill>
                    <a:sysClr val="windowText" lastClr="000000"/>
                  </a:solidFill>
                  <a:latin typeface="Cambria Math"/>
                </a:rPr>
                <a:t> _3 𝐶_2=3!/2!(3−2)!=    </a:t>
              </a:r>
              <a:endParaRPr kumimoji="1" lang="ja-JP" altLang="en-US" sz="18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90</xdr:col>
      <xdr:colOff>154784</xdr:colOff>
      <xdr:row>21</xdr:row>
      <xdr:rowOff>297656</xdr:rowOff>
    </xdr:from>
    <xdr:ext cx="2345557" cy="5530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テキスト ボックス 40"/>
            <xdr:cNvSpPr txBox="1"/>
          </xdr:nvSpPr>
          <xdr:spPr>
            <a:xfrm>
              <a:off x="24243509" y="6898481"/>
              <a:ext cx="2345557" cy="5530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 </m:t>
                        </m:r>
                      </m:e>
                      <m:sub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𝑛</m:t>
                        </m:r>
                      </m:sub>
                    </m:sSub>
                    <m:sSub>
                      <m:sSubPr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𝑥</m:t>
                        </m:r>
                      </m:sub>
                    </m:sSub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ja-JP" altLang="en-US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全部の回</m:t>
                        </m:r>
                      </m:num>
                      <m:den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𝑥</m:t>
                            </m:r>
                            <m:r>
                              <a:rPr kumimoji="1" lang="ja-JP" altLang="en-US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回</m:t>
                            </m:r>
                          </m:e>
                        </m:d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𝑥</m:t>
                            </m:r>
                            <m:r>
                              <a:rPr kumimoji="1" lang="ja-JP" altLang="en-US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以外の回</m:t>
                            </m:r>
                          </m:e>
                        </m:d>
                      </m:den>
                    </m:f>
                  </m:oMath>
                </m:oMathPara>
              </a14:m>
              <a:endParaRPr kumimoji="1" lang="ja-JP" altLang="en-US" sz="1400">
                <a:solidFill>
                  <a:sysClr val="windowText" lastClr="000000"/>
                </a:solidFill>
              </a:endParaRPr>
            </a:p>
          </xdr:txBody>
        </xdr:sp>
      </mc:Choice>
      <mc:Fallback>
        <xdr:sp macro="" textlink="">
          <xdr:nvSpPr>
            <xdr:cNvPr id="41" name="テキスト ボックス 40"/>
            <xdr:cNvSpPr txBox="1"/>
          </xdr:nvSpPr>
          <xdr:spPr>
            <a:xfrm>
              <a:off x="24243509" y="6898481"/>
              <a:ext cx="2345557" cy="5530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 _𝑛 𝐶_𝑥=</a:t>
              </a:r>
              <a:r>
                <a:rPr kumimoji="1" lang="ja-JP" altLang="en-US" sz="1400" b="0" i="0">
                  <a:solidFill>
                    <a:sysClr val="windowText" lastClr="000000"/>
                  </a:solidFill>
                  <a:latin typeface="Cambria Math"/>
                </a:rPr>
                <a:t>全部の回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/(𝑥</a:t>
              </a:r>
              <a:r>
                <a:rPr kumimoji="1" lang="ja-JP" altLang="en-US" sz="1400" b="0" i="0">
                  <a:solidFill>
                    <a:sysClr val="windowText" lastClr="000000"/>
                  </a:solidFill>
                  <a:latin typeface="Cambria Math"/>
                </a:rPr>
                <a:t>回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)(𝑥</a:t>
              </a:r>
              <a:r>
                <a:rPr kumimoji="1" lang="ja-JP" altLang="en-US" sz="1400" b="0" i="0">
                  <a:solidFill>
                    <a:sysClr val="windowText" lastClr="000000"/>
                  </a:solidFill>
                  <a:latin typeface="Cambria Math"/>
                </a:rPr>
                <a:t>以外の回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) </a:t>
              </a:r>
              <a:endParaRPr kumimoji="1" lang="ja-JP" altLang="en-US" sz="14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93</xdr:col>
      <xdr:colOff>1</xdr:colOff>
      <xdr:row>11</xdr:row>
      <xdr:rowOff>0</xdr:rowOff>
    </xdr:from>
    <xdr:ext cx="1023936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2" name="テキスト ボックス 41"/>
            <xdr:cNvSpPr txBox="1"/>
          </xdr:nvSpPr>
          <xdr:spPr>
            <a:xfrm>
              <a:off x="24888826" y="3457575"/>
              <a:ext cx="1023936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1" i="1">
                        <a:solidFill>
                          <a:srgbClr val="FF0000"/>
                        </a:solidFill>
                        <a:latin typeface="Cambria Math"/>
                      </a:rPr>
                      <m:t>𝟎</m:t>
                    </m:r>
                    <m:r>
                      <a:rPr kumimoji="1" lang="en-US" altLang="ja-JP" sz="1400" b="1" i="1">
                        <a:solidFill>
                          <a:srgbClr val="FF0000"/>
                        </a:solidFill>
                        <a:latin typeface="Cambria Math"/>
                      </a:rPr>
                      <m:t>!=</m:t>
                    </m:r>
                    <m:r>
                      <a:rPr kumimoji="1" lang="en-US" altLang="ja-JP" sz="1400" b="1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𝟏</m:t>
                    </m:r>
                  </m:oMath>
                </m:oMathPara>
              </a14:m>
              <a:endParaRPr kumimoji="1" lang="ja-JP" altLang="en-US" sz="1400" b="1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42" name="テキスト ボックス 41"/>
            <xdr:cNvSpPr txBox="1"/>
          </xdr:nvSpPr>
          <xdr:spPr>
            <a:xfrm>
              <a:off x="24888826" y="3457575"/>
              <a:ext cx="1023936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1" i="0">
                  <a:solidFill>
                    <a:srgbClr val="FF0000"/>
                  </a:solidFill>
                  <a:latin typeface="Cambria Math"/>
                </a:rPr>
                <a:t>𝟎!=</a:t>
              </a:r>
              <a:r>
                <a:rPr kumimoji="1" lang="en-US" altLang="ja-JP" sz="1400" b="1" i="0">
                  <a:solidFill>
                    <a:srgbClr val="FF0000"/>
                  </a:solidFill>
                  <a:latin typeface="Cambria Math"/>
                  <a:ea typeface="Cambria Math"/>
                </a:rPr>
                <a:t>𝟏</a:t>
              </a:r>
              <a:endParaRPr kumimoji="1" lang="ja-JP" altLang="en-US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108</xdr:col>
      <xdr:colOff>190501</xdr:colOff>
      <xdr:row>1</xdr:row>
      <xdr:rowOff>261939</xdr:rowOff>
    </xdr:from>
    <xdr:ext cx="3405188" cy="3741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3" name="テキスト ボックス 42"/>
            <xdr:cNvSpPr txBox="1"/>
          </xdr:nvSpPr>
          <xdr:spPr>
            <a:xfrm>
              <a:off x="29079826" y="576264"/>
              <a:ext cx="3405188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Pr>
                      <m:e>
                        <m:func>
                          <m:funcPr>
                            <m:ctrlP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kumimoji="1" lang="en-US" altLang="ja-JP" sz="1800" b="0" i="0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𝑋</m:t>
                                </m:r>
                                <m: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=</m:t>
                                </m:r>
                                <m: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𝑥</m:t>
                                </m:r>
                              </m:e>
                            </m:d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=</m:t>
                            </m:r>
                          </m:e>
                        </m:func>
                      </m:e>
                      <m:sub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𝑛</m:t>
                        </m:r>
                      </m:sub>
                    </m:sSub>
                    <m:sSub>
                      <m:sSub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sub>
                    </m:sSub>
                    <m:sSup>
                      <m:sSup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pPr>
                      <m:e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𝜋</m:t>
                        </m:r>
                      </m:e>
                      <m:sup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sup>
                    </m:sSup>
                    <m:sSup>
                      <m:sSup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1−</m:t>
                            </m:r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𝜋</m:t>
                            </m:r>
                          </m:e>
                        </m:d>
                      </m:e>
                      <m:sup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43" name="テキスト ボックス 42"/>
            <xdr:cNvSpPr txBox="1"/>
          </xdr:nvSpPr>
          <xdr:spPr>
            <a:xfrm>
              <a:off x="29079826" y="576264"/>
              <a:ext cx="3405188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〖Pr⁡〖(𝑋=𝑥)=〗〗_𝑛 𝐶_𝑥 𝜋^𝑥 (1−𝜋)^(𝑛−𝑥)</a:t>
              </a:r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113</xdr:col>
      <xdr:colOff>71442</xdr:colOff>
      <xdr:row>3</xdr:row>
      <xdr:rowOff>273845</xdr:rowOff>
    </xdr:from>
    <xdr:ext cx="1535906" cy="3741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4" name="テキスト ボックス 43"/>
            <xdr:cNvSpPr txBox="1"/>
          </xdr:nvSpPr>
          <xdr:spPr>
            <a:xfrm>
              <a:off x="30294267" y="1216820"/>
              <a:ext cx="1535906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8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𝑋</m:t>
                            </m:r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=2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44" name="テキスト ボックス 43"/>
            <xdr:cNvSpPr txBox="1"/>
          </xdr:nvSpPr>
          <xdr:spPr>
            <a:xfrm>
              <a:off x="30294267" y="1216820"/>
              <a:ext cx="1535906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Pr⁡(𝑋=2)</a:t>
              </a:r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117</xdr:col>
      <xdr:colOff>47630</xdr:colOff>
      <xdr:row>4</xdr:row>
      <xdr:rowOff>238126</xdr:rowOff>
    </xdr:from>
    <xdr:ext cx="726281" cy="3741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5" name="テキスト ボックス 44"/>
            <xdr:cNvSpPr txBox="1"/>
          </xdr:nvSpPr>
          <xdr:spPr>
            <a:xfrm>
              <a:off x="31337255" y="1495426"/>
              <a:ext cx="726281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 </m:t>
                        </m:r>
                      </m:e>
                      <m:sub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45" name="テキスト ボックス 44"/>
            <xdr:cNvSpPr txBox="1"/>
          </xdr:nvSpPr>
          <xdr:spPr>
            <a:xfrm>
              <a:off x="31337255" y="1495426"/>
              <a:ext cx="726281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 _3 𝐶_2</a:t>
              </a:r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111</xdr:col>
      <xdr:colOff>138112</xdr:colOff>
      <xdr:row>5</xdr:row>
      <xdr:rowOff>275034</xdr:rowOff>
    </xdr:from>
    <xdr:ext cx="914400" cy="3427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6" name="テキスト ボックス 45"/>
            <xdr:cNvSpPr txBox="1"/>
          </xdr:nvSpPr>
          <xdr:spPr>
            <a:xfrm>
              <a:off x="29827537" y="1846659"/>
              <a:ext cx="914400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latin typeface="Cambria Math"/>
                      </a:rPr>
                      <m:t>𝜋</m:t>
                    </m:r>
                  </m:oMath>
                </m:oMathPara>
              </a14:m>
              <a:endParaRPr kumimoji="1" lang="ja-JP" altLang="en-US" sz="1600"/>
            </a:p>
          </xdr:txBody>
        </xdr:sp>
      </mc:Choice>
      <mc:Fallback>
        <xdr:sp macro="" textlink="">
          <xdr:nvSpPr>
            <xdr:cNvPr id="46" name="テキスト ボックス 45"/>
            <xdr:cNvSpPr txBox="1"/>
          </xdr:nvSpPr>
          <xdr:spPr>
            <a:xfrm>
              <a:off x="29827537" y="1846659"/>
              <a:ext cx="914400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kumimoji="1" lang="en-US" altLang="ja-JP" sz="1600" b="0" i="0">
                  <a:latin typeface="Cambria Math"/>
                </a:rPr>
                <a:t>𝜋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106</xdr:col>
      <xdr:colOff>0</xdr:colOff>
      <xdr:row>14</xdr:row>
      <xdr:rowOff>0</xdr:rowOff>
    </xdr:from>
    <xdr:ext cx="5595937" cy="3629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1" name="テキスト ボックス 50"/>
            <xdr:cNvSpPr txBox="1"/>
          </xdr:nvSpPr>
          <xdr:spPr>
            <a:xfrm>
              <a:off x="28355925" y="4400550"/>
              <a:ext cx="5595937" cy="362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200" b="0" i="1">
                            <a:solidFill>
                              <a:sysClr val="windowText" lastClr="000000"/>
                            </a:solidFill>
                            <a:latin typeface="+mj-ea"/>
                            <a:ea typeface="+mj-ea"/>
                          </a:rPr>
                        </m:ctrlPr>
                      </m:dPr>
                      <m:e>
                        <m:r>
                          <a:rPr kumimoji="1" lang="ja-JP" altLang="en-US" sz="1200" b="0" i="1">
                            <a:solidFill>
                              <a:sysClr val="windowText" lastClr="000000"/>
                            </a:solidFill>
                            <a:latin typeface="+mj-ea"/>
                            <a:ea typeface="+mj-ea"/>
                          </a:rPr>
                          <m:t>組み合わせ</m:t>
                        </m:r>
                      </m:e>
                    </m:d>
                    <m:r>
                      <a:rPr kumimoji="1" lang="en-US" altLang="ja-JP" sz="1200" b="0" i="1">
                        <a:solidFill>
                          <a:sysClr val="windowText" lastClr="000000"/>
                        </a:solidFill>
                        <a:latin typeface="+mj-ea"/>
                        <a:ea typeface="+mj-ea"/>
                      </a:rPr>
                      <m:t>×</m:t>
                    </m:r>
                    <m:sSup>
                      <m:sSupPr>
                        <m:ctrlPr>
                          <a:rPr kumimoji="1" lang="en-US" altLang="ja-JP" sz="1200" b="0" i="1">
                            <a:solidFill>
                              <a:sysClr val="windowText" lastClr="000000"/>
                            </a:solidFill>
                            <a:latin typeface="+mj-ea"/>
                            <a:ea typeface="+mj-ea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200" b="0" i="1">
                                <a:solidFill>
                                  <a:sysClr val="windowText" lastClr="000000"/>
                                </a:solidFill>
                                <a:latin typeface="+mj-ea"/>
                                <a:ea typeface="+mj-ea"/>
                              </a:rPr>
                            </m:ctrlPr>
                          </m:dPr>
                          <m:e>
                            <m:r>
                              <a:rPr kumimoji="1" lang="ja-JP" altLang="en-US" sz="1200" b="0" i="1">
                                <a:solidFill>
                                  <a:sysClr val="windowText" lastClr="000000"/>
                                </a:solidFill>
                                <a:latin typeface="+mj-ea"/>
                                <a:ea typeface="+mj-ea"/>
                              </a:rPr>
                              <m:t>起こる確率</m:t>
                            </m:r>
                          </m:e>
                        </m:d>
                      </m:e>
                      <m:sup>
                        <m:d>
                          <m:dPr>
                            <m:ctrlPr>
                              <a:rPr kumimoji="1" lang="en-US" altLang="ja-JP" sz="1200" b="0" i="1">
                                <a:solidFill>
                                  <a:sysClr val="windowText" lastClr="000000"/>
                                </a:solidFill>
                                <a:latin typeface="+mj-ea"/>
                                <a:ea typeface="+mj-ea"/>
                              </a:rPr>
                            </m:ctrlPr>
                          </m:dPr>
                          <m:e>
                            <m:r>
                              <a:rPr kumimoji="1" lang="ja-JP" altLang="en-US" sz="1200" b="0" i="1">
                                <a:solidFill>
                                  <a:sysClr val="windowText" lastClr="000000"/>
                                </a:solidFill>
                                <a:latin typeface="+mj-ea"/>
                                <a:ea typeface="+mj-ea"/>
                              </a:rPr>
                              <m:t>起こる回数</m:t>
                            </m:r>
                          </m:e>
                        </m:d>
                      </m:sup>
                    </m:sSup>
                    <m:r>
                      <a:rPr kumimoji="1" lang="en-US" altLang="ja-JP" sz="1200" b="0" i="1">
                        <a:solidFill>
                          <a:sysClr val="windowText" lastClr="000000"/>
                        </a:solidFill>
                        <a:latin typeface="+mj-ea"/>
                        <a:ea typeface="+mj-ea"/>
                      </a:rPr>
                      <m:t>×</m:t>
                    </m:r>
                    <m:sSup>
                      <m:sSupPr>
                        <m:ctrlPr>
                          <a:rPr kumimoji="1" lang="en-US" altLang="ja-JP" sz="1200" b="0" i="1">
                            <a:solidFill>
                              <a:sysClr val="windowText" lastClr="000000"/>
                            </a:solidFill>
                            <a:latin typeface="+mj-ea"/>
                            <a:ea typeface="+mj-ea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200" b="0" i="1">
                                <a:solidFill>
                                  <a:sysClr val="windowText" lastClr="000000"/>
                                </a:solidFill>
                                <a:latin typeface="+mj-ea"/>
                                <a:ea typeface="+mj-ea"/>
                              </a:rPr>
                            </m:ctrlPr>
                          </m:dPr>
                          <m:e>
                            <m:r>
                              <a:rPr kumimoji="1" lang="ja-JP" altLang="en-US" sz="1200" b="0" i="1">
                                <a:solidFill>
                                  <a:sysClr val="windowText" lastClr="000000"/>
                                </a:solidFill>
                                <a:latin typeface="+mj-ea"/>
                                <a:ea typeface="+mj-ea"/>
                              </a:rPr>
                              <m:t>起こらない確率</m:t>
                            </m:r>
                          </m:e>
                        </m:d>
                      </m:e>
                      <m:sup>
                        <m:d>
                          <m:dPr>
                            <m:ctrlPr>
                              <a:rPr kumimoji="1" lang="en-US" altLang="ja-JP" sz="1200" b="0" i="1">
                                <a:solidFill>
                                  <a:sysClr val="windowText" lastClr="000000"/>
                                </a:solidFill>
                                <a:latin typeface="+mj-ea"/>
                                <a:ea typeface="+mj-ea"/>
                              </a:rPr>
                            </m:ctrlPr>
                          </m:dPr>
                          <m:e>
                            <m:r>
                              <a:rPr kumimoji="1" lang="ja-JP" altLang="en-US" sz="1200" b="0" i="1">
                                <a:solidFill>
                                  <a:sysClr val="windowText" lastClr="000000"/>
                                </a:solidFill>
                                <a:latin typeface="+mj-ea"/>
                                <a:ea typeface="+mj-ea"/>
                              </a:rPr>
                              <m:t>起こらない回数</m:t>
                            </m:r>
                          </m:e>
                        </m:d>
                      </m:sup>
                    </m:sSup>
                  </m:oMath>
                </m:oMathPara>
              </a14:m>
              <a:endParaRPr kumimoji="1" lang="ja-JP" altLang="en-US" sz="1200">
                <a:solidFill>
                  <a:sysClr val="windowText" lastClr="000000"/>
                </a:solidFill>
                <a:latin typeface="+mj-ea"/>
                <a:ea typeface="+mj-ea"/>
              </a:endParaRPr>
            </a:p>
          </xdr:txBody>
        </xdr:sp>
      </mc:Choice>
      <mc:Fallback>
        <xdr:sp macro="" textlink="">
          <xdr:nvSpPr>
            <xdr:cNvPr id="51" name="テキスト ボックス 50"/>
            <xdr:cNvSpPr txBox="1"/>
          </xdr:nvSpPr>
          <xdr:spPr>
            <a:xfrm>
              <a:off x="28355925" y="4400550"/>
              <a:ext cx="5595937" cy="362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solidFill>
                    <a:sysClr val="windowText" lastClr="000000"/>
                  </a:solidFill>
                  <a:latin typeface="+mj-ea"/>
                  <a:ea typeface="+mj-ea"/>
                </a:rPr>
                <a:t>(</a:t>
              </a:r>
              <a:r>
                <a:rPr kumimoji="1" lang="ja-JP" altLang="en-US" sz="1200" b="0" i="0">
                  <a:solidFill>
                    <a:sysClr val="windowText" lastClr="000000"/>
                  </a:solidFill>
                  <a:latin typeface="+mj-ea"/>
                  <a:ea typeface="+mj-ea"/>
                </a:rPr>
                <a:t>組み合わせ</a:t>
              </a:r>
              <a:r>
                <a:rPr kumimoji="1" lang="en-US" altLang="ja-JP" sz="1200" b="0" i="0">
                  <a:solidFill>
                    <a:sysClr val="windowText" lastClr="000000"/>
                  </a:solidFill>
                  <a:latin typeface="+mj-ea"/>
                  <a:ea typeface="+mj-ea"/>
                </a:rPr>
                <a:t>)×(</a:t>
              </a:r>
              <a:r>
                <a:rPr kumimoji="1" lang="ja-JP" altLang="en-US" sz="1200" b="0" i="0">
                  <a:solidFill>
                    <a:sysClr val="windowText" lastClr="000000"/>
                  </a:solidFill>
                  <a:latin typeface="+mj-ea"/>
                  <a:ea typeface="+mj-ea"/>
                </a:rPr>
                <a:t>起こる確率</a:t>
              </a:r>
              <a:r>
                <a:rPr kumimoji="1" lang="en-US" altLang="ja-JP" sz="1200" b="0" i="0">
                  <a:solidFill>
                    <a:sysClr val="windowText" lastClr="000000"/>
                  </a:solidFill>
                  <a:latin typeface="+mj-ea"/>
                  <a:ea typeface="+mj-ea"/>
                </a:rPr>
                <a:t>)^((</a:t>
              </a:r>
              <a:r>
                <a:rPr kumimoji="1" lang="ja-JP" altLang="en-US" sz="1200" b="0" i="0">
                  <a:solidFill>
                    <a:sysClr val="windowText" lastClr="000000"/>
                  </a:solidFill>
                  <a:latin typeface="+mj-ea"/>
                  <a:ea typeface="+mj-ea"/>
                </a:rPr>
                <a:t>起こる回数</a:t>
              </a:r>
              <a:r>
                <a:rPr kumimoji="1" lang="en-US" altLang="ja-JP" sz="1200" b="0" i="0">
                  <a:solidFill>
                    <a:sysClr val="windowText" lastClr="000000"/>
                  </a:solidFill>
                  <a:latin typeface="+mj-ea"/>
                  <a:ea typeface="+mj-ea"/>
                </a:rPr>
                <a:t>) )×(</a:t>
              </a:r>
              <a:r>
                <a:rPr kumimoji="1" lang="ja-JP" altLang="en-US" sz="1200" b="0" i="0">
                  <a:solidFill>
                    <a:sysClr val="windowText" lastClr="000000"/>
                  </a:solidFill>
                  <a:latin typeface="+mj-ea"/>
                  <a:ea typeface="+mj-ea"/>
                </a:rPr>
                <a:t>起こらない確率</a:t>
              </a:r>
              <a:r>
                <a:rPr kumimoji="1" lang="en-US" altLang="ja-JP" sz="1200" b="0" i="0">
                  <a:solidFill>
                    <a:sysClr val="windowText" lastClr="000000"/>
                  </a:solidFill>
                  <a:latin typeface="+mj-ea"/>
                  <a:ea typeface="+mj-ea"/>
                </a:rPr>
                <a:t>)^((</a:t>
              </a:r>
              <a:r>
                <a:rPr kumimoji="1" lang="ja-JP" altLang="en-US" sz="1200" b="0" i="0">
                  <a:solidFill>
                    <a:sysClr val="windowText" lastClr="000000"/>
                  </a:solidFill>
                  <a:latin typeface="+mj-ea"/>
                  <a:ea typeface="+mj-ea"/>
                </a:rPr>
                <a:t>起こらない回数</a:t>
              </a:r>
              <a:r>
                <a:rPr kumimoji="1" lang="en-US" altLang="ja-JP" sz="1200" b="0" i="0">
                  <a:solidFill>
                    <a:sysClr val="windowText" lastClr="000000"/>
                  </a:solidFill>
                  <a:latin typeface="+mj-ea"/>
                  <a:ea typeface="+mj-ea"/>
                </a:rPr>
                <a:t>) )</a:t>
              </a:r>
              <a:endParaRPr kumimoji="1" lang="ja-JP" altLang="en-US" sz="1200">
                <a:solidFill>
                  <a:sysClr val="windowText" lastClr="000000"/>
                </a:solidFill>
                <a:latin typeface="+mj-ea"/>
                <a:ea typeface="+mj-ea"/>
              </a:endParaRPr>
            </a:p>
          </xdr:txBody>
        </xdr:sp>
      </mc:Fallback>
    </mc:AlternateContent>
    <xdr:clientData/>
  </xdr:oneCellAnchor>
  <xdr:oneCellAnchor>
    <xdr:from>
      <xdr:col>135</xdr:col>
      <xdr:colOff>0</xdr:colOff>
      <xdr:row>10</xdr:row>
      <xdr:rowOff>0</xdr:rowOff>
    </xdr:from>
    <xdr:ext cx="2964656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9" name="テキスト ボックス 58"/>
            <xdr:cNvSpPr txBox="1"/>
          </xdr:nvSpPr>
          <xdr:spPr>
            <a:xfrm>
              <a:off x="36090225" y="3143250"/>
              <a:ext cx="2964656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𝑋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=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d>
                      </m:e>
                    </m:func>
                    <m:sSub>
                      <m:sSub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=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sub>
                    </m:sSub>
                    <m:sSub>
                      <m:sSub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sub>
                    </m:sSub>
                    <m:sSup>
                      <m:sSup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p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𝜋</m:t>
                        </m:r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sup>
                    </m:sSup>
                    <m:sSup>
                      <m:sSup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1−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𝜋</m:t>
                            </m:r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59" name="テキスト ボックス 58"/>
            <xdr:cNvSpPr txBox="1"/>
          </xdr:nvSpPr>
          <xdr:spPr>
            <a:xfrm>
              <a:off x="36090225" y="3143250"/>
              <a:ext cx="2964656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Pr⁡(𝑋=𝑥) =_𝑛 𝐶_𝑥 𝜋^𝑥 (1−𝜋)^(𝑛−𝑥)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147</xdr:col>
      <xdr:colOff>0</xdr:colOff>
      <xdr:row>11</xdr:row>
      <xdr:rowOff>0</xdr:rowOff>
    </xdr:from>
    <xdr:ext cx="1488281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0" name="テキスト ボックス 59"/>
            <xdr:cNvSpPr txBox="1"/>
          </xdr:nvSpPr>
          <xdr:spPr>
            <a:xfrm>
              <a:off x="39290625" y="3457575"/>
              <a:ext cx="148828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𝑋</m:t>
                    </m:r>
                    <m:r>
                      <a:rPr kumimoji="1" lang="en-US" altLang="ja-JP" sz="1400" b="0" i="1">
                        <a:latin typeface="Cambria Math"/>
                      </a:rPr>
                      <m:t>~</m:t>
                    </m:r>
                    <m:r>
                      <a:rPr kumimoji="1" lang="en-US" altLang="ja-JP" sz="1400" b="0" i="1">
                        <a:latin typeface="Cambria Math"/>
                      </a:rPr>
                      <m:t>𝐵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, 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𝜋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60" name="テキスト ボックス 59"/>
            <xdr:cNvSpPr txBox="1"/>
          </xdr:nvSpPr>
          <xdr:spPr>
            <a:xfrm>
              <a:off x="39290625" y="3457575"/>
              <a:ext cx="148828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𝑋~𝐵(𝑛, 𝜋)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140</xdr:col>
      <xdr:colOff>0</xdr:colOff>
      <xdr:row>24</xdr:row>
      <xdr:rowOff>0</xdr:rowOff>
    </xdr:from>
    <xdr:ext cx="773906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1" name="テキスト ボックス 60"/>
            <xdr:cNvSpPr txBox="1"/>
          </xdr:nvSpPr>
          <xdr:spPr>
            <a:xfrm>
              <a:off x="37423725" y="7543800"/>
              <a:ext cx="773906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 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𝑛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61" name="テキスト ボックス 60"/>
            <xdr:cNvSpPr txBox="1"/>
          </xdr:nvSpPr>
          <xdr:spPr>
            <a:xfrm>
              <a:off x="37423725" y="7543800"/>
              <a:ext cx="773906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〖 _𝑛 𝐶〗_𝑥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143</xdr:col>
      <xdr:colOff>-1</xdr:colOff>
      <xdr:row>24</xdr:row>
      <xdr:rowOff>0</xdr:rowOff>
    </xdr:from>
    <xdr:ext cx="1321593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2" name="テキスト ボックス 61"/>
            <xdr:cNvSpPr txBox="1"/>
          </xdr:nvSpPr>
          <xdr:spPr>
            <a:xfrm>
              <a:off x="38223824" y="7543800"/>
              <a:ext cx="1321593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p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𝜋</m:t>
                        </m:r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sup>
                    </m:sSup>
                    <m:sSup>
                      <m:sSup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1−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𝜋</m:t>
                            </m:r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62" name="テキスト ボックス 61"/>
            <xdr:cNvSpPr txBox="1"/>
          </xdr:nvSpPr>
          <xdr:spPr>
            <a:xfrm>
              <a:off x="38223824" y="7543800"/>
              <a:ext cx="1321593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𝜋^𝑥 (1−𝜋)^(𝑛−𝑥)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137</xdr:col>
      <xdr:colOff>0</xdr:colOff>
      <xdr:row>23</xdr:row>
      <xdr:rowOff>0</xdr:rowOff>
    </xdr:from>
    <xdr:ext cx="773906" cy="2567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3" name="テキスト ボックス 62"/>
            <xdr:cNvSpPr txBox="1"/>
          </xdr:nvSpPr>
          <xdr:spPr>
            <a:xfrm>
              <a:off x="36623625" y="7229475"/>
              <a:ext cx="773906" cy="2567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05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05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05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050" b="0" i="1">
                                <a:latin typeface="Cambria Math"/>
                              </a:rPr>
                              <m:t>𝑋</m:t>
                            </m:r>
                            <m:r>
                              <a:rPr kumimoji="1" lang="en-US" altLang="ja-JP" sz="1050" b="0" i="1">
                                <a:latin typeface="Cambria Math"/>
                              </a:rPr>
                              <m:t>=</m:t>
                            </m:r>
                            <m:r>
                              <a:rPr kumimoji="1" lang="en-US" altLang="ja-JP" sz="1050" b="0" i="1">
                                <a:latin typeface="Cambria Math"/>
                              </a:rPr>
                              <m:t>𝑥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050"/>
            </a:p>
          </xdr:txBody>
        </xdr:sp>
      </mc:Choice>
      <mc:Fallback>
        <xdr:sp macro="" textlink="">
          <xdr:nvSpPr>
            <xdr:cNvPr id="63" name="テキスト ボックス 62"/>
            <xdr:cNvSpPr txBox="1"/>
          </xdr:nvSpPr>
          <xdr:spPr>
            <a:xfrm>
              <a:off x="36623625" y="7229475"/>
              <a:ext cx="773906" cy="2567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050" b="0" i="0">
                  <a:latin typeface="Cambria Math"/>
                </a:rPr>
                <a:t>Pr⁡(𝑋=𝑥)</a:t>
              </a:r>
              <a:endParaRPr kumimoji="1" lang="ja-JP" altLang="en-US" sz="1050"/>
            </a:p>
          </xdr:txBody>
        </xdr:sp>
      </mc:Fallback>
    </mc:AlternateContent>
    <xdr:clientData/>
  </xdr:oneCellAnchor>
  <xdr:oneCellAnchor>
    <xdr:from>
      <xdr:col>134</xdr:col>
      <xdr:colOff>0</xdr:colOff>
      <xdr:row>23</xdr:row>
      <xdr:rowOff>0</xdr:rowOff>
    </xdr:from>
    <xdr:ext cx="773906" cy="5140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4" name="テキスト ボックス 63"/>
            <xdr:cNvSpPr txBox="1"/>
          </xdr:nvSpPr>
          <xdr:spPr>
            <a:xfrm>
              <a:off x="35823525" y="7229475"/>
              <a:ext cx="773906" cy="5140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6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600" b="0" i="1">
                            <a:latin typeface="Cambria Math"/>
                          </a:rPr>
                          <m:t>𝑥</m:t>
                        </m:r>
                      </m:num>
                      <m:den>
                        <m:r>
                          <a:rPr kumimoji="1" lang="en-US" altLang="ja-JP" sz="1600" b="0" i="1">
                            <a:latin typeface="Cambria Math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kumimoji="1" lang="ja-JP" altLang="en-US" sz="1600"/>
            </a:p>
          </xdr:txBody>
        </xdr:sp>
      </mc:Choice>
      <mc:Fallback>
        <xdr:sp macro="" textlink="">
          <xdr:nvSpPr>
            <xdr:cNvPr id="64" name="テキスト ボックス 63"/>
            <xdr:cNvSpPr txBox="1"/>
          </xdr:nvSpPr>
          <xdr:spPr>
            <a:xfrm>
              <a:off x="35823525" y="7229475"/>
              <a:ext cx="773906" cy="5140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600" b="0" i="0">
                  <a:latin typeface="Cambria Math"/>
                </a:rPr>
                <a:t>𝑥/𝑛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131</xdr:col>
      <xdr:colOff>0</xdr:colOff>
      <xdr:row>23</xdr:row>
      <xdr:rowOff>0</xdr:rowOff>
    </xdr:from>
    <xdr:ext cx="773906" cy="3427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5" name="テキスト ボックス 64"/>
            <xdr:cNvSpPr txBox="1"/>
          </xdr:nvSpPr>
          <xdr:spPr>
            <a:xfrm>
              <a:off x="35023425" y="7229475"/>
              <a:ext cx="773906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latin typeface="Cambria Math"/>
                      </a:rPr>
                      <m:t>𝑋</m:t>
                    </m:r>
                  </m:oMath>
                </m:oMathPara>
              </a14:m>
              <a:endParaRPr kumimoji="1" lang="ja-JP" altLang="en-US" sz="1600"/>
            </a:p>
          </xdr:txBody>
        </xdr:sp>
      </mc:Choice>
      <mc:Fallback>
        <xdr:sp macro="" textlink="">
          <xdr:nvSpPr>
            <xdr:cNvPr id="65" name="テキスト ボックス 64"/>
            <xdr:cNvSpPr txBox="1"/>
          </xdr:nvSpPr>
          <xdr:spPr>
            <a:xfrm>
              <a:off x="35023425" y="7229475"/>
              <a:ext cx="773906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600" b="0" i="0">
                  <a:latin typeface="Cambria Math"/>
                </a:rPr>
                <a:t>𝑋</a:t>
              </a:r>
              <a:endParaRPr kumimoji="1" lang="ja-JP" altLang="en-US" sz="16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11</xdr:row>
      <xdr:rowOff>0</xdr:rowOff>
    </xdr:from>
    <xdr:ext cx="3786188" cy="11693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テキスト ボックス 62"/>
            <xdr:cNvSpPr txBox="1"/>
          </xdr:nvSpPr>
          <xdr:spPr>
            <a:xfrm>
              <a:off x="9525000" y="2166938"/>
              <a:ext cx="3786188" cy="11693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𝑋</m:t>
                    </m:r>
                    <m:d>
                      <m:d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𝜔</m:t>
                        </m:r>
                      </m:e>
                    </m:d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eqArrPr>
                          <m:e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1   </m:t>
                            </m:r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𝜔</m:t>
                            </m:r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:</m:t>
                            </m:r>
                            <m:r>
                              <a:rPr kumimoji="1" lang="ja-JP" altLang="en-US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表</m:t>
                            </m:r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  </m:t>
                            </m:r>
                            <m:func>
                              <m:funcPr>
                                <m:ctrlP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kumimoji="1" lang="en-US" altLang="ja-JP" sz="1800" b="0" i="0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Pr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kumimoji="1" lang="en-US" altLang="ja-JP" sz="18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8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𝑋</m:t>
                                    </m:r>
                                    <m:r>
                                      <a:rPr kumimoji="1" lang="en-US" altLang="ja-JP" sz="18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=1</m:t>
                                    </m:r>
                                  </m:e>
                                </m:d>
                                <m: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=</m:t>
                                </m:r>
                                <m:f>
                                  <m:fPr>
                                    <m:ctrlPr>
                                      <a:rPr kumimoji="1" lang="en-US" altLang="ja-JP" sz="18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</m:ctrlPr>
                                  </m:fPr>
                                  <m:num>
                                    <m:r>
                                      <a:rPr kumimoji="1" lang="en-US" altLang="ja-JP" sz="18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kumimoji="1" lang="en-US" altLang="ja-JP" sz="18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func>
                          </m:e>
                          <m:e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0   </m:t>
                            </m:r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𝜔</m:t>
                            </m:r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:</m:t>
                            </m:r>
                            <m:r>
                              <a:rPr kumimoji="1" lang="ja-JP" altLang="en-US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裏</m:t>
                            </m:r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  </m:t>
                            </m:r>
                            <m:func>
                              <m:funcPr>
                                <m:ctrlP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kumimoji="1" lang="en-US" altLang="ja-JP" sz="1800" b="0" i="0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Pr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kumimoji="1" lang="en-US" altLang="ja-JP" sz="18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8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𝑋</m:t>
                                    </m:r>
                                    <m:r>
                                      <a:rPr kumimoji="1" lang="en-US" altLang="ja-JP" sz="18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=0</m:t>
                                    </m:r>
                                  </m:e>
                                </m:d>
                                <m: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=</m:t>
                                </m:r>
                                <m:f>
                                  <m:fPr>
                                    <m:ctrlPr>
                                      <a:rPr kumimoji="1" lang="en-US" altLang="ja-JP" sz="18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</m:ctrlPr>
                                  </m:fPr>
                                  <m:num>
                                    <m:r>
                                      <a:rPr kumimoji="1" lang="en-US" altLang="ja-JP" sz="18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kumimoji="1" lang="en-US" altLang="ja-JP" sz="18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func>
                          </m:e>
                        </m:eqArr>
                      </m:e>
                    </m:d>
                  </m:oMath>
                </m:oMathPara>
              </a14:m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63" name="テキスト ボックス 62"/>
            <xdr:cNvSpPr txBox="1"/>
          </xdr:nvSpPr>
          <xdr:spPr>
            <a:xfrm>
              <a:off x="9525000" y="2166938"/>
              <a:ext cx="3786188" cy="11693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𝑋(𝜔)={█(1   𝜔:</a:t>
              </a:r>
              <a:r>
                <a:rPr kumimoji="1" lang="ja-JP" altLang="en-US" sz="1800" b="0" i="0">
                  <a:solidFill>
                    <a:srgbClr val="FF0000"/>
                  </a:solidFill>
                  <a:latin typeface="Cambria Math"/>
                </a:rPr>
                <a:t>表</a:t>
              </a:r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  Pr⁡〖(𝑋=1)=1/2〗@0   𝜔:</a:t>
              </a:r>
              <a:r>
                <a:rPr kumimoji="1" lang="ja-JP" altLang="en-US" sz="1800" b="0" i="0">
                  <a:solidFill>
                    <a:srgbClr val="FF0000"/>
                  </a:solidFill>
                  <a:latin typeface="Cambria Math"/>
                </a:rPr>
                <a:t>裏</a:t>
              </a:r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  Pr⁡〖(𝑋=0)=1/2〗 )┤</a:t>
              </a:r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0</xdr:colOff>
      <xdr:row>22</xdr:row>
      <xdr:rowOff>250033</xdr:rowOff>
    </xdr:from>
    <xdr:ext cx="3131344" cy="4092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テキスト ボックス 63"/>
            <xdr:cNvSpPr txBox="1"/>
          </xdr:nvSpPr>
          <xdr:spPr>
            <a:xfrm>
              <a:off x="10048875" y="5822158"/>
              <a:ext cx="3131344" cy="409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050" b="0" i="1">
                        <a:solidFill>
                          <a:srgbClr val="FF0000"/>
                        </a:solidFill>
                        <a:latin typeface="Cambria Math"/>
                      </a:rPr>
                      <m:t>𝑋</m:t>
                    </m:r>
                    <m:d>
                      <m:dPr>
                        <m:ctrlPr>
                          <a:rPr kumimoji="1" lang="en-US" altLang="ja-JP" sz="105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05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3</m:t>
                        </m:r>
                      </m:e>
                    </m:d>
                    <m:r>
                      <a:rPr kumimoji="1" lang="en-US" altLang="ja-JP" sz="105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05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den>
                    </m:f>
                    <m:r>
                      <a:rPr kumimoji="1" lang="en-US" altLang="ja-JP" sz="1050" b="0" i="0">
                        <a:solidFill>
                          <a:srgbClr val="FF0000"/>
                        </a:solidFill>
                        <a:latin typeface="Cambria Math"/>
                      </a:rPr>
                      <m:t>∗</m:t>
                    </m:r>
                    <m:f>
                      <m:fPr>
                        <m:ctrlPr>
                          <a:rPr kumimoji="1" lang="en-US" altLang="ja-JP" sz="105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den>
                    </m:f>
                    <m:r>
                      <a:rPr kumimoji="1" lang="en-US" altLang="ja-JP" sz="1050" b="0" i="0">
                        <a:solidFill>
                          <a:srgbClr val="FF0000"/>
                        </a:solidFill>
                        <a:latin typeface="Cambria Math"/>
                      </a:rPr>
                      <m:t>∗</m:t>
                    </m:r>
                    <m:f>
                      <m:fPr>
                        <m:ctrlPr>
                          <a:rPr kumimoji="1" lang="en-US" altLang="ja-JP" sz="105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den>
                    </m:f>
                    <m:r>
                      <a:rPr kumimoji="1" lang="en-US" altLang="ja-JP" sz="1050" b="0" i="0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05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8</m:t>
                        </m:r>
                      </m:den>
                    </m:f>
                    <m:r>
                      <a:rPr kumimoji="1" lang="en-US" altLang="ja-JP" sz="1050" b="0" i="0">
                        <a:solidFill>
                          <a:srgbClr val="FF0000"/>
                        </a:solidFill>
                        <a:latin typeface="Cambria Math"/>
                      </a:rPr>
                      <m:t>=0.125</m:t>
                    </m:r>
                  </m:oMath>
                </m:oMathPara>
              </a14:m>
              <a:endParaRPr kumimoji="1" lang="ja-JP" altLang="en-US" sz="105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64" name="テキスト ボックス 63"/>
            <xdr:cNvSpPr txBox="1"/>
          </xdr:nvSpPr>
          <xdr:spPr>
            <a:xfrm>
              <a:off x="10048875" y="5822158"/>
              <a:ext cx="3131344" cy="409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050" b="0" i="0">
                  <a:solidFill>
                    <a:srgbClr val="FF0000"/>
                  </a:solidFill>
                  <a:latin typeface="Cambria Math"/>
                </a:rPr>
                <a:t>𝑋(3)=1/2∗1/2∗1/2=1/8=0.125</a:t>
              </a:r>
              <a:endParaRPr kumimoji="1" lang="ja-JP" altLang="en-US" sz="105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0</xdr:colOff>
      <xdr:row>29</xdr:row>
      <xdr:rowOff>250032</xdr:rowOff>
    </xdr:from>
    <xdr:ext cx="3131344" cy="4092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テキスト ボックス 65"/>
            <xdr:cNvSpPr txBox="1"/>
          </xdr:nvSpPr>
          <xdr:spPr>
            <a:xfrm>
              <a:off x="10048875" y="7989095"/>
              <a:ext cx="3131344" cy="409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050" b="0" i="1">
                        <a:solidFill>
                          <a:srgbClr val="FF0000"/>
                        </a:solidFill>
                        <a:latin typeface="Cambria Math"/>
                      </a:rPr>
                      <m:t>𝑋</m:t>
                    </m:r>
                    <m:d>
                      <m:dPr>
                        <m:ctrlPr>
                          <a:rPr kumimoji="1" lang="en-US" altLang="ja-JP" sz="105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05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0</m:t>
                        </m:r>
                      </m:e>
                    </m:d>
                    <m:r>
                      <a:rPr kumimoji="1" lang="en-US" altLang="ja-JP" sz="105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05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den>
                    </m:f>
                    <m:r>
                      <a:rPr kumimoji="1" lang="en-US" altLang="ja-JP" sz="1050" b="0" i="0">
                        <a:solidFill>
                          <a:srgbClr val="FF0000"/>
                        </a:solidFill>
                        <a:latin typeface="Cambria Math"/>
                      </a:rPr>
                      <m:t>∗</m:t>
                    </m:r>
                    <m:f>
                      <m:fPr>
                        <m:ctrlPr>
                          <a:rPr kumimoji="1" lang="en-US" altLang="ja-JP" sz="105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den>
                    </m:f>
                    <m:r>
                      <a:rPr kumimoji="1" lang="en-US" altLang="ja-JP" sz="1050" b="0" i="0">
                        <a:solidFill>
                          <a:srgbClr val="FF0000"/>
                        </a:solidFill>
                        <a:latin typeface="Cambria Math"/>
                      </a:rPr>
                      <m:t>∗</m:t>
                    </m:r>
                    <m:f>
                      <m:fPr>
                        <m:ctrlPr>
                          <a:rPr kumimoji="1" lang="en-US" altLang="ja-JP" sz="105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den>
                    </m:f>
                    <m:r>
                      <a:rPr kumimoji="1" lang="en-US" altLang="ja-JP" sz="1050" b="0" i="0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05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8</m:t>
                        </m:r>
                      </m:den>
                    </m:f>
                    <m:r>
                      <a:rPr kumimoji="1" lang="en-US" altLang="ja-JP" sz="1050" b="0" i="0">
                        <a:solidFill>
                          <a:srgbClr val="FF0000"/>
                        </a:solidFill>
                        <a:latin typeface="Cambria Math"/>
                      </a:rPr>
                      <m:t>=0.125</m:t>
                    </m:r>
                  </m:oMath>
                </m:oMathPara>
              </a14:m>
              <a:endParaRPr kumimoji="1" lang="ja-JP" altLang="en-US" sz="105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66" name="テキスト ボックス 65"/>
            <xdr:cNvSpPr txBox="1"/>
          </xdr:nvSpPr>
          <xdr:spPr>
            <a:xfrm>
              <a:off x="10048875" y="7989095"/>
              <a:ext cx="3131344" cy="409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050" b="0" i="0">
                  <a:solidFill>
                    <a:srgbClr val="FF0000"/>
                  </a:solidFill>
                  <a:latin typeface="Cambria Math"/>
                </a:rPr>
                <a:t>𝑋(0)=1/2∗1/2∗1/2=1/8=0.125</a:t>
              </a:r>
              <a:endParaRPr kumimoji="1" lang="ja-JP" altLang="en-US" sz="105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0</xdr:colOff>
      <xdr:row>24</xdr:row>
      <xdr:rowOff>238120</xdr:rowOff>
    </xdr:from>
    <xdr:ext cx="3131344" cy="5061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テキスト ボックス 66"/>
            <xdr:cNvSpPr txBox="1"/>
          </xdr:nvSpPr>
          <xdr:spPr>
            <a:xfrm>
              <a:off x="10048875" y="6429370"/>
              <a:ext cx="3131344" cy="5061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𝑋</m:t>
                    </m:r>
                    <m:d>
                      <m:d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e>
                    </m:d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r>
                      <a:rPr kumimoji="1" lang="en-US" altLang="ja-JP" sz="1100" b="0" i="0">
                        <a:solidFill>
                          <a:srgbClr val="FF0000"/>
                        </a:solidFill>
                        <a:latin typeface="Cambria Math"/>
                      </a:rPr>
                      <m:t>3∗</m:t>
                    </m:r>
                    <m:sSup>
                      <m:sSup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kumimoji="1" lang="en-US" altLang="ja-JP" sz="1100" b="0" i="0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3</m:t>
                        </m:r>
                      </m:sup>
                    </m:sSup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=3∗0.125</m:t>
                    </m:r>
                    <m:r>
                      <a:rPr kumimoji="1" lang="en-US" altLang="ja-JP" sz="1100" b="0" i="0">
                        <a:solidFill>
                          <a:srgbClr val="FF0000"/>
                        </a:solidFill>
                        <a:latin typeface="Cambria Math"/>
                      </a:rPr>
                      <m:t>=0.375</m:t>
                    </m:r>
                  </m:oMath>
                </m:oMathPara>
              </a14:m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67" name="テキスト ボックス 66"/>
            <xdr:cNvSpPr txBox="1"/>
          </xdr:nvSpPr>
          <xdr:spPr>
            <a:xfrm>
              <a:off x="10048875" y="6429370"/>
              <a:ext cx="3131344" cy="5061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𝑋(2)=3∗(1/2)^3=3∗0.125=0.375</a:t>
              </a:r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0</xdr:colOff>
      <xdr:row>27</xdr:row>
      <xdr:rowOff>214308</xdr:rowOff>
    </xdr:from>
    <xdr:ext cx="3131344" cy="5061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テキスト ボックス 69"/>
            <xdr:cNvSpPr txBox="1"/>
          </xdr:nvSpPr>
          <xdr:spPr>
            <a:xfrm>
              <a:off x="10048875" y="7334246"/>
              <a:ext cx="3131344" cy="5061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𝑋</m:t>
                    </m:r>
                    <m:d>
                      <m:d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e>
                    </m:d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r>
                      <a:rPr kumimoji="1" lang="en-US" altLang="ja-JP" sz="1100" b="0" i="0">
                        <a:solidFill>
                          <a:srgbClr val="FF0000"/>
                        </a:solidFill>
                        <a:latin typeface="Cambria Math"/>
                      </a:rPr>
                      <m:t>3∗</m:t>
                    </m:r>
                    <m:sSup>
                      <m:sSup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kumimoji="1" lang="en-US" altLang="ja-JP" sz="1100" b="0" i="0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3</m:t>
                        </m:r>
                      </m:sup>
                    </m:sSup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=3∗0.125</m:t>
                    </m:r>
                    <m:r>
                      <a:rPr kumimoji="1" lang="en-US" altLang="ja-JP" sz="1100" b="0" i="0">
                        <a:solidFill>
                          <a:srgbClr val="FF0000"/>
                        </a:solidFill>
                        <a:latin typeface="Cambria Math"/>
                      </a:rPr>
                      <m:t>=0.375</m:t>
                    </m:r>
                  </m:oMath>
                </m:oMathPara>
              </a14:m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70" name="テキスト ボックス 69"/>
            <xdr:cNvSpPr txBox="1"/>
          </xdr:nvSpPr>
          <xdr:spPr>
            <a:xfrm>
              <a:off x="10048875" y="7334246"/>
              <a:ext cx="3131344" cy="5061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𝑋(1)=3∗(1/2)^3=3∗0.125=0.375</a:t>
              </a:r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30</xdr:col>
      <xdr:colOff>130970</xdr:colOff>
      <xdr:row>6</xdr:row>
      <xdr:rowOff>273844</xdr:rowOff>
    </xdr:from>
    <xdr:ext cx="492919" cy="3427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テキスト ボックス 75"/>
            <xdr:cNvSpPr txBox="1"/>
          </xdr:nvSpPr>
          <xdr:spPr>
            <a:xfrm>
              <a:off x="8084345" y="2131219"/>
              <a:ext cx="492919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kumimoji="1" lang="ja-JP" altLang="en-US" sz="1600"/>
            </a:p>
          </xdr:txBody>
        </xdr:sp>
      </mc:Choice>
      <mc:Fallback xmlns="">
        <xdr:sp macro="" textlink="">
          <xdr:nvSpPr>
            <xdr:cNvPr id="76" name="テキスト ボックス 75"/>
            <xdr:cNvSpPr txBox="1"/>
          </xdr:nvSpPr>
          <xdr:spPr>
            <a:xfrm>
              <a:off x="8084345" y="2131219"/>
              <a:ext cx="492919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600" b="0" i="0">
                  <a:latin typeface="Cambria Math"/>
                </a:rPr>
                <a:t>𝑥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29</xdr:col>
      <xdr:colOff>221454</xdr:colOff>
      <xdr:row>9</xdr:row>
      <xdr:rowOff>1190</xdr:rowOff>
    </xdr:from>
    <xdr:ext cx="1112045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テキスト ボックス 2"/>
            <xdr:cNvSpPr txBox="1"/>
          </xdr:nvSpPr>
          <xdr:spPr>
            <a:xfrm>
              <a:off x="7912892" y="2787253"/>
              <a:ext cx="111204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𝑋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=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" name="テキスト ボックス 2"/>
            <xdr:cNvSpPr txBox="1"/>
          </xdr:nvSpPr>
          <xdr:spPr>
            <a:xfrm>
              <a:off x="7912892" y="2787253"/>
              <a:ext cx="111204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Pr⁡(𝑋=𝑥)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40</xdr:col>
      <xdr:colOff>178596</xdr:colOff>
      <xdr:row>8</xdr:row>
      <xdr:rowOff>261939</xdr:rowOff>
    </xdr:from>
    <xdr:ext cx="492919" cy="3427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テキスト ボックス 76"/>
            <xdr:cNvSpPr txBox="1"/>
          </xdr:nvSpPr>
          <xdr:spPr>
            <a:xfrm>
              <a:off x="10751346" y="2738439"/>
              <a:ext cx="492919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kumimoji="1" lang="ja-JP" altLang="en-US" sz="1600"/>
            </a:p>
          </xdr:txBody>
        </xdr:sp>
      </mc:Choice>
      <mc:Fallback xmlns="">
        <xdr:sp macro="" textlink="">
          <xdr:nvSpPr>
            <xdr:cNvPr id="77" name="テキスト ボックス 76"/>
            <xdr:cNvSpPr txBox="1"/>
          </xdr:nvSpPr>
          <xdr:spPr>
            <a:xfrm>
              <a:off x="10751346" y="2738439"/>
              <a:ext cx="492919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600" b="0" i="0">
                  <a:latin typeface="Cambria Math"/>
                </a:rPr>
                <a:t>𝑥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37</xdr:col>
      <xdr:colOff>35718</xdr:colOff>
      <xdr:row>8</xdr:row>
      <xdr:rowOff>285751</xdr:rowOff>
    </xdr:from>
    <xdr:ext cx="492919" cy="343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テキスト ボックス 77"/>
            <xdr:cNvSpPr txBox="1"/>
          </xdr:nvSpPr>
          <xdr:spPr>
            <a:xfrm>
              <a:off x="9822656" y="2762251"/>
              <a:ext cx="492919" cy="343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latin typeface="Cambria Math"/>
                      </a:rPr>
                      <m:t>𝑋</m:t>
                    </m:r>
                  </m:oMath>
                </m:oMathPara>
              </a14:m>
              <a:endParaRPr kumimoji="1" lang="ja-JP" altLang="en-US" sz="1600"/>
            </a:p>
          </xdr:txBody>
        </xdr:sp>
      </mc:Choice>
      <mc:Fallback xmlns="">
        <xdr:sp macro="" textlink="">
          <xdr:nvSpPr>
            <xdr:cNvPr id="78" name="テキスト ボックス 77"/>
            <xdr:cNvSpPr txBox="1"/>
          </xdr:nvSpPr>
          <xdr:spPr>
            <a:xfrm>
              <a:off x="9822656" y="2762251"/>
              <a:ext cx="492919" cy="343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600" b="0" i="0">
                  <a:latin typeface="Cambria Math"/>
                </a:rPr>
                <a:t>𝑋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31</xdr:col>
      <xdr:colOff>35718</xdr:colOff>
      <xdr:row>10</xdr:row>
      <xdr:rowOff>285751</xdr:rowOff>
    </xdr:from>
    <xdr:ext cx="492919" cy="343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テキスト ボックス 78"/>
            <xdr:cNvSpPr txBox="1"/>
          </xdr:nvSpPr>
          <xdr:spPr>
            <a:xfrm>
              <a:off x="9822656" y="2762251"/>
              <a:ext cx="492919" cy="343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𝑋</m:t>
                    </m:r>
                  </m:oMath>
                </m:oMathPara>
              </a14:m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79" name="テキスト ボックス 78"/>
            <xdr:cNvSpPr txBox="1"/>
          </xdr:nvSpPr>
          <xdr:spPr>
            <a:xfrm>
              <a:off x="9822656" y="2762251"/>
              <a:ext cx="492919" cy="343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600" b="0" i="0">
                  <a:solidFill>
                    <a:srgbClr val="FF0000"/>
                  </a:solidFill>
                  <a:latin typeface="Cambria Math"/>
                </a:rPr>
                <a:t>𝑋</a:t>
              </a:r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30</xdr:col>
      <xdr:colOff>0</xdr:colOff>
      <xdr:row>19</xdr:row>
      <xdr:rowOff>0</xdr:rowOff>
    </xdr:from>
    <xdr:ext cx="797718" cy="4054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テキスト ボックス 88"/>
            <xdr:cNvSpPr txBox="1"/>
          </xdr:nvSpPr>
          <xdr:spPr>
            <a:xfrm>
              <a:off x="7953375" y="5881688"/>
              <a:ext cx="79771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20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2000" b="0" i="1">
                            <a:latin typeface="Cambria Math"/>
                          </a:rPr>
                          <m:t>𝑓</m:t>
                        </m:r>
                      </m:e>
                      <m:sub>
                        <m:r>
                          <a:rPr kumimoji="1" lang="en-US" altLang="ja-JP" sz="2000" b="0" i="1">
                            <a:latin typeface="Cambria Math"/>
                          </a:rPr>
                          <m:t>𝑘</m:t>
                        </m:r>
                      </m:sub>
                    </m:sSub>
                  </m:oMath>
                </m:oMathPara>
              </a14:m>
              <a:endParaRPr kumimoji="1" lang="ja-JP" altLang="en-US" sz="2000"/>
            </a:p>
          </xdr:txBody>
        </xdr:sp>
      </mc:Choice>
      <mc:Fallback xmlns="">
        <xdr:sp macro="" textlink="">
          <xdr:nvSpPr>
            <xdr:cNvPr id="89" name="テキスト ボックス 88"/>
            <xdr:cNvSpPr txBox="1"/>
          </xdr:nvSpPr>
          <xdr:spPr>
            <a:xfrm>
              <a:off x="7953375" y="5881688"/>
              <a:ext cx="79771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2000" b="0" i="0">
                  <a:latin typeface="Cambria Math"/>
                </a:rPr>
                <a:t>𝑓_𝑘</a:t>
              </a:r>
              <a:endParaRPr kumimoji="1" lang="ja-JP" altLang="en-US" sz="2000"/>
            </a:p>
          </xdr:txBody>
        </xdr:sp>
      </mc:Fallback>
    </mc:AlternateContent>
    <xdr:clientData/>
  </xdr:oneCellAnchor>
  <xdr:oneCellAnchor>
    <xdr:from>
      <xdr:col>27</xdr:col>
      <xdr:colOff>0</xdr:colOff>
      <xdr:row>19</xdr:row>
      <xdr:rowOff>0</xdr:rowOff>
    </xdr:from>
    <xdr:ext cx="797718" cy="4054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テキスト ボックス 89"/>
            <xdr:cNvSpPr txBox="1"/>
          </xdr:nvSpPr>
          <xdr:spPr>
            <a:xfrm>
              <a:off x="7167563" y="5881688"/>
              <a:ext cx="79771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2000" b="0" i="1">
                        <a:latin typeface="Cambria Math"/>
                      </a:rPr>
                      <m:t>𝑘</m:t>
                    </m:r>
                  </m:oMath>
                </m:oMathPara>
              </a14:m>
              <a:endParaRPr kumimoji="1" lang="ja-JP" altLang="en-US" sz="2000"/>
            </a:p>
          </xdr:txBody>
        </xdr:sp>
      </mc:Choice>
      <mc:Fallback xmlns="">
        <xdr:sp macro="" textlink="">
          <xdr:nvSpPr>
            <xdr:cNvPr id="90" name="テキスト ボックス 89"/>
            <xdr:cNvSpPr txBox="1"/>
          </xdr:nvSpPr>
          <xdr:spPr>
            <a:xfrm>
              <a:off x="7167563" y="5881688"/>
              <a:ext cx="79771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2000" b="0" i="0">
                  <a:latin typeface="Cambria Math"/>
                </a:rPr>
                <a:t>𝑘</a:t>
              </a:r>
              <a:endParaRPr kumimoji="1" lang="ja-JP" altLang="en-US" sz="2000"/>
            </a:p>
          </xdr:txBody>
        </xdr:sp>
      </mc:Fallback>
    </mc:AlternateContent>
    <xdr:clientData/>
  </xdr:oneCellAnchor>
  <xdr:oneCellAnchor>
    <xdr:from>
      <xdr:col>33</xdr:col>
      <xdr:colOff>0</xdr:colOff>
      <xdr:row>19</xdr:row>
      <xdr:rowOff>0</xdr:rowOff>
    </xdr:from>
    <xdr:ext cx="797718" cy="5588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テキスト ボックス 90"/>
            <xdr:cNvSpPr txBox="1"/>
          </xdr:nvSpPr>
          <xdr:spPr>
            <a:xfrm>
              <a:off x="8739188" y="5881688"/>
              <a:ext cx="797718" cy="5588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600" b="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16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1600" b="0" i="1">
                                <a:latin typeface="Cambria Math"/>
                              </a:rPr>
                              <m:t>𝑓</m:t>
                            </m:r>
                          </m:e>
                          <m:sub>
                            <m:r>
                              <a:rPr kumimoji="1" lang="en-US" altLang="ja-JP" sz="1600" b="0" i="1">
                                <a:latin typeface="Cambria Math"/>
                              </a:rPr>
                              <m:t>𝑘</m:t>
                            </m:r>
                          </m:sub>
                        </m:sSub>
                      </m:num>
                      <m:den>
                        <m:r>
                          <a:rPr kumimoji="1" lang="en-US" altLang="ja-JP" sz="1600" b="0" i="1">
                            <a:latin typeface="Cambria Math"/>
                          </a:rPr>
                          <m:t>𝑁</m:t>
                        </m:r>
                      </m:den>
                    </m:f>
                  </m:oMath>
                </m:oMathPara>
              </a14:m>
              <a:endParaRPr kumimoji="1" lang="ja-JP" altLang="en-US" sz="1600"/>
            </a:p>
          </xdr:txBody>
        </xdr:sp>
      </mc:Choice>
      <mc:Fallback xmlns="">
        <xdr:sp macro="" textlink="">
          <xdr:nvSpPr>
            <xdr:cNvPr id="91" name="テキスト ボックス 90"/>
            <xdr:cNvSpPr txBox="1"/>
          </xdr:nvSpPr>
          <xdr:spPr>
            <a:xfrm>
              <a:off x="8739188" y="5881688"/>
              <a:ext cx="797718" cy="5588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600" b="0" i="0">
                  <a:latin typeface="Cambria Math"/>
                </a:rPr>
                <a:t>𝑓_𝑘/𝑁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36</xdr:col>
      <xdr:colOff>0</xdr:colOff>
      <xdr:row>19</xdr:row>
      <xdr:rowOff>0</xdr:rowOff>
    </xdr:from>
    <xdr:ext cx="797718" cy="4054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テキスト ボックス 91"/>
            <xdr:cNvSpPr txBox="1"/>
          </xdr:nvSpPr>
          <xdr:spPr>
            <a:xfrm>
              <a:off x="9525000" y="5881688"/>
              <a:ext cx="79771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2000" b="0" i="1">
                        <a:latin typeface="Cambria Math"/>
                      </a:rPr>
                      <m:t>𝑋</m:t>
                    </m:r>
                  </m:oMath>
                </m:oMathPara>
              </a14:m>
              <a:endParaRPr kumimoji="1" lang="ja-JP" altLang="en-US" sz="2000"/>
            </a:p>
          </xdr:txBody>
        </xdr:sp>
      </mc:Choice>
      <mc:Fallback xmlns="">
        <xdr:sp macro="" textlink="">
          <xdr:nvSpPr>
            <xdr:cNvPr id="92" name="テキスト ボックス 91"/>
            <xdr:cNvSpPr txBox="1"/>
          </xdr:nvSpPr>
          <xdr:spPr>
            <a:xfrm>
              <a:off x="9525000" y="5881688"/>
              <a:ext cx="79771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2000" b="0" i="0">
                  <a:latin typeface="Cambria Math"/>
                </a:rPr>
                <a:t>𝑋</a:t>
              </a:r>
              <a:endParaRPr kumimoji="1" lang="ja-JP" altLang="en-US" sz="2000"/>
            </a:p>
          </xdr:txBody>
        </xdr:sp>
      </mc:Fallback>
    </mc:AlternateContent>
    <xdr:clientData/>
  </xdr:oneCellAnchor>
  <xdr:oneCellAnchor>
    <xdr:from>
      <xdr:col>39</xdr:col>
      <xdr:colOff>0</xdr:colOff>
      <xdr:row>19</xdr:row>
      <xdr:rowOff>0</xdr:rowOff>
    </xdr:from>
    <xdr:ext cx="797718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テキスト ボックス 92"/>
            <xdr:cNvSpPr txBox="1"/>
          </xdr:nvSpPr>
          <xdr:spPr>
            <a:xfrm>
              <a:off x="10310813" y="5881688"/>
              <a:ext cx="79771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=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𝑥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93" name="テキスト ボックス 92"/>
            <xdr:cNvSpPr txBox="1"/>
          </xdr:nvSpPr>
          <xdr:spPr>
            <a:xfrm>
              <a:off x="10310813" y="5881688"/>
              <a:ext cx="79771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Pr⁡(𝑋=𝑥)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43</xdr:col>
      <xdr:colOff>0</xdr:colOff>
      <xdr:row>27</xdr:row>
      <xdr:rowOff>0</xdr:rowOff>
    </xdr:from>
    <xdr:ext cx="2012156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テキスト ボックス 93"/>
            <xdr:cNvSpPr txBox="1"/>
          </xdr:nvSpPr>
          <xdr:spPr>
            <a:xfrm>
              <a:off x="11358563" y="8358188"/>
              <a:ext cx="2012156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200" b="0" i="1">
                            <a:solidFill>
                              <a:srgbClr val="0070C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200" b="0" i="0">
                            <a:solidFill>
                              <a:srgbClr val="0070C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0" i="1">
                                <a:solidFill>
                                  <a:srgbClr val="0070C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200" b="0" i="1">
                                <a:solidFill>
                                  <a:srgbClr val="0070C0"/>
                                </a:solidFill>
                                <a:latin typeface="Cambria Math"/>
                              </a:rPr>
                              <m:t>𝑋</m:t>
                            </m:r>
                            <m:r>
                              <a:rPr kumimoji="1" lang="en-US" altLang="ja-JP" sz="1200" b="0" i="1">
                                <a:solidFill>
                                  <a:srgbClr val="0070C0"/>
                                </a:solidFill>
                                <a:latin typeface="Cambria Math"/>
                              </a:rPr>
                              <m:t>=0</m:t>
                            </m:r>
                          </m:e>
                        </m:d>
                        <m:r>
                          <a:rPr kumimoji="1" lang="en-US" altLang="ja-JP" sz="1200" b="0" i="1">
                            <a:solidFill>
                              <a:srgbClr val="0070C0"/>
                            </a:solidFill>
                            <a:latin typeface="Cambria Math"/>
                          </a:rPr>
                          <m:t>=0.13</m:t>
                        </m:r>
                      </m:e>
                    </m:func>
                  </m:oMath>
                </m:oMathPara>
              </a14:m>
              <a:endParaRPr kumimoji="1" lang="ja-JP" altLang="en-US" sz="12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94" name="テキスト ボックス 93"/>
            <xdr:cNvSpPr txBox="1"/>
          </xdr:nvSpPr>
          <xdr:spPr>
            <a:xfrm>
              <a:off x="11358563" y="8358188"/>
              <a:ext cx="2012156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solidFill>
                    <a:srgbClr val="0070C0"/>
                  </a:solidFill>
                  <a:latin typeface="Cambria Math"/>
                </a:rPr>
                <a:t>Pr⁡〖(𝑋=0)=0.13〗</a:t>
              </a:r>
              <a:endParaRPr kumimoji="1" lang="ja-JP" altLang="en-US" sz="12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oneCellAnchor>
    <xdr:from>
      <xdr:col>62</xdr:col>
      <xdr:colOff>0</xdr:colOff>
      <xdr:row>2</xdr:row>
      <xdr:rowOff>0</xdr:rowOff>
    </xdr:from>
    <xdr:ext cx="1012031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テキスト ボックス 95"/>
            <xdr:cNvSpPr txBox="1"/>
          </xdr:nvSpPr>
          <xdr:spPr>
            <a:xfrm>
              <a:off x="16335375" y="619125"/>
              <a:ext cx="101203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𝑋</m:t>
                    </m:r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d>
                      <m:dPr>
                        <m:begChr m:val="{"/>
                        <m:endChr m:val="}"/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1, 0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96" name="テキスト ボックス 95"/>
            <xdr:cNvSpPr txBox="1"/>
          </xdr:nvSpPr>
          <xdr:spPr>
            <a:xfrm>
              <a:off x="16335375" y="619125"/>
              <a:ext cx="101203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𝑋={1, 0}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57</xdr:col>
      <xdr:colOff>0</xdr:colOff>
      <xdr:row>4</xdr:row>
      <xdr:rowOff>0</xdr:rowOff>
    </xdr:from>
    <xdr:ext cx="2933702" cy="5679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テキスト ボックス 97"/>
            <xdr:cNvSpPr txBox="1"/>
          </xdr:nvSpPr>
          <xdr:spPr>
            <a:xfrm>
              <a:off x="15025688" y="1238250"/>
              <a:ext cx="2933702" cy="5679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latin typeface="Cambria Math"/>
                      </a:rPr>
                      <m:t>𝑋</m:t>
                    </m:r>
                    <m:r>
                      <a:rPr kumimoji="1" lang="en-US" altLang="ja-JP" sz="1600" b="0" i="1">
                        <a:latin typeface="Cambria Math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kumimoji="1" lang="en-US" altLang="ja-JP" sz="1600" b="0" i="1">
                            <a:latin typeface="Cambria Math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kumimoji="1" lang="en-US" altLang="ja-JP" sz="1600" b="0" i="1">
                                <a:latin typeface="Cambria Math"/>
                              </a:rPr>
                            </m:ctrlPr>
                          </m:eqArrPr>
                          <m:e>
                            <m:r>
                              <a:rPr kumimoji="1" lang="en-US" altLang="ja-JP" sz="1600" b="0" i="1">
                                <a:latin typeface="Cambria Math"/>
                              </a:rPr>
                              <m:t>1…</m:t>
                            </m:r>
                            <m:func>
                              <m:funcPr>
                                <m:ctrlPr>
                                  <a:rPr kumimoji="1" lang="en-US" altLang="ja-JP" sz="1600" b="0" i="1">
                                    <a:latin typeface="Cambria Math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kumimoji="1" lang="en-US" altLang="ja-JP" sz="1600" b="0" i="0">
                                    <a:latin typeface="Cambria Math"/>
                                  </a:rPr>
                                  <m:t>Pr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kumimoji="1" lang="en-US" altLang="ja-JP" sz="1600" b="0" i="1"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600" b="0" i="1">
                                        <a:latin typeface="Cambria Math"/>
                                      </a:rPr>
                                      <m:t>𝑋</m:t>
                                    </m:r>
                                    <m:r>
                                      <a:rPr kumimoji="1" lang="en-US" altLang="ja-JP" sz="1600" b="0" i="1">
                                        <a:latin typeface="Cambria Math"/>
                                      </a:rPr>
                                      <m:t>=1</m:t>
                                    </m:r>
                                  </m:e>
                                </m:d>
                                <m:r>
                                  <a:rPr kumimoji="1" lang="en-US" altLang="ja-JP" sz="1600" b="0" i="1">
                                    <a:latin typeface="Cambria Math"/>
                                  </a:rPr>
                                  <m:t>=        </m:t>
                                </m:r>
                                <m:r>
                                  <a:rPr kumimoji="1" lang="en-US" altLang="ja-JP" sz="1600" b="0" i="1">
                                    <a:latin typeface="Cambria Math"/>
                                  </a:rPr>
                                  <m:t>𝜋</m:t>
                                </m:r>
                              </m:e>
                            </m:func>
                          </m:e>
                          <m:e>
                            <m:r>
                              <a:rPr kumimoji="1" lang="en-US" altLang="ja-JP" sz="1600" b="0" i="1">
                                <a:latin typeface="Cambria Math"/>
                              </a:rPr>
                              <m:t>0…</m:t>
                            </m:r>
                            <m:func>
                              <m:funcPr>
                                <m:ctrlPr>
                                  <a:rPr kumimoji="1" lang="en-US" altLang="ja-JP" sz="1600" b="0" i="1">
                                    <a:latin typeface="Cambria Math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kumimoji="1" lang="en-US" altLang="ja-JP" sz="1600" b="0" i="0">
                                    <a:latin typeface="Cambria Math"/>
                                  </a:rPr>
                                  <m:t>Pr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kumimoji="1" lang="en-US" altLang="ja-JP" sz="1600" b="0" i="1"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600" b="0" i="1">
                                        <a:latin typeface="Cambria Math"/>
                                      </a:rPr>
                                      <m:t>𝑋</m:t>
                                    </m:r>
                                    <m:r>
                                      <a:rPr kumimoji="1" lang="en-US" altLang="ja-JP" sz="1600" b="0" i="1">
                                        <a:latin typeface="Cambria Math"/>
                                      </a:rPr>
                                      <m:t>=0</m:t>
                                    </m:r>
                                  </m:e>
                                </m:d>
                                <m:r>
                                  <a:rPr kumimoji="1" lang="en-US" altLang="ja-JP" sz="1600" b="0" i="1">
                                    <a:latin typeface="Cambria Math"/>
                                  </a:rPr>
                                  <m:t>=1−</m:t>
                                </m:r>
                                <m:r>
                                  <a:rPr kumimoji="1" lang="en-US" altLang="ja-JP" sz="1600" b="0" i="1">
                                    <a:latin typeface="Cambria Math"/>
                                  </a:rPr>
                                  <m:t>𝜋</m:t>
                                </m:r>
                              </m:e>
                            </m:func>
                          </m:e>
                        </m:eqArr>
                      </m:e>
                    </m:d>
                  </m:oMath>
                </m:oMathPara>
              </a14:m>
              <a:endParaRPr kumimoji="1" lang="ja-JP" altLang="en-US" sz="1600"/>
            </a:p>
          </xdr:txBody>
        </xdr:sp>
      </mc:Choice>
      <mc:Fallback xmlns="">
        <xdr:sp macro="" textlink="">
          <xdr:nvSpPr>
            <xdr:cNvPr id="98" name="テキスト ボックス 97"/>
            <xdr:cNvSpPr txBox="1"/>
          </xdr:nvSpPr>
          <xdr:spPr>
            <a:xfrm>
              <a:off x="15025688" y="1238250"/>
              <a:ext cx="2933702" cy="5679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600" b="0" i="0">
                  <a:latin typeface="Cambria Math"/>
                </a:rPr>
                <a:t>𝑋={█(1…Pr⁡〖(𝑋=1)=        𝜋〗@0…Pr⁡〖(𝑋=0)=1−𝜋〗 )┤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59</xdr:col>
      <xdr:colOff>0</xdr:colOff>
      <xdr:row>7</xdr:row>
      <xdr:rowOff>238126</xdr:rowOff>
    </xdr:from>
    <xdr:ext cx="1266826" cy="4380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テキスト ボックス 98"/>
            <xdr:cNvSpPr txBox="1"/>
          </xdr:nvSpPr>
          <xdr:spPr>
            <a:xfrm>
              <a:off x="15549563" y="2405064"/>
              <a:ext cx="1266826" cy="4380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𝜋</m:t>
                    </m:r>
                    <m:r>
                      <a:rPr kumimoji="1" lang="en-US" altLang="ja-JP" sz="12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2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200" b="0" i="1">
                            <a:latin typeface="Cambria Math"/>
                          </a:rPr>
                          <m:t>2</m:t>
                        </m:r>
                      </m:den>
                    </m:f>
                    <m:r>
                      <a:rPr kumimoji="1" lang="en-US" altLang="ja-JP" sz="1200" b="0" i="1">
                        <a:latin typeface="Cambria Math"/>
                      </a:rPr>
                      <m:t>=0.5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99" name="テキスト ボックス 98"/>
            <xdr:cNvSpPr txBox="1"/>
          </xdr:nvSpPr>
          <xdr:spPr>
            <a:xfrm>
              <a:off x="15549563" y="2405064"/>
              <a:ext cx="1266826" cy="4380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𝜋=1/2=0.5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54</xdr:col>
      <xdr:colOff>0</xdr:colOff>
      <xdr:row>13</xdr:row>
      <xdr:rowOff>0</xdr:rowOff>
    </xdr:from>
    <xdr:ext cx="104775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テキスト ボックス 99"/>
            <xdr:cNvSpPr txBox="1"/>
          </xdr:nvSpPr>
          <xdr:spPr>
            <a:xfrm>
              <a:off x="14239875" y="4024313"/>
              <a:ext cx="10477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𝑋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00" name="テキスト ボックス 99"/>
            <xdr:cNvSpPr txBox="1"/>
          </xdr:nvSpPr>
          <xdr:spPr>
            <a:xfrm>
              <a:off x="14239875" y="4024313"/>
              <a:ext cx="10477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𝑋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58</xdr:col>
      <xdr:colOff>0</xdr:colOff>
      <xdr:row>13</xdr:row>
      <xdr:rowOff>0</xdr:rowOff>
    </xdr:from>
    <xdr:ext cx="1047750" cy="3120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1" name="テキスト ボックス 100"/>
            <xdr:cNvSpPr txBox="1"/>
          </xdr:nvSpPr>
          <xdr:spPr>
            <a:xfrm>
              <a:off x="15287625" y="4024313"/>
              <a:ext cx="1047750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𝑋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01" name="テキスト ボックス 100"/>
            <xdr:cNvSpPr txBox="1"/>
          </xdr:nvSpPr>
          <xdr:spPr>
            <a:xfrm>
              <a:off x="15287625" y="4024313"/>
              <a:ext cx="1047750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Pr⁡(𝑋)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58</xdr:col>
      <xdr:colOff>0</xdr:colOff>
      <xdr:row>14</xdr:row>
      <xdr:rowOff>0</xdr:rowOff>
    </xdr:from>
    <xdr:ext cx="1047750" cy="3120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テキスト ボックス 101"/>
            <xdr:cNvSpPr txBox="1"/>
          </xdr:nvSpPr>
          <xdr:spPr>
            <a:xfrm>
              <a:off x="15287625" y="4333875"/>
              <a:ext cx="1047750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𝜋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02" name="テキスト ボックス 101"/>
            <xdr:cNvSpPr txBox="1"/>
          </xdr:nvSpPr>
          <xdr:spPr>
            <a:xfrm>
              <a:off x="15287625" y="4333875"/>
              <a:ext cx="1047750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𝜋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58</xdr:col>
      <xdr:colOff>0</xdr:colOff>
      <xdr:row>15</xdr:row>
      <xdr:rowOff>0</xdr:rowOff>
    </xdr:from>
    <xdr:ext cx="1047750" cy="3120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テキスト ボックス 102"/>
            <xdr:cNvSpPr txBox="1"/>
          </xdr:nvSpPr>
          <xdr:spPr>
            <a:xfrm>
              <a:off x="15287625" y="4643438"/>
              <a:ext cx="1047750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1−</m:t>
                    </m:r>
                    <m:r>
                      <a:rPr kumimoji="1" lang="en-US" altLang="ja-JP" sz="1400" b="0" i="1">
                        <a:latin typeface="Cambria Math"/>
                      </a:rPr>
                      <m:t>𝜋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03" name="テキスト ボックス 102"/>
            <xdr:cNvSpPr txBox="1"/>
          </xdr:nvSpPr>
          <xdr:spPr>
            <a:xfrm>
              <a:off x="15287625" y="4643438"/>
              <a:ext cx="1047750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1−𝜋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65</xdr:col>
      <xdr:colOff>0</xdr:colOff>
      <xdr:row>13</xdr:row>
      <xdr:rowOff>0</xdr:rowOff>
    </xdr:from>
    <xdr:ext cx="104775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" name="テキスト ボックス 103"/>
            <xdr:cNvSpPr txBox="1"/>
          </xdr:nvSpPr>
          <xdr:spPr>
            <a:xfrm>
              <a:off x="14239875" y="4024313"/>
              <a:ext cx="10477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𝑋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04" name="テキスト ボックス 103"/>
            <xdr:cNvSpPr txBox="1"/>
          </xdr:nvSpPr>
          <xdr:spPr>
            <a:xfrm>
              <a:off x="14239875" y="4024313"/>
              <a:ext cx="10477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𝑋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69</xdr:col>
      <xdr:colOff>0</xdr:colOff>
      <xdr:row>13</xdr:row>
      <xdr:rowOff>0</xdr:rowOff>
    </xdr:from>
    <xdr:ext cx="1047750" cy="3120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テキスト ボックス 104"/>
            <xdr:cNvSpPr txBox="1"/>
          </xdr:nvSpPr>
          <xdr:spPr>
            <a:xfrm>
              <a:off x="15287625" y="4024313"/>
              <a:ext cx="1047750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𝑋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05" name="テキスト ボックス 104"/>
            <xdr:cNvSpPr txBox="1"/>
          </xdr:nvSpPr>
          <xdr:spPr>
            <a:xfrm>
              <a:off x="15287625" y="4024313"/>
              <a:ext cx="1047750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Pr⁡(𝑋)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62</xdr:col>
      <xdr:colOff>0</xdr:colOff>
      <xdr:row>19</xdr:row>
      <xdr:rowOff>0</xdr:rowOff>
    </xdr:from>
    <xdr:ext cx="2369344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テキスト ボックス 107"/>
            <xdr:cNvSpPr txBox="1"/>
          </xdr:nvSpPr>
          <xdr:spPr>
            <a:xfrm>
              <a:off x="16335375" y="5881688"/>
              <a:ext cx="2369344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𝑋</m:t>
                    </m:r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d>
                      <m:dPr>
                        <m:begChr m:val="{"/>
                        <m:endChr m:val="}"/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1, 2, 3, …, 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08" name="テキスト ボックス 107"/>
            <xdr:cNvSpPr txBox="1"/>
          </xdr:nvSpPr>
          <xdr:spPr>
            <a:xfrm>
              <a:off x="16335375" y="5881688"/>
              <a:ext cx="2369344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𝑋={1, 2, 3, …, 𝑛}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57</xdr:col>
      <xdr:colOff>0</xdr:colOff>
      <xdr:row>24</xdr:row>
      <xdr:rowOff>0</xdr:rowOff>
    </xdr:from>
    <xdr:ext cx="45243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9" name="テキスト ボックス 108"/>
            <xdr:cNvSpPr txBox="1"/>
          </xdr:nvSpPr>
          <xdr:spPr>
            <a:xfrm>
              <a:off x="15025688" y="7429500"/>
              <a:ext cx="45243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𝑛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09" name="テキスト ボックス 108"/>
            <xdr:cNvSpPr txBox="1"/>
          </xdr:nvSpPr>
          <xdr:spPr>
            <a:xfrm>
              <a:off x="15025688" y="7429500"/>
              <a:ext cx="45243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𝑛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57</xdr:col>
      <xdr:colOff>0</xdr:colOff>
      <xdr:row>25</xdr:row>
      <xdr:rowOff>0</xdr:rowOff>
    </xdr:from>
    <xdr:ext cx="452437" cy="3120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0" name="テキスト ボックス 109"/>
            <xdr:cNvSpPr txBox="1"/>
          </xdr:nvSpPr>
          <xdr:spPr>
            <a:xfrm>
              <a:off x="15025688" y="7739063"/>
              <a:ext cx="452437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10" name="テキスト ボックス 109"/>
            <xdr:cNvSpPr txBox="1"/>
          </xdr:nvSpPr>
          <xdr:spPr>
            <a:xfrm>
              <a:off x="15025688" y="7739063"/>
              <a:ext cx="452437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𝑥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57</xdr:col>
      <xdr:colOff>0</xdr:colOff>
      <xdr:row>26</xdr:row>
      <xdr:rowOff>0</xdr:rowOff>
    </xdr:from>
    <xdr:ext cx="452437" cy="3120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テキスト ボックス 110"/>
            <xdr:cNvSpPr txBox="1"/>
          </xdr:nvSpPr>
          <xdr:spPr>
            <a:xfrm>
              <a:off x="15025688" y="8048625"/>
              <a:ext cx="452437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𝜋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11" name="テキスト ボックス 110"/>
            <xdr:cNvSpPr txBox="1"/>
          </xdr:nvSpPr>
          <xdr:spPr>
            <a:xfrm>
              <a:off x="15025688" y="8048625"/>
              <a:ext cx="452437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𝜋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58</xdr:col>
      <xdr:colOff>23812</xdr:colOff>
      <xdr:row>29</xdr:row>
      <xdr:rowOff>130966</xdr:rowOff>
    </xdr:from>
    <xdr:ext cx="4405313" cy="374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テキスト ボックス 111"/>
            <xdr:cNvSpPr txBox="1"/>
          </xdr:nvSpPr>
          <xdr:spPr>
            <a:xfrm>
              <a:off x="15311437" y="9108279"/>
              <a:ext cx="4405313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Pr>
                      <m:e>
                        <m:func>
                          <m:funcPr>
                            <m:ctrlP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kumimoji="1" lang="en-US" altLang="ja-JP" sz="1800" b="0" i="0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𝑋</m:t>
                                </m:r>
                                <m: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=</m:t>
                                </m:r>
                                <m: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𝑥</m:t>
                                </m:r>
                              </m:e>
                            </m:d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=</m:t>
                            </m:r>
                          </m:e>
                        </m:func>
                      </m:e>
                      <m:sub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𝑛</m:t>
                        </m:r>
                      </m:sub>
                    </m:sSub>
                    <m:sSub>
                      <m:sSub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sub>
                    </m:sSub>
                    <m:sSup>
                      <m:sSup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pPr>
                      <m:e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𝜋</m:t>
                        </m:r>
                      </m:e>
                      <m:sup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sup>
                    </m:sSup>
                    <m:sSup>
                      <m:sSup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1−</m:t>
                            </m:r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𝜋</m:t>
                            </m:r>
                          </m:e>
                        </m:d>
                      </m:e>
                      <m:sup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112" name="テキスト ボックス 111"/>
            <xdr:cNvSpPr txBox="1"/>
          </xdr:nvSpPr>
          <xdr:spPr>
            <a:xfrm>
              <a:off x="15311437" y="9108279"/>
              <a:ext cx="4405313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〖Pr⁡〖(𝑋=𝑥)=〗〗_𝑛 𝐶_𝑥 𝜋^𝑥 (1−𝜋)^(𝑛−𝑥)</a:t>
              </a:r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81</xdr:col>
      <xdr:colOff>47624</xdr:colOff>
      <xdr:row>1</xdr:row>
      <xdr:rowOff>142872</xdr:rowOff>
    </xdr:from>
    <xdr:ext cx="726281" cy="3741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テキスト ボックス 34"/>
            <xdr:cNvSpPr txBox="1"/>
          </xdr:nvSpPr>
          <xdr:spPr>
            <a:xfrm>
              <a:off x="21359812" y="452435"/>
              <a:ext cx="726281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 </m:t>
                        </m:r>
                      </m:e>
                      <m:sub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𝑛</m:t>
                        </m:r>
                      </m:sub>
                    </m:sSub>
                    <m:sSub>
                      <m:sSub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35" name="テキスト ボックス 34"/>
            <xdr:cNvSpPr txBox="1"/>
          </xdr:nvSpPr>
          <xdr:spPr>
            <a:xfrm>
              <a:off x="21359812" y="452435"/>
              <a:ext cx="726281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 _𝑛 𝐶_𝑥</a:t>
              </a:r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82</xdr:col>
      <xdr:colOff>0</xdr:colOff>
      <xdr:row>4</xdr:row>
      <xdr:rowOff>0</xdr:rowOff>
    </xdr:from>
    <xdr:ext cx="2309813" cy="6501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テキスト ボックス 35"/>
            <xdr:cNvSpPr txBox="1"/>
          </xdr:nvSpPr>
          <xdr:spPr>
            <a:xfrm>
              <a:off x="21574125" y="1238250"/>
              <a:ext cx="2309813" cy="650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 </m:t>
                        </m:r>
                      </m:e>
                      <m:sub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𝑛</m:t>
                        </m:r>
                      </m:sub>
                    </m:sSub>
                    <m:sSub>
                      <m:sSub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sub>
                    </m:sSub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!</m:t>
                        </m:r>
                      </m:num>
                      <m:den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!</m:t>
                        </m:r>
                        <m:d>
                          <m:dPr>
                            <m:ctrlP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𝑛</m:t>
                            </m:r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−</m:t>
                            </m:r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𝑥</m:t>
                            </m:r>
                          </m:e>
                        </m:d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!</m:t>
                        </m:r>
                      </m:den>
                    </m:f>
                  </m:oMath>
                </m:oMathPara>
              </a14:m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36" name="テキスト ボックス 35"/>
            <xdr:cNvSpPr txBox="1"/>
          </xdr:nvSpPr>
          <xdr:spPr>
            <a:xfrm>
              <a:off x="21574125" y="1238250"/>
              <a:ext cx="2309813" cy="650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 _𝑛 𝐶_𝑥=𝑛!/𝑥!(𝑛−𝑥)!</a:t>
              </a:r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81</xdr:col>
      <xdr:colOff>47624</xdr:colOff>
      <xdr:row>6</xdr:row>
      <xdr:rowOff>142872</xdr:rowOff>
    </xdr:from>
    <xdr:ext cx="726281" cy="3741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7" name="テキスト ボックス 36"/>
            <xdr:cNvSpPr txBox="1"/>
          </xdr:nvSpPr>
          <xdr:spPr>
            <a:xfrm>
              <a:off x="21359812" y="2000247"/>
              <a:ext cx="726281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𝑛</m:t>
                    </m:r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!</m:t>
                    </m:r>
                  </m:oMath>
                </m:oMathPara>
              </a14:m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37" name="テキスト ボックス 36"/>
            <xdr:cNvSpPr txBox="1"/>
          </xdr:nvSpPr>
          <xdr:spPr>
            <a:xfrm>
              <a:off x="21359812" y="2000247"/>
              <a:ext cx="726281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𝑛!</a:t>
              </a:r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85</xdr:col>
      <xdr:colOff>261936</xdr:colOff>
      <xdr:row>7</xdr:row>
      <xdr:rowOff>0</xdr:rowOff>
    </xdr:from>
    <xdr:ext cx="4191001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9" name="テキスト ボックス 38"/>
            <xdr:cNvSpPr txBox="1"/>
          </xdr:nvSpPr>
          <xdr:spPr>
            <a:xfrm>
              <a:off x="22621874" y="2166938"/>
              <a:ext cx="419100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𝑛</m:t>
                    </m:r>
                    <m:r>
                      <a:rPr kumimoji="1" lang="en-US" altLang="ja-JP" sz="1400" b="0" i="1">
                        <a:latin typeface="Cambria Math"/>
                      </a:rPr>
                      <m:t>!=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e>
                    </m:d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×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/>
                            <a:ea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/>
                            <a:ea typeface="Cambria Math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/>
                            <a:ea typeface="Cambria Math"/>
                          </a:rPr>
                          <m:t>−1</m:t>
                        </m:r>
                      </m:e>
                    </m:d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×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/>
                            <a:ea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/>
                            <a:ea typeface="Cambria Math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/>
                            <a:ea typeface="Cambria Math"/>
                          </a:rPr>
                          <m:t>−2</m:t>
                        </m:r>
                      </m:e>
                    </m:d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×… ×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/>
                            <a:ea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/>
                            <a:ea typeface="Cambria Math"/>
                          </a:rPr>
                          <m:t>2</m:t>
                        </m:r>
                      </m:e>
                    </m:d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×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/>
                            <a:ea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/>
                            <a:ea typeface="Cambria Math"/>
                          </a:rPr>
                          <m:t>1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39" name="テキスト ボックス 38"/>
            <xdr:cNvSpPr txBox="1"/>
          </xdr:nvSpPr>
          <xdr:spPr>
            <a:xfrm>
              <a:off x="22621874" y="2166938"/>
              <a:ext cx="419100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𝑛!=(𝑛)</a:t>
              </a:r>
              <a:r>
                <a:rPr kumimoji="1" lang="en-US" altLang="ja-JP" sz="1400" b="0" i="0">
                  <a:latin typeface="Cambria Math"/>
                  <a:ea typeface="Cambria Math"/>
                </a:rPr>
                <a:t>×(𝑛−1)×(𝑛−2)×… ×(2)×(1)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83</xdr:col>
      <xdr:colOff>0</xdr:colOff>
      <xdr:row>9</xdr:row>
      <xdr:rowOff>0</xdr:rowOff>
    </xdr:from>
    <xdr:ext cx="4191001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テキスト ボックス 39"/>
            <xdr:cNvSpPr txBox="1"/>
          </xdr:nvSpPr>
          <xdr:spPr>
            <a:xfrm>
              <a:off x="21836063" y="2786063"/>
              <a:ext cx="419100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/>
                <a:t>3</a:t>
              </a:r>
              <a14:m>
                <m:oMath xmlns:m="http://schemas.openxmlformats.org/officeDocument/2006/math">
                  <m:r>
                    <a:rPr kumimoji="1" lang="en-US" altLang="ja-JP" sz="1400" b="0" i="1">
                      <a:latin typeface="Cambria Math"/>
                    </a:rPr>
                    <m:t>!=3</m:t>
                  </m:r>
                  <m:r>
                    <a:rPr kumimoji="1" lang="en-US" altLang="ja-JP" sz="1400" b="0" i="1">
                      <a:latin typeface="Cambria Math"/>
                      <a:ea typeface="Cambria Math"/>
                    </a:rPr>
                    <m:t>×2×1=6</m:t>
                  </m:r>
                </m:oMath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40" name="テキスト ボックス 39"/>
            <xdr:cNvSpPr txBox="1"/>
          </xdr:nvSpPr>
          <xdr:spPr>
            <a:xfrm>
              <a:off x="21836063" y="2786063"/>
              <a:ext cx="419100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/>
                <a:t>3</a:t>
              </a:r>
              <a:r>
                <a:rPr kumimoji="1" lang="en-US" altLang="ja-JP" sz="1400" b="0" i="0">
                  <a:latin typeface="Cambria Math"/>
                </a:rPr>
                <a:t>!=3</a:t>
              </a:r>
              <a:r>
                <a:rPr kumimoji="1" lang="en-US" altLang="ja-JP" sz="1400" b="0" i="0">
                  <a:latin typeface="Cambria Math"/>
                  <a:ea typeface="Cambria Math"/>
                </a:rPr>
                <a:t>×2×1=6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83</xdr:col>
      <xdr:colOff>0</xdr:colOff>
      <xdr:row>10</xdr:row>
      <xdr:rowOff>0</xdr:rowOff>
    </xdr:from>
    <xdr:ext cx="3940968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テキスト ボックス 40"/>
            <xdr:cNvSpPr txBox="1"/>
          </xdr:nvSpPr>
          <xdr:spPr>
            <a:xfrm>
              <a:off x="21836063" y="3095625"/>
              <a:ext cx="394096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10!=10</m:t>
                    </m:r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×9×8×7×6×5×4×3×2×1=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41" name="テキスト ボックス 40"/>
            <xdr:cNvSpPr txBox="1"/>
          </xdr:nvSpPr>
          <xdr:spPr>
            <a:xfrm>
              <a:off x="21836063" y="3095625"/>
              <a:ext cx="394096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10!=10</a:t>
              </a:r>
              <a:r>
                <a:rPr kumimoji="1" lang="en-US" altLang="ja-JP" sz="1400" b="0" i="0">
                  <a:latin typeface="Cambria Math"/>
                  <a:ea typeface="Cambria Math"/>
                </a:rPr>
                <a:t>×9×8×7×6×5×4×3×2×1=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91</xdr:col>
      <xdr:colOff>71441</xdr:colOff>
      <xdr:row>13</xdr:row>
      <xdr:rowOff>214314</xdr:rowOff>
    </xdr:from>
    <xdr:ext cx="726281" cy="3741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2" name="テキスト ボックス 41"/>
            <xdr:cNvSpPr txBox="1"/>
          </xdr:nvSpPr>
          <xdr:spPr>
            <a:xfrm>
              <a:off x="24003004" y="4238627"/>
              <a:ext cx="726281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 </m:t>
                        </m:r>
                      </m:e>
                      <m:sub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42" name="テキスト ボックス 41"/>
            <xdr:cNvSpPr txBox="1"/>
          </xdr:nvSpPr>
          <xdr:spPr>
            <a:xfrm>
              <a:off x="24003004" y="4238627"/>
              <a:ext cx="726281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 _3 𝐶_2</a:t>
              </a:r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83</xdr:col>
      <xdr:colOff>0</xdr:colOff>
      <xdr:row>15</xdr:row>
      <xdr:rowOff>0</xdr:rowOff>
    </xdr:from>
    <xdr:ext cx="4238625" cy="65197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3" name="テキスト ボックス 42"/>
            <xdr:cNvSpPr txBox="1"/>
          </xdr:nvSpPr>
          <xdr:spPr>
            <a:xfrm>
              <a:off x="21836063" y="4643438"/>
              <a:ext cx="4238625" cy="651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 </m:t>
                        </m:r>
                      </m:e>
                      <m:sub>
                        <m: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2</m:t>
                        </m:r>
                      </m:sub>
                    </m:sSub>
                    <m:r>
                      <a:rPr kumimoji="1" lang="en-US" altLang="ja-JP" sz="18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3!</m:t>
                        </m:r>
                      </m:num>
                      <m:den>
                        <m: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2!</m:t>
                        </m:r>
                        <m:d>
                          <m:dPr>
                            <m:ctrlPr>
                              <a:rPr kumimoji="1" lang="en-US" altLang="ja-JP" sz="18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8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3−</m:t>
                            </m:r>
                            <m:r>
                              <a:rPr kumimoji="1" lang="en-US" altLang="ja-JP" sz="18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2</m:t>
                            </m:r>
                          </m:e>
                        </m:d>
                        <m:r>
                          <a:rPr kumimoji="1" lang="en-US" altLang="ja-JP" sz="18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!</m:t>
                        </m:r>
                      </m:den>
                    </m:f>
                    <m:r>
                      <a:rPr kumimoji="1" lang="en-US" altLang="ja-JP" sz="18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    </m:t>
                    </m:r>
                    <m:f>
                      <m:f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3</m:t>
                        </m:r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×2×1</m:t>
                        </m:r>
                      </m:num>
                      <m:den>
                        <m:d>
                          <m:dPr>
                            <m:ctrlP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2</m:t>
                            </m:r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  <m:t>×1</m:t>
                            </m:r>
                          </m:e>
                        </m:d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×</m:t>
                        </m:r>
                        <m:d>
                          <m:dPr>
                            <m:ctrlP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  <m:t>1</m:t>
                            </m:r>
                          </m:e>
                        </m:d>
                      </m:den>
                    </m:f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=3</m:t>
                    </m:r>
                  </m:oMath>
                </m:oMathPara>
              </a14:m>
              <a:endParaRPr kumimoji="1" lang="ja-JP" altLang="en-US" sz="1800">
                <a:solidFill>
                  <a:sysClr val="windowText" lastClr="000000"/>
                </a:solidFill>
              </a:endParaRPr>
            </a:p>
          </xdr:txBody>
        </xdr:sp>
      </mc:Choice>
      <mc:Fallback>
        <xdr:sp macro="" textlink="">
          <xdr:nvSpPr>
            <xdr:cNvPr id="43" name="テキスト ボックス 42"/>
            <xdr:cNvSpPr txBox="1"/>
          </xdr:nvSpPr>
          <xdr:spPr>
            <a:xfrm>
              <a:off x="21836063" y="4643438"/>
              <a:ext cx="4238625" cy="651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800" b="0" i="0">
                  <a:solidFill>
                    <a:sysClr val="windowText" lastClr="000000"/>
                  </a:solidFill>
                  <a:latin typeface="Cambria Math"/>
                </a:rPr>
                <a:t> _3 𝐶_2=3!/2!(3−2)!=    </a:t>
              </a:r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 (3</a:t>
              </a:r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  <a:ea typeface="Cambria Math"/>
                </a:rPr>
                <a:t>×2×1)/((</a:t>
              </a:r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2</a:t>
              </a:r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  <a:ea typeface="Cambria Math"/>
                </a:rPr>
                <a:t>×1)×(1) )</a:t>
              </a:r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=3</a:t>
              </a:r>
              <a:endParaRPr kumimoji="1" lang="ja-JP" altLang="en-US" sz="18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90</xdr:col>
      <xdr:colOff>154784</xdr:colOff>
      <xdr:row>21</xdr:row>
      <xdr:rowOff>297656</xdr:rowOff>
    </xdr:from>
    <xdr:ext cx="2345557" cy="5530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5" name="テキスト ボックス 44"/>
            <xdr:cNvSpPr txBox="1"/>
          </xdr:nvSpPr>
          <xdr:spPr>
            <a:xfrm>
              <a:off x="23824409" y="6798469"/>
              <a:ext cx="2345557" cy="5530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 </m:t>
                        </m:r>
                      </m:e>
                      <m:sub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𝑛</m:t>
                        </m:r>
                      </m:sub>
                    </m:sSub>
                    <m:sSub>
                      <m:sSubPr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𝑥</m:t>
                        </m:r>
                      </m:sub>
                    </m:sSub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ja-JP" altLang="en-US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全部の回</m:t>
                        </m:r>
                      </m:num>
                      <m:den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𝑥</m:t>
                            </m:r>
                            <m:r>
                              <a:rPr kumimoji="1" lang="ja-JP" altLang="en-US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回</m:t>
                            </m:r>
                          </m:e>
                        </m:d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𝑥</m:t>
                            </m:r>
                            <m:r>
                              <a:rPr kumimoji="1" lang="ja-JP" altLang="en-US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以外の回</m:t>
                            </m:r>
                          </m:e>
                        </m:d>
                      </m:den>
                    </m:f>
                  </m:oMath>
                </m:oMathPara>
              </a14:m>
              <a:endParaRPr kumimoji="1" lang="ja-JP" altLang="en-US" sz="1400">
                <a:solidFill>
                  <a:sysClr val="windowText" lastClr="000000"/>
                </a:solidFill>
              </a:endParaRPr>
            </a:p>
          </xdr:txBody>
        </xdr:sp>
      </mc:Choice>
      <mc:Fallback>
        <xdr:sp macro="" textlink="">
          <xdr:nvSpPr>
            <xdr:cNvPr id="45" name="テキスト ボックス 44"/>
            <xdr:cNvSpPr txBox="1"/>
          </xdr:nvSpPr>
          <xdr:spPr>
            <a:xfrm>
              <a:off x="23824409" y="6798469"/>
              <a:ext cx="2345557" cy="5530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 _𝑛 𝐶_𝑥=</a:t>
              </a:r>
              <a:r>
                <a:rPr kumimoji="1" lang="ja-JP" altLang="en-US" sz="1400" b="0" i="0">
                  <a:solidFill>
                    <a:sysClr val="windowText" lastClr="000000"/>
                  </a:solidFill>
                  <a:latin typeface="Cambria Math"/>
                </a:rPr>
                <a:t>全部の回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/(𝑥</a:t>
              </a:r>
              <a:r>
                <a:rPr kumimoji="1" lang="ja-JP" altLang="en-US" sz="1400" b="0" i="0">
                  <a:solidFill>
                    <a:sysClr val="windowText" lastClr="000000"/>
                  </a:solidFill>
                  <a:latin typeface="Cambria Math"/>
                </a:rPr>
                <a:t>回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)(𝑥</a:t>
              </a:r>
              <a:r>
                <a:rPr kumimoji="1" lang="ja-JP" altLang="en-US" sz="1400" b="0" i="0">
                  <a:solidFill>
                    <a:sysClr val="windowText" lastClr="000000"/>
                  </a:solidFill>
                  <a:latin typeface="Cambria Math"/>
                </a:rPr>
                <a:t>以外の回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) </a:t>
              </a:r>
              <a:endParaRPr kumimoji="1" lang="ja-JP" altLang="en-US" sz="14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93</xdr:col>
      <xdr:colOff>1</xdr:colOff>
      <xdr:row>11</xdr:row>
      <xdr:rowOff>0</xdr:rowOff>
    </xdr:from>
    <xdr:ext cx="1023936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6" name="テキスト ボックス 45"/>
            <xdr:cNvSpPr txBox="1"/>
          </xdr:nvSpPr>
          <xdr:spPr>
            <a:xfrm>
              <a:off x="24455439" y="3405188"/>
              <a:ext cx="1023936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1" i="1">
                        <a:solidFill>
                          <a:srgbClr val="FF0000"/>
                        </a:solidFill>
                        <a:latin typeface="Cambria Math"/>
                      </a:rPr>
                      <m:t>𝟎</m:t>
                    </m:r>
                    <m:r>
                      <a:rPr kumimoji="1" lang="en-US" altLang="ja-JP" sz="1400" b="1" i="1">
                        <a:solidFill>
                          <a:srgbClr val="FF0000"/>
                        </a:solidFill>
                        <a:latin typeface="Cambria Math"/>
                      </a:rPr>
                      <m:t>!=</m:t>
                    </m:r>
                    <m:r>
                      <a:rPr kumimoji="1" lang="en-US" altLang="ja-JP" sz="1400" b="1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𝟏</m:t>
                    </m:r>
                  </m:oMath>
                </m:oMathPara>
              </a14:m>
              <a:endParaRPr kumimoji="1" lang="ja-JP" altLang="en-US" sz="1400" b="1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46" name="テキスト ボックス 45"/>
            <xdr:cNvSpPr txBox="1"/>
          </xdr:nvSpPr>
          <xdr:spPr>
            <a:xfrm>
              <a:off x="24455439" y="3405188"/>
              <a:ext cx="1023936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1" i="0">
                  <a:solidFill>
                    <a:srgbClr val="FF0000"/>
                  </a:solidFill>
                  <a:latin typeface="Cambria Math"/>
                </a:rPr>
                <a:t>𝟎!=</a:t>
              </a:r>
              <a:r>
                <a:rPr kumimoji="1" lang="en-US" altLang="ja-JP" sz="1400" b="1" i="0">
                  <a:solidFill>
                    <a:srgbClr val="FF0000"/>
                  </a:solidFill>
                  <a:latin typeface="Cambria Math"/>
                  <a:ea typeface="Cambria Math"/>
                </a:rPr>
                <a:t>𝟏</a:t>
              </a:r>
              <a:endParaRPr kumimoji="1" lang="ja-JP" altLang="en-US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108</xdr:col>
      <xdr:colOff>190501</xdr:colOff>
      <xdr:row>1</xdr:row>
      <xdr:rowOff>261939</xdr:rowOff>
    </xdr:from>
    <xdr:ext cx="3405188" cy="3741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9" name="テキスト ボックス 58"/>
            <xdr:cNvSpPr txBox="1"/>
          </xdr:nvSpPr>
          <xdr:spPr>
            <a:xfrm>
              <a:off x="21502689" y="7691439"/>
              <a:ext cx="3405188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Pr>
                      <m:e>
                        <m:func>
                          <m:funcPr>
                            <m:ctrlP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kumimoji="1" lang="en-US" altLang="ja-JP" sz="1800" b="0" i="0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𝑋</m:t>
                                </m:r>
                                <m: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=</m:t>
                                </m:r>
                                <m: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𝑥</m:t>
                                </m:r>
                              </m:e>
                            </m:d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=</m:t>
                            </m:r>
                          </m:e>
                        </m:func>
                      </m:e>
                      <m:sub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𝑛</m:t>
                        </m:r>
                      </m:sub>
                    </m:sSub>
                    <m:sSub>
                      <m:sSub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sub>
                    </m:sSub>
                    <m:sSup>
                      <m:sSup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pPr>
                      <m:e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𝜋</m:t>
                        </m:r>
                      </m:e>
                      <m:sup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sup>
                    </m:sSup>
                    <m:sSup>
                      <m:sSup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1−</m:t>
                            </m:r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𝜋</m:t>
                            </m:r>
                          </m:e>
                        </m:d>
                      </m:e>
                      <m:sup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59" name="テキスト ボックス 58"/>
            <xdr:cNvSpPr txBox="1"/>
          </xdr:nvSpPr>
          <xdr:spPr>
            <a:xfrm>
              <a:off x="21502689" y="7691439"/>
              <a:ext cx="3405188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〖Pr⁡〖(𝑋=𝑥)=〗〗_𝑛 𝐶_𝑥 𝜋^𝑥 (1−𝜋)^(𝑛−𝑥)</a:t>
              </a:r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113</xdr:col>
      <xdr:colOff>71442</xdr:colOff>
      <xdr:row>3</xdr:row>
      <xdr:rowOff>273845</xdr:rowOff>
    </xdr:from>
    <xdr:ext cx="1535906" cy="3741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0" name="テキスト ボックス 59"/>
            <xdr:cNvSpPr txBox="1"/>
          </xdr:nvSpPr>
          <xdr:spPr>
            <a:xfrm>
              <a:off x="22693317" y="8322470"/>
              <a:ext cx="1535906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8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𝑋</m:t>
                            </m:r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=2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60" name="テキスト ボックス 59"/>
            <xdr:cNvSpPr txBox="1"/>
          </xdr:nvSpPr>
          <xdr:spPr>
            <a:xfrm>
              <a:off x="22693317" y="8322470"/>
              <a:ext cx="1535906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Pr⁡(𝑋=2)</a:t>
              </a:r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117</xdr:col>
      <xdr:colOff>47630</xdr:colOff>
      <xdr:row>4</xdr:row>
      <xdr:rowOff>238126</xdr:rowOff>
    </xdr:from>
    <xdr:ext cx="726281" cy="3741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1" name="テキスト ボックス 60"/>
            <xdr:cNvSpPr txBox="1"/>
          </xdr:nvSpPr>
          <xdr:spPr>
            <a:xfrm>
              <a:off x="23717255" y="8596314"/>
              <a:ext cx="726281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 </m:t>
                        </m:r>
                      </m:e>
                      <m:sub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61" name="テキスト ボックス 60"/>
            <xdr:cNvSpPr txBox="1"/>
          </xdr:nvSpPr>
          <xdr:spPr>
            <a:xfrm>
              <a:off x="23717255" y="8596314"/>
              <a:ext cx="726281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 _3 𝐶_2</a:t>
              </a:r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111</xdr:col>
      <xdr:colOff>138112</xdr:colOff>
      <xdr:row>5</xdr:row>
      <xdr:rowOff>275034</xdr:rowOff>
    </xdr:from>
    <xdr:ext cx="914400" cy="3427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2" name="テキスト ボックス 61"/>
            <xdr:cNvSpPr txBox="1"/>
          </xdr:nvSpPr>
          <xdr:spPr>
            <a:xfrm>
              <a:off x="22236112" y="8942784"/>
              <a:ext cx="914400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latin typeface="Cambria Math"/>
                      </a:rPr>
                      <m:t>𝜋</m:t>
                    </m:r>
                  </m:oMath>
                </m:oMathPara>
              </a14:m>
              <a:endParaRPr kumimoji="1" lang="ja-JP" altLang="en-US" sz="1600"/>
            </a:p>
          </xdr:txBody>
        </xdr:sp>
      </mc:Choice>
      <mc:Fallback>
        <xdr:sp macro="" textlink="">
          <xdr:nvSpPr>
            <xdr:cNvPr id="62" name="テキスト ボックス 61"/>
            <xdr:cNvSpPr txBox="1"/>
          </xdr:nvSpPr>
          <xdr:spPr>
            <a:xfrm>
              <a:off x="22236112" y="8942784"/>
              <a:ext cx="914400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kumimoji="1" lang="en-US" altLang="ja-JP" sz="1600" b="0" i="0">
                  <a:latin typeface="Cambria Math"/>
                </a:rPr>
                <a:t>𝜋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109</xdr:col>
      <xdr:colOff>0</xdr:colOff>
      <xdr:row>7</xdr:row>
      <xdr:rowOff>0</xdr:rowOff>
    </xdr:from>
    <xdr:ext cx="1262063" cy="3741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5" name="テキスト ボックス 64"/>
            <xdr:cNvSpPr txBox="1"/>
          </xdr:nvSpPr>
          <xdr:spPr>
            <a:xfrm>
              <a:off x="21574125" y="9286875"/>
              <a:ext cx="1262063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8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𝑋</m:t>
                            </m:r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=2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65" name="テキスト ボックス 64"/>
            <xdr:cNvSpPr txBox="1"/>
          </xdr:nvSpPr>
          <xdr:spPr>
            <a:xfrm>
              <a:off x="21574125" y="9286875"/>
              <a:ext cx="1262063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Pr⁡(𝑋=2)</a:t>
              </a:r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114</xdr:col>
      <xdr:colOff>0</xdr:colOff>
      <xdr:row>7</xdr:row>
      <xdr:rowOff>0</xdr:rowOff>
    </xdr:from>
    <xdr:ext cx="2297906" cy="3741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8" name="テキスト ボックス 67"/>
            <xdr:cNvSpPr txBox="1"/>
          </xdr:nvSpPr>
          <xdr:spPr>
            <a:xfrm>
              <a:off x="22883813" y="9286875"/>
              <a:ext cx="2297906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=</m:t>
                        </m:r>
                      </m:e>
                      <m:sub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𝑛</m:t>
                        </m:r>
                      </m:sub>
                    </m:sSub>
                    <m:sSub>
                      <m:sSub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sub>
                    </m:sSub>
                    <m:sSup>
                      <m:sSup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pPr>
                      <m:e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𝜋</m:t>
                        </m:r>
                      </m:e>
                      <m:sup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sup>
                    </m:sSup>
                    <m:sSup>
                      <m:sSup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1−</m:t>
                            </m:r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𝜋</m:t>
                            </m:r>
                          </m:e>
                        </m:d>
                      </m:e>
                      <m:sup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68" name="テキスト ボックス 67"/>
            <xdr:cNvSpPr txBox="1"/>
          </xdr:nvSpPr>
          <xdr:spPr>
            <a:xfrm>
              <a:off x="22883813" y="9286875"/>
              <a:ext cx="2297906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=_𝑛 𝐶_𝑥 𝜋^𝑥 (1−𝜋)^(𝑛−𝑥)</a:t>
              </a:r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114</xdr:col>
      <xdr:colOff>-1</xdr:colOff>
      <xdr:row>8</xdr:row>
      <xdr:rowOff>35718</xdr:rowOff>
    </xdr:from>
    <xdr:ext cx="2714625" cy="7693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9" name="テキスト ボックス 68"/>
            <xdr:cNvSpPr txBox="1"/>
          </xdr:nvSpPr>
          <xdr:spPr>
            <a:xfrm>
              <a:off x="22883812" y="9632156"/>
              <a:ext cx="2714625" cy="7693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=</m:t>
                        </m:r>
                      </m:e>
                      <m:sub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sub>
                    </m:sSub>
                    <m:sSup>
                      <m:sSup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1−</m:t>
                            </m:r>
                            <m:f>
                              <m:fPr>
                                <m:ctrlP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3−2</m:t>
                        </m:r>
                      </m:sup>
                    </m:sSup>
                  </m:oMath>
                </m:oMathPara>
              </a14:m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69" name="テキスト ボックス 68"/>
            <xdr:cNvSpPr txBox="1"/>
          </xdr:nvSpPr>
          <xdr:spPr>
            <a:xfrm>
              <a:off x="22883812" y="9632156"/>
              <a:ext cx="2714625" cy="7693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=_3 𝐶_2 (1/2)^2 (1−1/2)^(3−2)</a:t>
              </a:r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114</xdr:col>
      <xdr:colOff>0</xdr:colOff>
      <xdr:row>10</xdr:row>
      <xdr:rowOff>214314</xdr:rowOff>
    </xdr:from>
    <xdr:ext cx="2714625" cy="7146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1" name="テキスト ボックス 70"/>
            <xdr:cNvSpPr txBox="1"/>
          </xdr:nvSpPr>
          <xdr:spPr>
            <a:xfrm>
              <a:off x="22883813" y="10429877"/>
              <a:ext cx="2714625" cy="7146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=3</m:t>
                    </m:r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×</m:t>
                    </m:r>
                    <m:d>
                      <m:d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1</m:t>
                            </m:r>
                          </m:num>
                          <m:den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8</m:t>
                            </m:r>
                          </m:den>
                        </m:f>
                      </m:e>
                    </m:d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3</m:t>
                        </m:r>
                      </m:num>
                      <m:den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8</m:t>
                        </m:r>
                      </m:den>
                    </m:f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=0.375</m:t>
                    </m:r>
                  </m:oMath>
                </m:oMathPara>
              </a14:m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71" name="テキスト ボックス 70"/>
            <xdr:cNvSpPr txBox="1"/>
          </xdr:nvSpPr>
          <xdr:spPr>
            <a:xfrm>
              <a:off x="22883813" y="10429877"/>
              <a:ext cx="2714625" cy="7146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=3</a:t>
              </a:r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  <a:ea typeface="Cambria Math"/>
                </a:rPr>
                <a:t>×</a:t>
              </a:r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(1/8)=3/8=0.375</a:t>
              </a:r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106</xdr:col>
      <xdr:colOff>0</xdr:colOff>
      <xdr:row>14</xdr:row>
      <xdr:rowOff>0</xdr:rowOff>
    </xdr:from>
    <xdr:ext cx="5595937" cy="3629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4" name="テキスト ボックス 73"/>
            <xdr:cNvSpPr txBox="1"/>
          </xdr:nvSpPr>
          <xdr:spPr>
            <a:xfrm>
              <a:off x="27860625" y="4333875"/>
              <a:ext cx="5595937" cy="362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200" b="0" i="1">
                            <a:solidFill>
                              <a:sysClr val="windowText" lastClr="000000"/>
                            </a:solidFill>
                            <a:latin typeface="+mj-ea"/>
                            <a:ea typeface="+mj-ea"/>
                          </a:rPr>
                        </m:ctrlPr>
                      </m:dPr>
                      <m:e>
                        <m:r>
                          <a:rPr kumimoji="1" lang="ja-JP" altLang="en-US" sz="1200" b="0" i="1">
                            <a:solidFill>
                              <a:sysClr val="windowText" lastClr="000000"/>
                            </a:solidFill>
                            <a:latin typeface="+mj-ea"/>
                            <a:ea typeface="+mj-ea"/>
                          </a:rPr>
                          <m:t>組み合わせ</m:t>
                        </m:r>
                      </m:e>
                    </m:d>
                    <m:r>
                      <a:rPr kumimoji="1" lang="en-US" altLang="ja-JP" sz="1200" b="0" i="1">
                        <a:solidFill>
                          <a:sysClr val="windowText" lastClr="000000"/>
                        </a:solidFill>
                        <a:latin typeface="+mj-ea"/>
                        <a:ea typeface="+mj-ea"/>
                      </a:rPr>
                      <m:t>×</m:t>
                    </m:r>
                    <m:sSup>
                      <m:sSupPr>
                        <m:ctrlPr>
                          <a:rPr kumimoji="1" lang="en-US" altLang="ja-JP" sz="1200" b="0" i="1">
                            <a:solidFill>
                              <a:sysClr val="windowText" lastClr="000000"/>
                            </a:solidFill>
                            <a:latin typeface="+mj-ea"/>
                            <a:ea typeface="+mj-ea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200" b="0" i="1">
                                <a:solidFill>
                                  <a:sysClr val="windowText" lastClr="000000"/>
                                </a:solidFill>
                                <a:latin typeface="+mj-ea"/>
                                <a:ea typeface="+mj-ea"/>
                              </a:rPr>
                            </m:ctrlPr>
                          </m:dPr>
                          <m:e>
                            <m:r>
                              <a:rPr kumimoji="1" lang="ja-JP" altLang="en-US" sz="1200" b="0" i="1">
                                <a:solidFill>
                                  <a:sysClr val="windowText" lastClr="000000"/>
                                </a:solidFill>
                                <a:latin typeface="+mj-ea"/>
                                <a:ea typeface="+mj-ea"/>
                              </a:rPr>
                              <m:t>起こる確率</m:t>
                            </m:r>
                          </m:e>
                        </m:d>
                      </m:e>
                      <m:sup>
                        <m:d>
                          <m:dPr>
                            <m:ctrlPr>
                              <a:rPr kumimoji="1" lang="en-US" altLang="ja-JP" sz="1200" b="0" i="1">
                                <a:solidFill>
                                  <a:sysClr val="windowText" lastClr="000000"/>
                                </a:solidFill>
                                <a:latin typeface="+mj-ea"/>
                                <a:ea typeface="+mj-ea"/>
                              </a:rPr>
                            </m:ctrlPr>
                          </m:dPr>
                          <m:e>
                            <m:r>
                              <a:rPr kumimoji="1" lang="ja-JP" altLang="en-US" sz="1200" b="0" i="1">
                                <a:solidFill>
                                  <a:sysClr val="windowText" lastClr="000000"/>
                                </a:solidFill>
                                <a:latin typeface="+mj-ea"/>
                                <a:ea typeface="+mj-ea"/>
                              </a:rPr>
                              <m:t>起こる回数</m:t>
                            </m:r>
                          </m:e>
                        </m:d>
                      </m:sup>
                    </m:sSup>
                    <m:r>
                      <a:rPr kumimoji="1" lang="en-US" altLang="ja-JP" sz="1200" b="0" i="1">
                        <a:solidFill>
                          <a:sysClr val="windowText" lastClr="000000"/>
                        </a:solidFill>
                        <a:latin typeface="+mj-ea"/>
                        <a:ea typeface="+mj-ea"/>
                      </a:rPr>
                      <m:t>×</m:t>
                    </m:r>
                    <m:sSup>
                      <m:sSupPr>
                        <m:ctrlPr>
                          <a:rPr kumimoji="1" lang="en-US" altLang="ja-JP" sz="1200" b="0" i="1">
                            <a:solidFill>
                              <a:sysClr val="windowText" lastClr="000000"/>
                            </a:solidFill>
                            <a:latin typeface="+mj-ea"/>
                            <a:ea typeface="+mj-ea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200" b="0" i="1">
                                <a:solidFill>
                                  <a:sysClr val="windowText" lastClr="000000"/>
                                </a:solidFill>
                                <a:latin typeface="+mj-ea"/>
                                <a:ea typeface="+mj-ea"/>
                              </a:rPr>
                            </m:ctrlPr>
                          </m:dPr>
                          <m:e>
                            <m:r>
                              <a:rPr kumimoji="1" lang="ja-JP" altLang="en-US" sz="1200" b="0" i="1">
                                <a:solidFill>
                                  <a:sysClr val="windowText" lastClr="000000"/>
                                </a:solidFill>
                                <a:latin typeface="+mj-ea"/>
                                <a:ea typeface="+mj-ea"/>
                              </a:rPr>
                              <m:t>起こらない確率</m:t>
                            </m:r>
                          </m:e>
                        </m:d>
                      </m:e>
                      <m:sup>
                        <m:d>
                          <m:dPr>
                            <m:ctrlPr>
                              <a:rPr kumimoji="1" lang="en-US" altLang="ja-JP" sz="1200" b="0" i="1">
                                <a:solidFill>
                                  <a:sysClr val="windowText" lastClr="000000"/>
                                </a:solidFill>
                                <a:latin typeface="+mj-ea"/>
                                <a:ea typeface="+mj-ea"/>
                              </a:rPr>
                            </m:ctrlPr>
                          </m:dPr>
                          <m:e>
                            <m:r>
                              <a:rPr kumimoji="1" lang="ja-JP" altLang="en-US" sz="1200" b="0" i="1">
                                <a:solidFill>
                                  <a:sysClr val="windowText" lastClr="000000"/>
                                </a:solidFill>
                                <a:latin typeface="+mj-ea"/>
                                <a:ea typeface="+mj-ea"/>
                              </a:rPr>
                              <m:t>起こらない回数</m:t>
                            </m:r>
                          </m:e>
                        </m:d>
                      </m:sup>
                    </m:sSup>
                  </m:oMath>
                </m:oMathPara>
              </a14:m>
              <a:endParaRPr kumimoji="1" lang="ja-JP" altLang="en-US" sz="1200">
                <a:solidFill>
                  <a:sysClr val="windowText" lastClr="000000"/>
                </a:solidFill>
                <a:latin typeface="+mj-ea"/>
                <a:ea typeface="+mj-ea"/>
              </a:endParaRPr>
            </a:p>
          </xdr:txBody>
        </xdr:sp>
      </mc:Choice>
      <mc:Fallback>
        <xdr:sp macro="" textlink="">
          <xdr:nvSpPr>
            <xdr:cNvPr id="74" name="テキスト ボックス 73"/>
            <xdr:cNvSpPr txBox="1"/>
          </xdr:nvSpPr>
          <xdr:spPr>
            <a:xfrm>
              <a:off x="27860625" y="4333875"/>
              <a:ext cx="5595937" cy="362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solidFill>
                    <a:sysClr val="windowText" lastClr="000000"/>
                  </a:solidFill>
                  <a:latin typeface="+mj-ea"/>
                  <a:ea typeface="+mj-ea"/>
                </a:rPr>
                <a:t>(</a:t>
              </a:r>
              <a:r>
                <a:rPr kumimoji="1" lang="ja-JP" altLang="en-US" sz="1200" b="0" i="0">
                  <a:solidFill>
                    <a:sysClr val="windowText" lastClr="000000"/>
                  </a:solidFill>
                  <a:latin typeface="+mj-ea"/>
                  <a:ea typeface="+mj-ea"/>
                </a:rPr>
                <a:t>組み合わせ</a:t>
              </a:r>
              <a:r>
                <a:rPr kumimoji="1" lang="en-US" altLang="ja-JP" sz="1200" b="0" i="0">
                  <a:solidFill>
                    <a:sysClr val="windowText" lastClr="000000"/>
                  </a:solidFill>
                  <a:latin typeface="+mj-ea"/>
                  <a:ea typeface="+mj-ea"/>
                </a:rPr>
                <a:t>)×(</a:t>
              </a:r>
              <a:r>
                <a:rPr kumimoji="1" lang="ja-JP" altLang="en-US" sz="1200" b="0" i="0">
                  <a:solidFill>
                    <a:sysClr val="windowText" lastClr="000000"/>
                  </a:solidFill>
                  <a:latin typeface="+mj-ea"/>
                  <a:ea typeface="+mj-ea"/>
                </a:rPr>
                <a:t>起こる確率</a:t>
              </a:r>
              <a:r>
                <a:rPr kumimoji="1" lang="en-US" altLang="ja-JP" sz="1200" b="0" i="0">
                  <a:solidFill>
                    <a:sysClr val="windowText" lastClr="000000"/>
                  </a:solidFill>
                  <a:latin typeface="+mj-ea"/>
                  <a:ea typeface="+mj-ea"/>
                </a:rPr>
                <a:t>)^((</a:t>
              </a:r>
              <a:r>
                <a:rPr kumimoji="1" lang="ja-JP" altLang="en-US" sz="1200" b="0" i="0">
                  <a:solidFill>
                    <a:sysClr val="windowText" lastClr="000000"/>
                  </a:solidFill>
                  <a:latin typeface="+mj-ea"/>
                  <a:ea typeface="+mj-ea"/>
                </a:rPr>
                <a:t>起こる回数</a:t>
              </a:r>
              <a:r>
                <a:rPr kumimoji="1" lang="en-US" altLang="ja-JP" sz="1200" b="0" i="0">
                  <a:solidFill>
                    <a:sysClr val="windowText" lastClr="000000"/>
                  </a:solidFill>
                  <a:latin typeface="+mj-ea"/>
                  <a:ea typeface="+mj-ea"/>
                </a:rPr>
                <a:t>) )×(</a:t>
              </a:r>
              <a:r>
                <a:rPr kumimoji="1" lang="ja-JP" altLang="en-US" sz="1200" b="0" i="0">
                  <a:solidFill>
                    <a:sysClr val="windowText" lastClr="000000"/>
                  </a:solidFill>
                  <a:latin typeface="+mj-ea"/>
                  <a:ea typeface="+mj-ea"/>
                </a:rPr>
                <a:t>起こらない確率</a:t>
              </a:r>
              <a:r>
                <a:rPr kumimoji="1" lang="en-US" altLang="ja-JP" sz="1200" b="0" i="0">
                  <a:solidFill>
                    <a:sysClr val="windowText" lastClr="000000"/>
                  </a:solidFill>
                  <a:latin typeface="+mj-ea"/>
                  <a:ea typeface="+mj-ea"/>
                </a:rPr>
                <a:t>)^((</a:t>
              </a:r>
              <a:r>
                <a:rPr kumimoji="1" lang="ja-JP" altLang="en-US" sz="1200" b="0" i="0">
                  <a:solidFill>
                    <a:sysClr val="windowText" lastClr="000000"/>
                  </a:solidFill>
                  <a:latin typeface="+mj-ea"/>
                  <a:ea typeface="+mj-ea"/>
                </a:rPr>
                <a:t>起こらない回数</a:t>
              </a:r>
              <a:r>
                <a:rPr kumimoji="1" lang="en-US" altLang="ja-JP" sz="1200" b="0" i="0">
                  <a:solidFill>
                    <a:sysClr val="windowText" lastClr="000000"/>
                  </a:solidFill>
                  <a:latin typeface="+mj-ea"/>
                  <a:ea typeface="+mj-ea"/>
                </a:rPr>
                <a:t>) )</a:t>
              </a:r>
              <a:endParaRPr kumimoji="1" lang="ja-JP" altLang="en-US" sz="1200">
                <a:solidFill>
                  <a:sysClr val="windowText" lastClr="000000"/>
                </a:solidFill>
                <a:latin typeface="+mj-ea"/>
                <a:ea typeface="+mj-ea"/>
              </a:endParaRPr>
            </a:p>
          </xdr:txBody>
        </xdr:sp>
      </mc:Fallback>
    </mc:AlternateContent>
    <xdr:clientData/>
  </xdr:oneCellAnchor>
  <xdr:oneCellAnchor>
    <xdr:from>
      <xdr:col>107</xdr:col>
      <xdr:colOff>0</xdr:colOff>
      <xdr:row>19</xdr:row>
      <xdr:rowOff>142872</xdr:rowOff>
    </xdr:from>
    <xdr:ext cx="1350170" cy="3427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0" name="テキスト ボックス 79"/>
            <xdr:cNvSpPr txBox="1"/>
          </xdr:nvSpPr>
          <xdr:spPr>
            <a:xfrm>
              <a:off x="28122563" y="6024560"/>
              <a:ext cx="1350170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𝑋</m:t>
                    </m:r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~</m:t>
                    </m:r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𝐵</m:t>
                    </m:r>
                    <m:d>
                      <m:dPr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, </m:t>
                        </m:r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𝜋</m:t>
                        </m:r>
                      </m:e>
                    </m:d>
                  </m:oMath>
                </m:oMathPara>
              </a14:m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80" name="テキスト ボックス 79"/>
            <xdr:cNvSpPr txBox="1"/>
          </xdr:nvSpPr>
          <xdr:spPr>
            <a:xfrm>
              <a:off x="28122563" y="6024560"/>
              <a:ext cx="1350170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600" b="0" i="0">
                  <a:solidFill>
                    <a:srgbClr val="FF0000"/>
                  </a:solidFill>
                  <a:latin typeface="Cambria Math"/>
                </a:rPr>
                <a:t>𝑋~𝐵(𝑛, 𝜋)</a:t>
              </a:r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107</xdr:col>
      <xdr:colOff>0</xdr:colOff>
      <xdr:row>24</xdr:row>
      <xdr:rowOff>0</xdr:rowOff>
    </xdr:from>
    <xdr:ext cx="1262063" cy="3741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1" name="テキスト ボックス 80"/>
            <xdr:cNvSpPr txBox="1"/>
          </xdr:nvSpPr>
          <xdr:spPr>
            <a:xfrm>
              <a:off x="28122563" y="7429500"/>
              <a:ext cx="1262063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8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𝑋</m:t>
                            </m:r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=3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81" name="テキスト ボックス 80"/>
            <xdr:cNvSpPr txBox="1"/>
          </xdr:nvSpPr>
          <xdr:spPr>
            <a:xfrm>
              <a:off x="28122563" y="7429500"/>
              <a:ext cx="1262063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Pr⁡(𝑋=3)</a:t>
              </a:r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112</xdr:col>
      <xdr:colOff>0</xdr:colOff>
      <xdr:row>24</xdr:row>
      <xdr:rowOff>0</xdr:rowOff>
    </xdr:from>
    <xdr:ext cx="2297906" cy="3792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2" name="テキスト ボックス 81"/>
            <xdr:cNvSpPr txBox="1"/>
          </xdr:nvSpPr>
          <xdr:spPr>
            <a:xfrm>
              <a:off x="29432250" y="7429500"/>
              <a:ext cx="2297906" cy="3792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=</m:t>
                        </m:r>
                      </m:e>
                      <m:sub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10</m:t>
                        </m:r>
                      </m:sub>
                    </m:sSub>
                    <m:sSub>
                      <m:sSub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3</m:t>
                        </m:r>
                      </m:sub>
                    </m:sSub>
                    <m:sSup>
                      <m:sSup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pPr>
                      <m:e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𝜋</m:t>
                        </m:r>
                      </m:e>
                      <m:sup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3</m:t>
                        </m:r>
                      </m:sup>
                    </m:sSup>
                    <m:sSup>
                      <m:sSup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1−</m:t>
                            </m:r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𝜋</m:t>
                            </m:r>
                          </m:e>
                        </m:d>
                      </m:e>
                      <m:sup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10−3</m:t>
                        </m:r>
                      </m:sup>
                    </m:sSup>
                  </m:oMath>
                </m:oMathPara>
              </a14:m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82" name="テキスト ボックス 81"/>
            <xdr:cNvSpPr txBox="1"/>
          </xdr:nvSpPr>
          <xdr:spPr>
            <a:xfrm>
              <a:off x="29432250" y="7429500"/>
              <a:ext cx="2297906" cy="3792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=_10 𝐶_3 𝜋^3 (1−𝜋)^(10−3)</a:t>
              </a:r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111</xdr:col>
      <xdr:colOff>261936</xdr:colOff>
      <xdr:row>25</xdr:row>
      <xdr:rowOff>35717</xdr:rowOff>
    </xdr:from>
    <xdr:ext cx="2714625" cy="7693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3" name="テキスト ボックス 82"/>
            <xdr:cNvSpPr txBox="1"/>
          </xdr:nvSpPr>
          <xdr:spPr>
            <a:xfrm>
              <a:off x="29432249" y="7774780"/>
              <a:ext cx="2714625" cy="7693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=</m:t>
                        </m:r>
                      </m:e>
                      <m:sub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10</m:t>
                        </m:r>
                      </m:sub>
                    </m:sSub>
                    <m:sSub>
                      <m:sSub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3</m:t>
                        </m:r>
                      </m:sub>
                    </m:sSub>
                    <m:sSup>
                      <m:sSup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6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3</m:t>
                        </m:r>
                      </m:sup>
                    </m:sSup>
                    <m:sSup>
                      <m:sSup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5</m:t>
                                </m:r>
                              </m:num>
                              <m:den>
                                <m: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6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7</m:t>
                        </m:r>
                      </m:sup>
                    </m:sSup>
                  </m:oMath>
                </m:oMathPara>
              </a14:m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83" name="テキスト ボックス 82"/>
            <xdr:cNvSpPr txBox="1"/>
          </xdr:nvSpPr>
          <xdr:spPr>
            <a:xfrm>
              <a:off x="29432249" y="7774780"/>
              <a:ext cx="2714625" cy="7693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=_10 𝐶_3 (1/6)^3 (5/6)^7</a:t>
              </a:r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107</xdr:col>
      <xdr:colOff>0</xdr:colOff>
      <xdr:row>33</xdr:row>
      <xdr:rowOff>0</xdr:rowOff>
    </xdr:from>
    <xdr:ext cx="5226843" cy="5318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5" name="テキスト ボックス 84"/>
            <xdr:cNvSpPr txBox="1"/>
          </xdr:nvSpPr>
          <xdr:spPr>
            <a:xfrm>
              <a:off x="28122563" y="10215563"/>
              <a:ext cx="5226843" cy="5318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 </m:t>
                        </m:r>
                      </m:e>
                      <m:sub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10</m:t>
                        </m:r>
                      </m:sub>
                    </m:sSub>
                    <m:sSub>
                      <m:sSub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3</m:t>
                        </m:r>
                      </m:sub>
                    </m:sSub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10∗9∗8∗7∗6∗5∗4∗3∗2∗1</m:t>
                        </m:r>
                      </m:num>
                      <m:den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3∗2∗1</m:t>
                            </m:r>
                          </m:e>
                        </m:d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×</m:t>
                        </m:r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  <m:t>7∗6∗5∗4∗3∗2∗1</m:t>
                            </m:r>
                          </m:e>
                        </m:d>
                      </m:den>
                    </m:f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10∗9∗8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3∗2∗1</m:t>
                        </m:r>
                      </m:den>
                    </m:f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=120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85" name="テキスト ボックス 84"/>
            <xdr:cNvSpPr txBox="1"/>
          </xdr:nvSpPr>
          <xdr:spPr>
            <a:xfrm>
              <a:off x="28122563" y="10215563"/>
              <a:ext cx="5226843" cy="5318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 _10 𝐶_3=(10∗9∗8∗7∗6∗5∗4∗3∗2∗1)/((3∗2∗1)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  <a:ea typeface="Cambria Math"/>
                </a:rPr>
                <a:t>×(7∗6∗5∗4∗3∗2∗1) )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=(10∗9∗8)/(3∗2∗1)=120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112</xdr:col>
      <xdr:colOff>0</xdr:colOff>
      <xdr:row>28</xdr:row>
      <xdr:rowOff>0</xdr:rowOff>
    </xdr:from>
    <xdr:ext cx="3274219" cy="7146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6" name="テキスト ボックス 85"/>
            <xdr:cNvSpPr txBox="1"/>
          </xdr:nvSpPr>
          <xdr:spPr>
            <a:xfrm>
              <a:off x="29432250" y="8667750"/>
              <a:ext cx="3274219" cy="7146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=120</m:t>
                    </m:r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×</m:t>
                    </m:r>
                    <m:d>
                      <m:d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1</m:t>
                            </m:r>
                          </m:num>
                          <m:den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216</m:t>
                            </m:r>
                          </m:den>
                        </m:f>
                      </m:e>
                    </m:d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×</m:t>
                    </m:r>
                    <m:d>
                      <m:d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  <m:t>78125</m:t>
                            </m:r>
                          </m:num>
                          <m:den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  <m:t>279936</m:t>
                            </m:r>
                          </m:den>
                        </m:f>
                      </m:e>
                    </m:d>
                  </m:oMath>
                </m:oMathPara>
              </a14:m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86" name="テキスト ボックス 85"/>
            <xdr:cNvSpPr txBox="1"/>
          </xdr:nvSpPr>
          <xdr:spPr>
            <a:xfrm>
              <a:off x="29432250" y="8667750"/>
              <a:ext cx="3274219" cy="7146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=120</a:t>
              </a:r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  <a:ea typeface="Cambria Math"/>
                </a:rPr>
                <a:t>×</a:t>
              </a:r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(1/216)</a:t>
              </a:r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  <a:ea typeface="Cambria Math"/>
                </a:rPr>
                <a:t>×(78125/279936)</a:t>
              </a:r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112</xdr:col>
      <xdr:colOff>0</xdr:colOff>
      <xdr:row>30</xdr:row>
      <xdr:rowOff>83349</xdr:rowOff>
    </xdr:from>
    <xdr:ext cx="3274219" cy="3741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7" name="テキスト ボックス 86"/>
            <xdr:cNvSpPr txBox="1"/>
          </xdr:nvSpPr>
          <xdr:spPr>
            <a:xfrm>
              <a:off x="29432250" y="9370224"/>
              <a:ext cx="3274219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=0.15504536…</m:t>
                    </m:r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≈0.155</m:t>
                    </m:r>
                  </m:oMath>
                </m:oMathPara>
              </a14:m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87" name="テキスト ボックス 86"/>
            <xdr:cNvSpPr txBox="1"/>
          </xdr:nvSpPr>
          <xdr:spPr>
            <a:xfrm>
              <a:off x="29432250" y="9370224"/>
              <a:ext cx="3274219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=0.15504536…</a:t>
              </a:r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  <a:ea typeface="Cambria Math"/>
                </a:rPr>
                <a:t>≈0.155</a:t>
              </a:r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135</xdr:col>
      <xdr:colOff>0</xdr:colOff>
      <xdr:row>10</xdr:row>
      <xdr:rowOff>0</xdr:rowOff>
    </xdr:from>
    <xdr:ext cx="2964656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8" name="テキスト ボックス 87"/>
            <xdr:cNvSpPr txBox="1"/>
          </xdr:nvSpPr>
          <xdr:spPr>
            <a:xfrm>
              <a:off x="35456813" y="3095625"/>
              <a:ext cx="2964656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𝑋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=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d>
                      </m:e>
                    </m:func>
                    <m:sSub>
                      <m:sSub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=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sub>
                    </m:sSub>
                    <m:sSub>
                      <m:sSub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sub>
                    </m:sSub>
                    <m:sSup>
                      <m:sSup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p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𝜋</m:t>
                        </m:r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sup>
                    </m:sSup>
                    <m:sSup>
                      <m:sSup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1−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𝜋</m:t>
                            </m:r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88" name="テキスト ボックス 87"/>
            <xdr:cNvSpPr txBox="1"/>
          </xdr:nvSpPr>
          <xdr:spPr>
            <a:xfrm>
              <a:off x="35456813" y="3095625"/>
              <a:ext cx="2964656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Pr⁡(𝑋=𝑥) =_𝑛 𝐶_𝑥 𝜋^𝑥 (1−𝜋)^(𝑛−𝑥)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147</xdr:col>
      <xdr:colOff>0</xdr:colOff>
      <xdr:row>11</xdr:row>
      <xdr:rowOff>0</xdr:rowOff>
    </xdr:from>
    <xdr:ext cx="1488281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7" name="テキスト ボックス 96"/>
            <xdr:cNvSpPr txBox="1"/>
          </xdr:nvSpPr>
          <xdr:spPr>
            <a:xfrm>
              <a:off x="38600063" y="3405188"/>
              <a:ext cx="148828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𝑋</m:t>
                    </m:r>
                    <m:r>
                      <a:rPr kumimoji="1" lang="en-US" altLang="ja-JP" sz="1400" b="0" i="1">
                        <a:latin typeface="Cambria Math"/>
                      </a:rPr>
                      <m:t>~</m:t>
                    </m:r>
                    <m:r>
                      <a:rPr kumimoji="1" lang="en-US" altLang="ja-JP" sz="1400" b="0" i="1">
                        <a:latin typeface="Cambria Math"/>
                      </a:rPr>
                      <m:t>𝐵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, 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𝜋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97" name="テキスト ボックス 96"/>
            <xdr:cNvSpPr txBox="1"/>
          </xdr:nvSpPr>
          <xdr:spPr>
            <a:xfrm>
              <a:off x="38600063" y="3405188"/>
              <a:ext cx="148828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𝑋~𝐵(𝑛, 𝜋)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140</xdr:col>
      <xdr:colOff>0</xdr:colOff>
      <xdr:row>24</xdr:row>
      <xdr:rowOff>0</xdr:rowOff>
    </xdr:from>
    <xdr:ext cx="773906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6" name="テキスト ボックス 105"/>
            <xdr:cNvSpPr txBox="1"/>
          </xdr:nvSpPr>
          <xdr:spPr>
            <a:xfrm>
              <a:off x="36766500" y="7429500"/>
              <a:ext cx="773906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 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𝑛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106" name="テキスト ボックス 105"/>
            <xdr:cNvSpPr txBox="1"/>
          </xdr:nvSpPr>
          <xdr:spPr>
            <a:xfrm>
              <a:off x="36766500" y="7429500"/>
              <a:ext cx="773906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〖 _𝑛 𝐶〗_𝑥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143</xdr:col>
      <xdr:colOff>-1</xdr:colOff>
      <xdr:row>24</xdr:row>
      <xdr:rowOff>0</xdr:rowOff>
    </xdr:from>
    <xdr:ext cx="1321593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7" name="テキスト ボックス 106"/>
            <xdr:cNvSpPr txBox="1"/>
          </xdr:nvSpPr>
          <xdr:spPr>
            <a:xfrm>
              <a:off x="37552312" y="7429500"/>
              <a:ext cx="1321593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p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𝜋</m:t>
                        </m:r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sup>
                    </m:sSup>
                    <m:sSup>
                      <m:sSup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1−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𝜋</m:t>
                            </m:r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107" name="テキスト ボックス 106"/>
            <xdr:cNvSpPr txBox="1"/>
          </xdr:nvSpPr>
          <xdr:spPr>
            <a:xfrm>
              <a:off x="37552312" y="7429500"/>
              <a:ext cx="1321593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𝜋^𝑥 (1−𝜋)^(𝑛−𝑥)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137</xdr:col>
      <xdr:colOff>0</xdr:colOff>
      <xdr:row>23</xdr:row>
      <xdr:rowOff>0</xdr:rowOff>
    </xdr:from>
    <xdr:ext cx="773906" cy="2567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4" name="テキスト ボックス 113"/>
            <xdr:cNvSpPr txBox="1"/>
          </xdr:nvSpPr>
          <xdr:spPr>
            <a:xfrm>
              <a:off x="35980688" y="7119938"/>
              <a:ext cx="773906" cy="2567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05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05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05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050" b="0" i="1">
                                <a:latin typeface="Cambria Math"/>
                              </a:rPr>
                              <m:t>𝑋</m:t>
                            </m:r>
                            <m:r>
                              <a:rPr kumimoji="1" lang="en-US" altLang="ja-JP" sz="1050" b="0" i="1">
                                <a:latin typeface="Cambria Math"/>
                              </a:rPr>
                              <m:t>=</m:t>
                            </m:r>
                            <m:r>
                              <a:rPr kumimoji="1" lang="en-US" altLang="ja-JP" sz="1050" b="0" i="1">
                                <a:latin typeface="Cambria Math"/>
                              </a:rPr>
                              <m:t>𝑥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050"/>
            </a:p>
          </xdr:txBody>
        </xdr:sp>
      </mc:Choice>
      <mc:Fallback>
        <xdr:sp macro="" textlink="">
          <xdr:nvSpPr>
            <xdr:cNvPr id="114" name="テキスト ボックス 113"/>
            <xdr:cNvSpPr txBox="1"/>
          </xdr:nvSpPr>
          <xdr:spPr>
            <a:xfrm>
              <a:off x="35980688" y="7119938"/>
              <a:ext cx="773906" cy="2567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050" b="0" i="0">
                  <a:latin typeface="Cambria Math"/>
                </a:rPr>
                <a:t>Pr⁡(𝑋=𝑥)</a:t>
              </a:r>
              <a:endParaRPr kumimoji="1" lang="ja-JP" altLang="en-US" sz="1050"/>
            </a:p>
          </xdr:txBody>
        </xdr:sp>
      </mc:Fallback>
    </mc:AlternateContent>
    <xdr:clientData/>
  </xdr:oneCellAnchor>
  <xdr:oneCellAnchor>
    <xdr:from>
      <xdr:col>134</xdr:col>
      <xdr:colOff>0</xdr:colOff>
      <xdr:row>23</xdr:row>
      <xdr:rowOff>0</xdr:rowOff>
    </xdr:from>
    <xdr:ext cx="773906" cy="5140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5" name="テキスト ボックス 114"/>
            <xdr:cNvSpPr txBox="1"/>
          </xdr:nvSpPr>
          <xdr:spPr>
            <a:xfrm>
              <a:off x="35194875" y="7119938"/>
              <a:ext cx="773906" cy="5140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6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600" b="0" i="1">
                            <a:latin typeface="Cambria Math"/>
                          </a:rPr>
                          <m:t>𝑥</m:t>
                        </m:r>
                      </m:num>
                      <m:den>
                        <m:r>
                          <a:rPr kumimoji="1" lang="en-US" altLang="ja-JP" sz="1600" b="0" i="1">
                            <a:latin typeface="Cambria Math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kumimoji="1" lang="ja-JP" altLang="en-US" sz="1600"/>
            </a:p>
          </xdr:txBody>
        </xdr:sp>
      </mc:Choice>
      <mc:Fallback>
        <xdr:sp macro="" textlink="">
          <xdr:nvSpPr>
            <xdr:cNvPr id="115" name="テキスト ボックス 114"/>
            <xdr:cNvSpPr txBox="1"/>
          </xdr:nvSpPr>
          <xdr:spPr>
            <a:xfrm>
              <a:off x="35194875" y="7119938"/>
              <a:ext cx="773906" cy="5140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600" b="0" i="0">
                  <a:latin typeface="Cambria Math"/>
                </a:rPr>
                <a:t>𝑥/𝑛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131</xdr:col>
      <xdr:colOff>0</xdr:colOff>
      <xdr:row>23</xdr:row>
      <xdr:rowOff>0</xdr:rowOff>
    </xdr:from>
    <xdr:ext cx="773906" cy="3427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6" name="テキスト ボックス 115"/>
            <xdr:cNvSpPr txBox="1"/>
          </xdr:nvSpPr>
          <xdr:spPr>
            <a:xfrm>
              <a:off x="34409063" y="7119938"/>
              <a:ext cx="773906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latin typeface="Cambria Math"/>
                      </a:rPr>
                      <m:t>𝑋</m:t>
                    </m:r>
                  </m:oMath>
                </m:oMathPara>
              </a14:m>
              <a:endParaRPr kumimoji="1" lang="ja-JP" altLang="en-US" sz="1600"/>
            </a:p>
          </xdr:txBody>
        </xdr:sp>
      </mc:Choice>
      <mc:Fallback>
        <xdr:sp macro="" textlink="">
          <xdr:nvSpPr>
            <xdr:cNvPr id="116" name="テキスト ボックス 115"/>
            <xdr:cNvSpPr txBox="1"/>
          </xdr:nvSpPr>
          <xdr:spPr>
            <a:xfrm>
              <a:off x="34409063" y="7119938"/>
              <a:ext cx="773906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600" b="0" i="0">
                  <a:latin typeface="Cambria Math"/>
                </a:rPr>
                <a:t>𝑋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158</xdr:col>
      <xdr:colOff>0</xdr:colOff>
      <xdr:row>17</xdr:row>
      <xdr:rowOff>0</xdr:rowOff>
    </xdr:from>
    <xdr:ext cx="5750719" cy="61888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7" name="テキスト ボックス 136"/>
            <xdr:cNvSpPr txBox="1"/>
          </xdr:nvSpPr>
          <xdr:spPr>
            <a:xfrm>
              <a:off x="41481375" y="5262563"/>
              <a:ext cx="5750719" cy="6188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5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sup>
                    </m:sSup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9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25</m:t>
                        </m:r>
                      </m:den>
                    </m:f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137" name="テキスト ボックス 136"/>
            <xdr:cNvSpPr txBox="1"/>
          </xdr:nvSpPr>
          <xdr:spPr>
            <a:xfrm>
              <a:off x="41481375" y="5262563"/>
              <a:ext cx="5750719" cy="6188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(3/5)^2=9/25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158</xdr:col>
      <xdr:colOff>0</xdr:colOff>
      <xdr:row>27</xdr:row>
      <xdr:rowOff>0</xdr:rowOff>
    </xdr:from>
    <xdr:ext cx="1035844" cy="49564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8" name="テキスト ボックス 137"/>
            <xdr:cNvSpPr txBox="1"/>
          </xdr:nvSpPr>
          <xdr:spPr>
            <a:xfrm>
              <a:off x="41481375" y="8358188"/>
              <a:ext cx="1035844" cy="4956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7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10</m:t>
                        </m:r>
                      </m:den>
                    </m:f>
                    <m:r>
                      <a:rPr kumimoji="1" lang="en-US" altLang="ja-JP" sz="1400" b="0" i="0">
                        <a:solidFill>
                          <a:srgbClr val="FF0000"/>
                        </a:solidFill>
                        <a:latin typeface="Cambria Math"/>
                      </a:rPr>
                      <m:t>∗</m:t>
                    </m:r>
                    <m:f>
                      <m:fPr>
                        <m:ctrl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6</m:t>
                        </m:r>
                      </m:num>
                      <m:den>
                        <m: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9</m:t>
                        </m:r>
                      </m:den>
                    </m:f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138" name="テキスト ボックス 137"/>
            <xdr:cNvSpPr txBox="1"/>
          </xdr:nvSpPr>
          <xdr:spPr>
            <a:xfrm>
              <a:off x="41481375" y="8358188"/>
              <a:ext cx="1035844" cy="4956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7/10∗6/9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163</xdr:col>
      <xdr:colOff>0</xdr:colOff>
      <xdr:row>27</xdr:row>
      <xdr:rowOff>0</xdr:rowOff>
    </xdr:from>
    <xdr:ext cx="1035844" cy="51565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9" name="テキスト ボックス 138"/>
            <xdr:cNvSpPr txBox="1"/>
          </xdr:nvSpPr>
          <xdr:spPr>
            <a:xfrm>
              <a:off x="42791063" y="8358188"/>
              <a:ext cx="1035844" cy="5156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3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10</m:t>
                        </m:r>
                      </m:den>
                    </m:f>
                    <m:r>
                      <a:rPr kumimoji="1" lang="en-US" altLang="ja-JP" sz="1400" b="0" i="0">
                        <a:solidFill>
                          <a:srgbClr val="FF0000"/>
                        </a:solidFill>
                        <a:latin typeface="Cambria Math"/>
                      </a:rPr>
                      <m:t>∗</m:t>
                    </m:r>
                    <m:f>
                      <m:fPr>
                        <m:ctrl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num>
                      <m:den>
                        <m: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9</m:t>
                        </m:r>
                      </m:den>
                    </m:f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139" name="テキスト ボックス 138"/>
            <xdr:cNvSpPr txBox="1"/>
          </xdr:nvSpPr>
          <xdr:spPr>
            <a:xfrm>
              <a:off x="42791063" y="8358188"/>
              <a:ext cx="1035844" cy="5156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3/10∗2/9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168</xdr:col>
      <xdr:colOff>0</xdr:colOff>
      <xdr:row>27</xdr:row>
      <xdr:rowOff>0</xdr:rowOff>
    </xdr:from>
    <xdr:ext cx="2940844" cy="57637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0" name="テキスト ボックス 139"/>
            <xdr:cNvSpPr txBox="1"/>
          </xdr:nvSpPr>
          <xdr:spPr>
            <a:xfrm>
              <a:off x="44100750" y="8358188"/>
              <a:ext cx="2940844" cy="5763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7</m:t>
                            </m:r>
                          </m:num>
                          <m:den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10</m:t>
                            </m:r>
                          </m:den>
                        </m:f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∗</m:t>
                        </m:r>
                        <m:f>
                          <m:f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6</m:t>
                            </m:r>
                          </m:num>
                          <m:den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9</m:t>
                            </m:r>
                          </m:den>
                        </m:f>
                      </m:e>
                    </m:d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+</m:t>
                    </m:r>
                    <m:d>
                      <m:d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3</m:t>
                            </m:r>
                          </m:num>
                          <m:den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10</m:t>
                            </m:r>
                          </m:den>
                        </m:f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∗</m:t>
                        </m:r>
                        <m:f>
                          <m:f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2</m:t>
                            </m:r>
                          </m:num>
                          <m:den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9</m:t>
                            </m:r>
                          </m:den>
                        </m:f>
                      </m:e>
                    </m:d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8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15</m:t>
                        </m:r>
                      </m:den>
                    </m:f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140" name="テキスト ボックス 139"/>
            <xdr:cNvSpPr txBox="1"/>
          </xdr:nvSpPr>
          <xdr:spPr>
            <a:xfrm>
              <a:off x="44100750" y="8358188"/>
              <a:ext cx="2940844" cy="5763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(7/10∗6/9)+(3/10∗2/9)=8/15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157</xdr:col>
      <xdr:colOff>261936</xdr:colOff>
      <xdr:row>33</xdr:row>
      <xdr:rowOff>166690</xdr:rowOff>
    </xdr:from>
    <xdr:ext cx="5762625" cy="6340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1" name="テキスト ボックス 140"/>
            <xdr:cNvSpPr txBox="1"/>
          </xdr:nvSpPr>
          <xdr:spPr>
            <a:xfrm>
              <a:off x="41481374" y="10382253"/>
              <a:ext cx="5762625" cy="634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 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5</m:t>
                            </m:r>
                          </m:sub>
                        </m:sSub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3</m:t>
                        </m:r>
                      </m:sub>
                    </m:sSub>
                    <m:sSup>
                      <m:sSup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6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3</m:t>
                        </m:r>
                      </m:sup>
                    </m:sSup>
                    <m:sSup>
                      <m:sSup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5</m:t>
                                </m:r>
                              </m:num>
                              <m:den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6</m:t>
                                </m:r>
                              </m:den>
                            </m:f>
                          </m:e>
                        </m:d>
                      </m:e>
                      <m:sup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5−3</m:t>
                            </m:r>
                          </m:e>
                        </m:d>
                      </m:sup>
                    </m:sSup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5!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3!2!</m:t>
                        </m:r>
                      </m:den>
                    </m:f>
                    <m:d>
                      <m:d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1</m:t>
                            </m:r>
                          </m:num>
                          <m:den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216</m:t>
                            </m:r>
                          </m:den>
                        </m:f>
                      </m:e>
                    </m:d>
                    <m:d>
                      <m:d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25</m:t>
                            </m:r>
                          </m:num>
                          <m:den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36</m:t>
                            </m:r>
                          </m:den>
                        </m:f>
                      </m:e>
                    </m:d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250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7776</m:t>
                        </m:r>
                      </m:den>
                    </m:f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=0.0321502…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≈0.032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141" name="テキスト ボックス 140"/>
            <xdr:cNvSpPr txBox="1"/>
          </xdr:nvSpPr>
          <xdr:spPr>
            <a:xfrm>
              <a:off x="41481374" y="10382253"/>
              <a:ext cx="5762625" cy="634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〖 _5 𝐶〗_3 (1/6)^3 (5/6)^((5−3) )=5!/3!2! (1/216)(25/36)=250/7776=0.0321502…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  <a:ea typeface="Cambria Math"/>
                </a:rPr>
                <a:t>≈0.032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76200</xdr:colOff>
      <xdr:row>14</xdr:row>
      <xdr:rowOff>19050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1</xdr:row>
      <xdr:rowOff>0</xdr:rowOff>
    </xdr:from>
    <xdr:to>
      <xdr:col>36</xdr:col>
      <xdr:colOff>76200</xdr:colOff>
      <xdr:row>14</xdr:row>
      <xdr:rowOff>19050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22</xdr:col>
      <xdr:colOff>76200</xdr:colOff>
      <xdr:row>14</xdr:row>
      <xdr:rowOff>19050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22</xdr:col>
      <xdr:colOff>76200</xdr:colOff>
      <xdr:row>28</xdr:row>
      <xdr:rowOff>19050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X36"/>
  <sheetViews>
    <sheetView showGridLines="0" tabSelected="1" view="pageLayout" zoomScale="80" zoomScaleNormal="90" zoomScalePageLayoutView="80" workbookViewId="0">
      <selection activeCell="C2" sqref="C2:F4"/>
    </sheetView>
  </sheetViews>
  <sheetFormatPr defaultColWidth="3.625" defaultRowHeight="24.95" customHeight="1" x14ac:dyDescent="0.3"/>
  <cols>
    <col min="1" max="1" width="3.625" style="34"/>
    <col min="2" max="2" width="4.375" style="34" bestFit="1" customWidth="1"/>
    <col min="3" max="3" width="3.625" style="34"/>
    <col min="4" max="7" width="3.625" style="18"/>
    <col min="8" max="8" width="4" style="18" bestFit="1" customWidth="1"/>
    <col min="9" max="26" width="3.625" style="18"/>
    <col min="27" max="182" width="3.625" style="51"/>
    <col min="183" max="16384" width="3.625" style="1"/>
  </cols>
  <sheetData>
    <row r="1" spans="1:206" ht="24.9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BA1" s="51" t="s">
        <v>119</v>
      </c>
    </row>
    <row r="2" spans="1:206" ht="24.95" customHeight="1" x14ac:dyDescent="0.3">
      <c r="A2" s="1"/>
      <c r="B2" s="1"/>
      <c r="C2" s="95" t="s">
        <v>0</v>
      </c>
      <c r="D2" s="96"/>
      <c r="E2" s="96"/>
      <c r="F2" s="97"/>
      <c r="G2" s="25" t="s">
        <v>73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21"/>
      <c r="Z2" s="21"/>
      <c r="AA2" s="93" t="s">
        <v>81</v>
      </c>
      <c r="AB2" s="93"/>
      <c r="AC2" s="93"/>
      <c r="AD2" s="22" t="s">
        <v>82</v>
      </c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93" t="s">
        <v>117</v>
      </c>
      <c r="BB2" s="93"/>
      <c r="BC2" s="93"/>
      <c r="BD2" s="22" t="s">
        <v>118</v>
      </c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93" t="s">
        <v>142</v>
      </c>
      <c r="CB2" s="93"/>
      <c r="CC2" s="93"/>
      <c r="CD2" s="67"/>
      <c r="CE2" s="68"/>
      <c r="CF2" s="69"/>
      <c r="CG2" s="22" t="s">
        <v>143</v>
      </c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93" t="s">
        <v>142</v>
      </c>
      <c r="DB2" s="93"/>
      <c r="DC2" s="93"/>
      <c r="DD2" s="22" t="s">
        <v>165</v>
      </c>
      <c r="DE2" s="2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22"/>
      <c r="EA2" s="93" t="s">
        <v>181</v>
      </c>
      <c r="EB2" s="93"/>
      <c r="EC2" s="93"/>
      <c r="ED2" s="22" t="s">
        <v>182</v>
      </c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93" t="s">
        <v>233</v>
      </c>
      <c r="FB2" s="93"/>
      <c r="FC2" s="93"/>
      <c r="FD2" s="22" t="s">
        <v>228</v>
      </c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1"/>
      <c r="GC2" s="95" t="s">
        <v>2</v>
      </c>
      <c r="GD2" s="96"/>
      <c r="GE2" s="96"/>
      <c r="GF2" s="96"/>
      <c r="GG2" s="96"/>
      <c r="GH2" s="96"/>
      <c r="GI2" s="96"/>
      <c r="GJ2" s="96"/>
      <c r="GK2" s="96"/>
      <c r="GL2" s="96"/>
      <c r="GM2" s="96"/>
      <c r="GN2" s="96"/>
      <c r="GO2" s="96"/>
      <c r="GP2" s="96"/>
      <c r="GQ2" s="96"/>
      <c r="GR2" s="96"/>
      <c r="GS2" s="96"/>
      <c r="GT2" s="96"/>
      <c r="GU2" s="96"/>
      <c r="GV2" s="96"/>
      <c r="GW2" s="96"/>
      <c r="GX2" s="97"/>
    </row>
    <row r="3" spans="1:206" ht="24.95" customHeight="1" thickBot="1" x14ac:dyDescent="0.35">
      <c r="A3" s="1"/>
      <c r="B3" s="1"/>
      <c r="C3" s="98"/>
      <c r="D3" s="91"/>
      <c r="E3" s="91"/>
      <c r="F3" s="99"/>
      <c r="G3" s="4" t="s">
        <v>74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21"/>
      <c r="Z3" s="21"/>
      <c r="AA3" s="22"/>
      <c r="AB3" s="22"/>
      <c r="AC3" s="22"/>
      <c r="AD3" s="22" t="s">
        <v>83</v>
      </c>
      <c r="AE3" s="22"/>
      <c r="AF3" s="22"/>
      <c r="AG3" s="22" t="s">
        <v>84</v>
      </c>
      <c r="AH3" s="22" t="s">
        <v>85</v>
      </c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 t="s">
        <v>130</v>
      </c>
      <c r="BE3" s="73"/>
      <c r="BF3" s="74"/>
      <c r="BG3" s="74"/>
      <c r="BH3" s="74"/>
      <c r="BI3" s="74"/>
      <c r="BJ3" s="75"/>
      <c r="BK3" s="22"/>
      <c r="BL3" s="22"/>
      <c r="BM3" s="22"/>
      <c r="BN3" s="22"/>
      <c r="BO3" s="22" t="s">
        <v>133</v>
      </c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70"/>
      <c r="CE3" s="71"/>
      <c r="CF3" s="72"/>
      <c r="CG3" s="22" t="s">
        <v>144</v>
      </c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52"/>
      <c r="DE3" s="52"/>
      <c r="DF3" s="22"/>
      <c r="DG3" s="22"/>
      <c r="DH3" s="52"/>
      <c r="DI3" s="52"/>
      <c r="DJ3" s="52"/>
      <c r="DK3" s="52"/>
      <c r="DL3" s="52"/>
      <c r="DM3" s="52"/>
      <c r="DN3" s="52"/>
      <c r="DO3" s="52"/>
      <c r="DP3" s="52"/>
      <c r="DQ3" s="52"/>
      <c r="DR3" s="52"/>
      <c r="DS3" s="52"/>
      <c r="DT3" s="22"/>
      <c r="DU3" s="22"/>
      <c r="DV3" s="52"/>
      <c r="DW3" s="52"/>
      <c r="DX3" s="52"/>
      <c r="DY3" s="52"/>
      <c r="DZ3" s="22"/>
      <c r="EA3" s="22"/>
      <c r="EB3" s="22"/>
      <c r="EC3" s="22"/>
      <c r="ED3" s="22"/>
      <c r="EE3" s="22" t="s">
        <v>183</v>
      </c>
      <c r="EF3" s="22"/>
      <c r="EG3" s="22"/>
      <c r="EH3" s="22"/>
      <c r="EI3" s="22" t="s">
        <v>147</v>
      </c>
      <c r="EJ3" s="22" t="s">
        <v>185</v>
      </c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 t="s">
        <v>231</v>
      </c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1"/>
      <c r="GC3" s="100"/>
      <c r="GD3" s="101"/>
      <c r="GE3" s="101"/>
      <c r="GF3" s="101"/>
      <c r="GG3" s="101"/>
      <c r="GH3" s="101"/>
      <c r="GI3" s="101"/>
      <c r="GJ3" s="101"/>
      <c r="GK3" s="101"/>
      <c r="GL3" s="101"/>
      <c r="GM3" s="101"/>
      <c r="GN3" s="101"/>
      <c r="GO3" s="101"/>
      <c r="GP3" s="101"/>
      <c r="GQ3" s="101"/>
      <c r="GR3" s="101"/>
      <c r="GS3" s="101"/>
      <c r="GT3" s="101"/>
      <c r="GU3" s="101"/>
      <c r="GV3" s="101"/>
      <c r="GW3" s="101"/>
      <c r="GX3" s="102"/>
    </row>
    <row r="4" spans="1:206" ht="24.95" customHeight="1" thickBot="1" x14ac:dyDescent="0.35">
      <c r="A4" s="1"/>
      <c r="B4" s="1"/>
      <c r="C4" s="100"/>
      <c r="D4" s="101"/>
      <c r="E4" s="101"/>
      <c r="F4" s="102"/>
      <c r="G4" s="26" t="s">
        <v>75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8"/>
      <c r="Y4" s="22"/>
      <c r="Z4" s="22"/>
      <c r="AA4" s="22"/>
      <c r="AB4" s="22"/>
      <c r="AC4" s="22"/>
      <c r="AD4" s="22"/>
      <c r="AE4" s="22"/>
      <c r="AF4" s="22"/>
      <c r="AG4" s="22"/>
      <c r="AH4" s="22" t="s">
        <v>86</v>
      </c>
      <c r="AI4" s="22" t="s">
        <v>87</v>
      </c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 t="s">
        <v>122</v>
      </c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 t="s">
        <v>146</v>
      </c>
      <c r="CF4" s="22" t="s">
        <v>145</v>
      </c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 t="s">
        <v>151</v>
      </c>
      <c r="DG4" s="22" t="s">
        <v>166</v>
      </c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 t="s">
        <v>184</v>
      </c>
      <c r="EF4" s="22"/>
      <c r="EG4" s="22"/>
      <c r="EH4" s="22"/>
      <c r="EI4" s="22" t="s">
        <v>147</v>
      </c>
      <c r="EJ4" s="22" t="s">
        <v>186</v>
      </c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 t="s">
        <v>237</v>
      </c>
      <c r="FG4" s="22" t="s">
        <v>234</v>
      </c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1"/>
      <c r="GC4" s="55"/>
      <c r="GD4" s="2" t="s">
        <v>44</v>
      </c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3"/>
    </row>
    <row r="5" spans="1:206" ht="24.95" customHeight="1" x14ac:dyDescent="0.3">
      <c r="A5" s="1" t="s">
        <v>120</v>
      </c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1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 t="s">
        <v>78</v>
      </c>
      <c r="AJ5" s="73"/>
      <c r="AK5" s="74"/>
      <c r="AL5" s="75"/>
      <c r="AM5" s="22" t="s">
        <v>83</v>
      </c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 t="s">
        <v>167</v>
      </c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 t="s">
        <v>187</v>
      </c>
      <c r="EF5" s="22"/>
      <c r="EG5" s="22"/>
      <c r="EH5" s="22"/>
      <c r="EI5" s="22" t="s">
        <v>147</v>
      </c>
      <c r="EJ5" s="22" t="s">
        <v>190</v>
      </c>
      <c r="EK5" s="129" t="s">
        <v>189</v>
      </c>
      <c r="EL5" s="73"/>
      <c r="EM5" s="74"/>
      <c r="EN5" s="74"/>
      <c r="EO5" s="74"/>
      <c r="EP5" s="74"/>
      <c r="EQ5" s="74"/>
      <c r="ER5" s="75"/>
      <c r="ES5" s="129" t="s">
        <v>188</v>
      </c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 t="s">
        <v>237</v>
      </c>
      <c r="FG5" s="22" t="s">
        <v>236</v>
      </c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1"/>
      <c r="GC5" s="30"/>
      <c r="GD5" s="7"/>
      <c r="GE5" s="7" t="s">
        <v>71</v>
      </c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9"/>
    </row>
    <row r="6" spans="1:206" ht="24.95" customHeight="1" x14ac:dyDescent="0.3">
      <c r="A6" s="93" t="s">
        <v>42</v>
      </c>
      <c r="B6" s="93"/>
      <c r="C6" s="93"/>
      <c r="D6" s="5" t="s">
        <v>43</v>
      </c>
      <c r="E6" s="5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21"/>
      <c r="Z6" s="22"/>
      <c r="AA6" s="22"/>
      <c r="AB6" s="22"/>
      <c r="AC6" s="22"/>
      <c r="AD6" s="22"/>
      <c r="AE6" s="22"/>
      <c r="AF6" s="22"/>
      <c r="AG6" s="22"/>
      <c r="AH6" s="22" t="s">
        <v>89</v>
      </c>
      <c r="AI6" s="22" t="s">
        <v>90</v>
      </c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 t="s">
        <v>154</v>
      </c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 t="s">
        <v>149</v>
      </c>
      <c r="EK6" s="22" t="s">
        <v>192</v>
      </c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 t="s">
        <v>235</v>
      </c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1"/>
      <c r="GC6" s="15"/>
      <c r="GD6" s="5" t="s">
        <v>97</v>
      </c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6"/>
    </row>
    <row r="7" spans="1:206" ht="24.95" customHeight="1" x14ac:dyDescent="0.3">
      <c r="A7" s="37"/>
      <c r="B7" s="37"/>
      <c r="C7" s="37"/>
      <c r="D7" s="37"/>
      <c r="E7" s="103"/>
      <c r="F7" s="104"/>
      <c r="G7" s="104"/>
      <c r="H7" s="105"/>
      <c r="I7" s="5" t="s">
        <v>45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37"/>
      <c r="X7" s="37"/>
      <c r="Y7" s="21"/>
      <c r="Z7" s="22"/>
      <c r="AA7" s="22"/>
      <c r="AB7" s="22"/>
      <c r="AC7" s="22"/>
      <c r="AD7" s="22"/>
      <c r="AE7" s="22"/>
      <c r="AF7" s="22"/>
      <c r="AG7" s="22"/>
      <c r="AH7" s="22"/>
      <c r="AI7" s="22" t="s">
        <v>91</v>
      </c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 t="s">
        <v>123</v>
      </c>
      <c r="BH7" s="22" t="s">
        <v>124</v>
      </c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67"/>
      <c r="CE7" s="68"/>
      <c r="CF7" s="69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 t="s">
        <v>168</v>
      </c>
      <c r="DG7" s="22"/>
      <c r="DH7" s="22"/>
      <c r="DI7" s="22"/>
      <c r="DJ7" s="22"/>
      <c r="DK7" s="22"/>
      <c r="DL7" s="22"/>
      <c r="DM7" s="22" t="s">
        <v>169</v>
      </c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73"/>
      <c r="EF7" s="74"/>
      <c r="EG7" s="74"/>
      <c r="EH7" s="75"/>
      <c r="EI7" s="22" t="s">
        <v>147</v>
      </c>
      <c r="EJ7" s="22" t="s">
        <v>193</v>
      </c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 t="s">
        <v>230</v>
      </c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1"/>
      <c r="GC7" s="30"/>
      <c r="GD7" s="7"/>
      <c r="GE7" s="7" t="s">
        <v>116</v>
      </c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9"/>
    </row>
    <row r="8" spans="1:206" ht="24.95" customHeight="1" x14ac:dyDescent="0.3">
      <c r="A8" s="37"/>
      <c r="B8" s="37"/>
      <c r="C8" s="37"/>
      <c r="D8" s="37"/>
      <c r="E8" s="5"/>
      <c r="F8" s="5" t="s">
        <v>46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37"/>
      <c r="X8" s="37"/>
      <c r="Y8" s="21"/>
      <c r="Z8" s="22"/>
      <c r="AA8" s="22"/>
      <c r="AB8" s="22"/>
      <c r="AC8" s="22"/>
      <c r="AD8" s="22" t="s">
        <v>92</v>
      </c>
      <c r="AE8" s="22"/>
      <c r="AF8" s="22"/>
      <c r="AG8" s="22" t="s">
        <v>84</v>
      </c>
      <c r="AH8" s="22" t="s">
        <v>93</v>
      </c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 t="s">
        <v>125</v>
      </c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70"/>
      <c r="CE8" s="71"/>
      <c r="CF8" s="72"/>
      <c r="CG8" s="22" t="s">
        <v>148</v>
      </c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67"/>
      <c r="DG8" s="68"/>
      <c r="DH8" s="68"/>
      <c r="DI8" s="68"/>
      <c r="DJ8" s="68"/>
      <c r="DK8" s="68"/>
      <c r="DL8" s="68"/>
      <c r="DM8" s="68"/>
      <c r="DN8" s="68"/>
      <c r="DO8" s="68"/>
      <c r="DP8" s="68"/>
      <c r="DQ8" s="68"/>
      <c r="DR8" s="68"/>
      <c r="DS8" s="68"/>
      <c r="DT8" s="68"/>
      <c r="DU8" s="68"/>
      <c r="DV8" s="68"/>
      <c r="DW8" s="68"/>
      <c r="DX8" s="69"/>
      <c r="DY8" s="22"/>
      <c r="DZ8" s="22"/>
      <c r="EA8" s="22"/>
      <c r="EB8" s="22"/>
      <c r="EC8" s="22"/>
      <c r="ED8" s="22"/>
      <c r="EE8" s="73"/>
      <c r="EF8" s="74"/>
      <c r="EG8" s="74"/>
      <c r="EH8" s="75"/>
      <c r="EI8" s="22" t="s">
        <v>147</v>
      </c>
      <c r="EJ8" s="22" t="s">
        <v>196</v>
      </c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 t="s">
        <v>237</v>
      </c>
      <c r="FG8" s="22" t="s">
        <v>238</v>
      </c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1"/>
      <c r="GC8" s="4"/>
      <c r="GD8" s="5" t="s">
        <v>229</v>
      </c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6"/>
    </row>
    <row r="9" spans="1:206" ht="24.95" customHeight="1" x14ac:dyDescent="0.3">
      <c r="A9" s="37"/>
      <c r="B9" s="37"/>
      <c r="C9" s="37"/>
      <c r="D9" s="37"/>
      <c r="E9" s="5"/>
      <c r="F9" s="5" t="s">
        <v>49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37"/>
      <c r="X9" s="37"/>
      <c r="Y9" s="21"/>
      <c r="Z9" s="22"/>
      <c r="AA9" s="22"/>
      <c r="AB9" s="22"/>
      <c r="AC9" s="22"/>
      <c r="AD9" s="22"/>
      <c r="AE9" s="22"/>
      <c r="AF9" s="22"/>
      <c r="AG9" s="22"/>
      <c r="AH9" s="22" t="s">
        <v>94</v>
      </c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 t="s">
        <v>126</v>
      </c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 t="s">
        <v>149</v>
      </c>
      <c r="CF9" s="22" t="s">
        <v>150</v>
      </c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115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116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 t="s">
        <v>239</v>
      </c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1"/>
      <c r="GC9" s="4"/>
      <c r="GD9" s="5"/>
      <c r="GE9" s="5" t="s">
        <v>224</v>
      </c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6"/>
    </row>
    <row r="10" spans="1:206" ht="24.95" customHeight="1" x14ac:dyDescent="0.3">
      <c r="A10" s="37"/>
      <c r="B10" s="37"/>
      <c r="C10" s="37"/>
      <c r="D10" s="37"/>
      <c r="E10" s="103"/>
      <c r="F10" s="104"/>
      <c r="G10" s="104"/>
      <c r="H10" s="105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21"/>
      <c r="Z10" s="22"/>
      <c r="AA10" s="22"/>
      <c r="AB10" s="22"/>
      <c r="AC10" s="22"/>
      <c r="AD10" s="22" t="s">
        <v>40</v>
      </c>
      <c r="AE10" s="22"/>
      <c r="AF10" s="22"/>
      <c r="AG10" s="22"/>
      <c r="AH10" s="22"/>
      <c r="AI10" s="22" t="s">
        <v>84</v>
      </c>
      <c r="AJ10" s="22" t="s">
        <v>95</v>
      </c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 t="s">
        <v>89</v>
      </c>
      <c r="BG10" s="22" t="s">
        <v>127</v>
      </c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 t="s">
        <v>151</v>
      </c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115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116"/>
      <c r="DY10" s="22"/>
      <c r="DZ10" s="22"/>
      <c r="EA10" s="22"/>
      <c r="EB10" s="22"/>
      <c r="EC10" s="22"/>
      <c r="ED10" s="22"/>
      <c r="EE10" s="22" t="s">
        <v>197</v>
      </c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 t="s">
        <v>237</v>
      </c>
      <c r="FG10" s="22" t="s">
        <v>240</v>
      </c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1"/>
      <c r="GC10" s="4"/>
      <c r="GD10" s="5"/>
      <c r="GE10" s="5"/>
      <c r="GF10" s="5" t="s">
        <v>225</v>
      </c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6"/>
    </row>
    <row r="11" spans="1:206" ht="24.95" customHeight="1" x14ac:dyDescent="0.3">
      <c r="A11" s="37"/>
      <c r="B11" s="37"/>
      <c r="C11" s="37"/>
      <c r="D11" s="37"/>
      <c r="E11" s="37"/>
      <c r="F11" s="37" t="s">
        <v>48</v>
      </c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6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111"/>
      <c r="CV11" s="112"/>
      <c r="CW11" s="112"/>
      <c r="CX11" s="113"/>
      <c r="CY11" s="23"/>
      <c r="CZ11" s="23"/>
      <c r="DA11" s="23"/>
      <c r="DB11" s="23"/>
      <c r="DC11" s="23"/>
      <c r="DF11" s="117"/>
      <c r="DX11" s="118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2" t="s">
        <v>232</v>
      </c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1"/>
      <c r="GC11" s="4"/>
      <c r="GD11" s="5"/>
      <c r="GE11" s="5" t="s">
        <v>226</v>
      </c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6"/>
    </row>
    <row r="12" spans="1:206" ht="24.95" customHeight="1" x14ac:dyDescent="0.3">
      <c r="A12" s="37"/>
      <c r="B12" s="37"/>
      <c r="C12" s="37"/>
      <c r="D12" s="37"/>
      <c r="E12" s="37" t="s">
        <v>50</v>
      </c>
      <c r="F12" s="37"/>
      <c r="G12" s="37"/>
      <c r="H12" s="37"/>
      <c r="I12" s="37"/>
      <c r="J12" s="37"/>
      <c r="K12" s="41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3"/>
      <c r="Y12" s="21"/>
      <c r="Z12" s="22"/>
      <c r="AA12" s="22"/>
      <c r="AB12" s="22"/>
      <c r="AC12" s="22"/>
      <c r="AD12" s="56" t="s">
        <v>96</v>
      </c>
      <c r="AE12" s="22"/>
      <c r="AF12" s="22"/>
      <c r="AG12" s="22"/>
      <c r="AH12" s="22"/>
      <c r="AI12" s="22"/>
      <c r="AJ12" s="73"/>
      <c r="AK12" s="74"/>
      <c r="AL12" s="74"/>
      <c r="AM12" s="75"/>
      <c r="AN12" s="56" t="s">
        <v>98</v>
      </c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 t="s">
        <v>121</v>
      </c>
      <c r="BD12" s="22"/>
      <c r="BE12" s="22"/>
      <c r="BF12" s="22"/>
      <c r="BG12" s="22"/>
      <c r="BH12" s="22"/>
      <c r="BI12" s="22"/>
      <c r="BJ12" s="22"/>
      <c r="BK12" s="22"/>
      <c r="BL12" s="22"/>
      <c r="BM12" s="57" t="s">
        <v>89</v>
      </c>
      <c r="BN12" s="58" t="s">
        <v>128</v>
      </c>
      <c r="BO12" s="58"/>
      <c r="BP12" s="58"/>
      <c r="BQ12" s="58"/>
      <c r="BR12" s="58"/>
      <c r="BS12" s="58"/>
      <c r="BT12" s="58"/>
      <c r="BU12" s="58"/>
      <c r="BV12" s="59"/>
      <c r="BW12" s="22"/>
      <c r="BX12" s="22"/>
      <c r="BY12" s="22"/>
      <c r="BZ12" s="22"/>
      <c r="CA12" s="22"/>
      <c r="CB12" s="22"/>
      <c r="CC12" s="22"/>
      <c r="CD12" s="22"/>
      <c r="CE12" s="114" t="s">
        <v>163</v>
      </c>
      <c r="CF12" s="22"/>
      <c r="CG12" s="22"/>
      <c r="CH12" s="114" t="s">
        <v>164</v>
      </c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F12" s="117"/>
      <c r="DX12" s="118"/>
      <c r="DZ12" s="22"/>
      <c r="EA12" s="22"/>
      <c r="EB12" s="22"/>
      <c r="EC12" s="22"/>
      <c r="ED12" s="22"/>
      <c r="EE12" s="22"/>
      <c r="EF12" s="22" t="s">
        <v>198</v>
      </c>
      <c r="EG12" s="22" t="s">
        <v>199</v>
      </c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 t="s">
        <v>237</v>
      </c>
      <c r="FG12" s="22" t="s">
        <v>241</v>
      </c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1"/>
      <c r="GC12" s="4"/>
      <c r="GD12" s="5"/>
      <c r="GE12" s="5"/>
      <c r="GF12" s="5" t="s">
        <v>227</v>
      </c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6"/>
    </row>
    <row r="13" spans="1:206" ht="24.95" customHeight="1" x14ac:dyDescent="0.3">
      <c r="A13" s="37"/>
      <c r="B13" s="37"/>
      <c r="C13" s="37"/>
      <c r="D13" s="37"/>
      <c r="E13" s="37"/>
      <c r="F13" s="37" t="s">
        <v>52</v>
      </c>
      <c r="G13" s="37"/>
      <c r="H13" s="37"/>
      <c r="I13" s="37"/>
      <c r="J13" s="37"/>
      <c r="K13" s="48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49"/>
      <c r="Y13" s="21"/>
      <c r="Z13" s="22"/>
      <c r="AA13" s="22"/>
      <c r="AB13" s="22"/>
      <c r="AC13" s="22"/>
      <c r="AD13" s="22"/>
      <c r="AE13" s="22" t="s">
        <v>86</v>
      </c>
      <c r="AF13" s="22" t="s">
        <v>99</v>
      </c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77" t="s">
        <v>44</v>
      </c>
      <c r="BD13" s="77"/>
      <c r="BE13" s="77"/>
      <c r="BF13" s="77"/>
      <c r="BG13" s="77" t="s">
        <v>40</v>
      </c>
      <c r="BH13" s="77"/>
      <c r="BI13" s="77"/>
      <c r="BJ13" s="77"/>
      <c r="BK13" s="22"/>
      <c r="BL13" s="22"/>
      <c r="BM13" s="60"/>
      <c r="BN13" s="77" t="s">
        <v>44</v>
      </c>
      <c r="BO13" s="77"/>
      <c r="BP13" s="77"/>
      <c r="BQ13" s="77"/>
      <c r="BR13" s="77" t="s">
        <v>40</v>
      </c>
      <c r="BS13" s="77"/>
      <c r="BT13" s="77"/>
      <c r="BU13" s="77"/>
      <c r="BV13" s="61"/>
      <c r="BW13" s="22"/>
      <c r="BX13" s="22"/>
      <c r="BY13" s="22"/>
      <c r="BZ13" s="22"/>
      <c r="CA13" s="22"/>
      <c r="CB13" s="22"/>
      <c r="CC13" s="22"/>
      <c r="CD13" s="22" t="s">
        <v>152</v>
      </c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F13" s="119"/>
      <c r="DG13" s="120"/>
      <c r="DH13" s="120"/>
      <c r="DI13" s="120"/>
      <c r="DJ13" s="120"/>
      <c r="DK13" s="120"/>
      <c r="DL13" s="120"/>
      <c r="DM13" s="120"/>
      <c r="DN13" s="120"/>
      <c r="DO13" s="120"/>
      <c r="DP13" s="120"/>
      <c r="DQ13" s="120"/>
      <c r="DR13" s="120"/>
      <c r="DS13" s="120"/>
      <c r="DT13" s="120"/>
      <c r="DU13" s="120"/>
      <c r="DV13" s="120"/>
      <c r="DW13" s="120"/>
      <c r="DX13" s="121"/>
      <c r="DZ13" s="22"/>
      <c r="EA13" s="22"/>
      <c r="EB13" s="22"/>
      <c r="EC13" s="22"/>
      <c r="ED13" s="22"/>
      <c r="EE13" s="22"/>
      <c r="EF13" s="22" t="s">
        <v>198</v>
      </c>
      <c r="EG13" s="22" t="s">
        <v>200</v>
      </c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1"/>
      <c r="GB13" s="29"/>
      <c r="GC13" s="4"/>
      <c r="GD13" s="5"/>
      <c r="GE13" s="5" t="s">
        <v>228</v>
      </c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6"/>
    </row>
    <row r="14" spans="1:206" ht="24.95" customHeight="1" x14ac:dyDescent="0.3">
      <c r="A14" s="37"/>
      <c r="B14" s="37"/>
      <c r="C14" s="37"/>
      <c r="D14" s="37"/>
      <c r="E14" s="37"/>
      <c r="F14" s="37" t="s">
        <v>53</v>
      </c>
      <c r="G14" s="37"/>
      <c r="H14" s="37"/>
      <c r="I14" s="37"/>
      <c r="J14" s="37"/>
      <c r="K14" s="48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49"/>
      <c r="Y14" s="21"/>
      <c r="Z14" s="22"/>
      <c r="AA14" s="22"/>
      <c r="AB14" s="22"/>
      <c r="AC14" s="22"/>
      <c r="AD14" s="22"/>
      <c r="AE14" s="22"/>
      <c r="AF14" s="22" t="s">
        <v>100</v>
      </c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78"/>
      <c r="BD14" s="78"/>
      <c r="BE14" s="78"/>
      <c r="BF14" s="78"/>
      <c r="BG14" s="78"/>
      <c r="BH14" s="78"/>
      <c r="BI14" s="78"/>
      <c r="BJ14" s="78"/>
      <c r="BK14" s="22"/>
      <c r="BL14" s="22"/>
      <c r="BM14" s="60"/>
      <c r="BN14" s="78"/>
      <c r="BO14" s="78"/>
      <c r="BP14" s="78"/>
      <c r="BQ14" s="78"/>
      <c r="BR14" s="78"/>
      <c r="BS14" s="78"/>
      <c r="BT14" s="78"/>
      <c r="BU14" s="78"/>
      <c r="BV14" s="66" t="s">
        <v>97</v>
      </c>
      <c r="BW14" s="65"/>
      <c r="BX14" s="22"/>
      <c r="BY14" s="22"/>
      <c r="BZ14" s="22"/>
      <c r="CA14" s="22"/>
      <c r="CB14" s="22"/>
      <c r="CC14" s="22"/>
      <c r="CD14" s="22"/>
      <c r="CE14" s="22" t="s">
        <v>151</v>
      </c>
      <c r="CF14" s="22" t="s">
        <v>153</v>
      </c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 t="s">
        <v>149</v>
      </c>
      <c r="DC14" s="22" t="s">
        <v>155</v>
      </c>
      <c r="DD14" s="22"/>
      <c r="DE14" s="22"/>
      <c r="DF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 t="s">
        <v>149</v>
      </c>
      <c r="EG14" s="22" t="s">
        <v>201</v>
      </c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 t="s">
        <v>179</v>
      </c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1"/>
      <c r="GB14" s="13"/>
      <c r="GC14" s="4"/>
      <c r="GD14" s="5"/>
      <c r="GE14" s="5"/>
      <c r="GF14" s="5" t="s">
        <v>230</v>
      </c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6"/>
    </row>
    <row r="15" spans="1:206" ht="24.95" customHeight="1" x14ac:dyDescent="0.3">
      <c r="A15" s="37"/>
      <c r="B15" s="37"/>
      <c r="C15" s="38"/>
      <c r="D15" s="37"/>
      <c r="E15" s="38"/>
      <c r="F15" s="38"/>
      <c r="G15" s="37"/>
      <c r="H15" s="38"/>
      <c r="I15" s="38"/>
      <c r="J15" s="38"/>
      <c r="K15" s="44"/>
      <c r="L15" s="45"/>
      <c r="M15" s="45"/>
      <c r="N15" s="45"/>
      <c r="O15" s="45"/>
      <c r="P15" s="46"/>
      <c r="Q15" s="46"/>
      <c r="R15" s="46"/>
      <c r="S15" s="46"/>
      <c r="T15" s="45"/>
      <c r="U15" s="45"/>
      <c r="V15" s="45"/>
      <c r="W15" s="45"/>
      <c r="X15" s="47"/>
      <c r="Y15" s="21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76">
        <v>1</v>
      </c>
      <c r="BD15" s="76"/>
      <c r="BE15" s="76"/>
      <c r="BF15" s="76"/>
      <c r="BG15" s="76"/>
      <c r="BH15" s="76"/>
      <c r="BI15" s="76"/>
      <c r="BJ15" s="76"/>
      <c r="BK15" s="22"/>
      <c r="BL15" s="22"/>
      <c r="BM15" s="60"/>
      <c r="BN15" s="76">
        <v>1</v>
      </c>
      <c r="BO15" s="76"/>
      <c r="BP15" s="76"/>
      <c r="BQ15" s="76"/>
      <c r="BR15" s="76">
        <v>0.5</v>
      </c>
      <c r="BS15" s="76"/>
      <c r="BT15" s="76"/>
      <c r="BU15" s="76"/>
      <c r="BV15" s="61"/>
      <c r="BW15" s="22"/>
      <c r="BX15" s="22"/>
      <c r="BY15" s="22"/>
      <c r="BZ15" s="22"/>
      <c r="CA15" s="22"/>
      <c r="CB15" s="22"/>
      <c r="CC15" s="22"/>
      <c r="CD15" s="22"/>
      <c r="CE15" s="22"/>
      <c r="CF15" s="22" t="s">
        <v>154</v>
      </c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 t="s">
        <v>198</v>
      </c>
      <c r="EH15" s="22" t="s">
        <v>202</v>
      </c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 t="s">
        <v>157</v>
      </c>
      <c r="FC15" s="22" t="s">
        <v>242</v>
      </c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1"/>
      <c r="GB15" s="13"/>
      <c r="GC15" s="4"/>
      <c r="GD15" s="5"/>
      <c r="GE15" s="5"/>
      <c r="GF15" s="5" t="s">
        <v>231</v>
      </c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6"/>
    </row>
    <row r="16" spans="1:206" ht="24.95" customHeight="1" thickBot="1" x14ac:dyDescent="0.35">
      <c r="A16" s="37"/>
      <c r="B16" s="37"/>
      <c r="C16" s="37"/>
      <c r="D16" s="37"/>
      <c r="E16" s="37"/>
      <c r="F16" s="37" t="s">
        <v>54</v>
      </c>
      <c r="G16" s="37"/>
      <c r="H16" s="37"/>
      <c r="I16" s="37"/>
      <c r="J16" s="37"/>
      <c r="K16" s="37"/>
      <c r="L16" s="37"/>
      <c r="M16" s="37"/>
      <c r="N16" s="37"/>
      <c r="O16" s="37"/>
      <c r="P16" s="73"/>
      <c r="Q16" s="74"/>
      <c r="R16" s="74"/>
      <c r="S16" s="74"/>
      <c r="T16" s="75"/>
      <c r="U16" s="37"/>
      <c r="V16" s="37"/>
      <c r="W16" s="37"/>
      <c r="X16" s="37"/>
      <c r="Y16" s="21"/>
      <c r="Z16" s="22"/>
      <c r="AA16" s="22"/>
      <c r="AB16" s="22"/>
      <c r="AC16" s="22"/>
      <c r="AD16" s="22" t="s">
        <v>101</v>
      </c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76">
        <v>0</v>
      </c>
      <c r="BD16" s="76"/>
      <c r="BE16" s="76"/>
      <c r="BF16" s="76"/>
      <c r="BG16" s="76"/>
      <c r="BH16" s="76"/>
      <c r="BI16" s="76"/>
      <c r="BJ16" s="76"/>
      <c r="BK16" s="22"/>
      <c r="BL16" s="22"/>
      <c r="BM16" s="60"/>
      <c r="BN16" s="76">
        <v>0</v>
      </c>
      <c r="BO16" s="76"/>
      <c r="BP16" s="76"/>
      <c r="BQ16" s="76"/>
      <c r="BR16" s="76">
        <v>0.5</v>
      </c>
      <c r="BS16" s="76"/>
      <c r="BT16" s="76"/>
      <c r="BU16" s="76"/>
      <c r="BV16" s="61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67"/>
      <c r="CO16" s="68"/>
      <c r="CP16" s="68"/>
      <c r="CQ16" s="68"/>
      <c r="CR16" s="68"/>
      <c r="CS16" s="68"/>
      <c r="CT16" s="68"/>
      <c r="CU16" s="69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 t="s">
        <v>203</v>
      </c>
      <c r="EI16" s="22" t="s">
        <v>204</v>
      </c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 t="s">
        <v>243</v>
      </c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1"/>
      <c r="GB16" s="13"/>
      <c r="GC16" s="26"/>
      <c r="GD16" s="27"/>
      <c r="GE16" s="27"/>
      <c r="GF16" s="27" t="s">
        <v>232</v>
      </c>
      <c r="GG16" s="27"/>
      <c r="GH16" s="27"/>
      <c r="GI16" s="27"/>
      <c r="GJ16" s="27"/>
      <c r="GK16" s="27"/>
      <c r="GL16" s="27"/>
      <c r="GM16" s="27"/>
      <c r="GN16" s="27"/>
      <c r="GO16" s="27"/>
      <c r="GP16" s="27"/>
      <c r="GQ16" s="27"/>
      <c r="GR16" s="27"/>
      <c r="GS16" s="27"/>
      <c r="GT16" s="27"/>
      <c r="GU16" s="27"/>
      <c r="GV16" s="27"/>
      <c r="GW16" s="27"/>
      <c r="GX16" s="28"/>
    </row>
    <row r="17" spans="1:206" ht="24.95" customHeight="1" x14ac:dyDescent="0.3">
      <c r="A17" s="93" t="s">
        <v>56</v>
      </c>
      <c r="B17" s="93"/>
      <c r="C17" s="93"/>
      <c r="D17" s="37" t="s">
        <v>51</v>
      </c>
      <c r="E17" s="37"/>
      <c r="F17" s="37"/>
      <c r="G17" s="37" t="s">
        <v>57</v>
      </c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21"/>
      <c r="Z17" s="22"/>
      <c r="AA17" s="22"/>
      <c r="AB17" s="22"/>
      <c r="AC17" s="22"/>
      <c r="AD17" s="22"/>
      <c r="AE17" s="22" t="s">
        <v>86</v>
      </c>
      <c r="AF17" s="22" t="s">
        <v>102</v>
      </c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62"/>
      <c r="BN17" s="63"/>
      <c r="BO17" s="63"/>
      <c r="BP17" s="63"/>
      <c r="BQ17" s="63"/>
      <c r="BR17" s="63"/>
      <c r="BS17" s="63"/>
      <c r="BT17" s="63"/>
      <c r="BU17" s="63"/>
      <c r="BV17" s="64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70"/>
      <c r="CO17" s="71"/>
      <c r="CP17" s="71"/>
      <c r="CQ17" s="71"/>
      <c r="CR17" s="71"/>
      <c r="CS17" s="71"/>
      <c r="CT17" s="71"/>
      <c r="CU17" s="72"/>
      <c r="CV17" s="22"/>
      <c r="CW17" s="22"/>
      <c r="CX17" s="22"/>
      <c r="CY17" s="22"/>
      <c r="CZ17" s="22"/>
      <c r="DA17" s="93" t="s">
        <v>142</v>
      </c>
      <c r="DB17" s="93"/>
      <c r="DC17" s="93"/>
      <c r="DD17" s="22" t="s">
        <v>170</v>
      </c>
      <c r="DE17" s="22"/>
      <c r="DF17" s="22"/>
      <c r="DG17" s="22"/>
      <c r="DH17" s="22"/>
      <c r="DI17" s="73"/>
      <c r="DJ17" s="74"/>
      <c r="DK17" s="74"/>
      <c r="DL17" s="75"/>
      <c r="DM17" s="22" t="s">
        <v>172</v>
      </c>
      <c r="DN17" s="73"/>
      <c r="DO17" s="74"/>
      <c r="DP17" s="74"/>
      <c r="DQ17" s="74"/>
      <c r="DR17" s="74"/>
      <c r="DS17" s="74"/>
      <c r="DT17" s="75"/>
      <c r="DU17" s="22" t="s">
        <v>174</v>
      </c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 t="s">
        <v>149</v>
      </c>
      <c r="EG17" s="22" t="s">
        <v>205</v>
      </c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 t="s">
        <v>244</v>
      </c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1"/>
      <c r="GB17" s="5"/>
      <c r="GC17" s="164"/>
      <c r="GD17" s="164"/>
      <c r="GE17" s="164"/>
      <c r="GF17" s="164"/>
      <c r="GG17" s="164"/>
      <c r="GH17" s="164"/>
      <c r="GI17" s="164"/>
      <c r="GJ17" s="164"/>
      <c r="GK17" s="164"/>
      <c r="GL17" s="164"/>
      <c r="GM17" s="164"/>
      <c r="GN17" s="164"/>
      <c r="GO17" s="164"/>
      <c r="GP17" s="164"/>
      <c r="GQ17" s="164"/>
      <c r="GR17" s="164"/>
      <c r="GS17" s="164"/>
      <c r="GT17" s="164"/>
      <c r="GU17" s="164"/>
      <c r="GV17" s="164"/>
      <c r="GW17" s="164"/>
      <c r="GX17" s="164"/>
    </row>
    <row r="18" spans="1:206" ht="24.95" customHeight="1" x14ac:dyDescent="0.3">
      <c r="A18" s="37"/>
      <c r="B18" s="37"/>
      <c r="C18" s="37"/>
      <c r="D18" s="37"/>
      <c r="E18" s="37"/>
      <c r="F18" s="37"/>
      <c r="G18" s="37"/>
      <c r="H18" s="37" t="s">
        <v>58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21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 t="s">
        <v>89</v>
      </c>
      <c r="BG18" s="22" t="s">
        <v>129</v>
      </c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 t="s">
        <v>156</v>
      </c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 t="s">
        <v>175</v>
      </c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93" t="s">
        <v>206</v>
      </c>
      <c r="EB18" s="93"/>
      <c r="EC18" s="93"/>
      <c r="ED18" s="22" t="s">
        <v>207</v>
      </c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67"/>
      <c r="FD18" s="68"/>
      <c r="FE18" s="68"/>
      <c r="FF18" s="68"/>
      <c r="FG18" s="68"/>
      <c r="FH18" s="68"/>
      <c r="FI18" s="68"/>
      <c r="FJ18" s="68"/>
      <c r="FK18" s="68"/>
      <c r="FL18" s="68"/>
      <c r="FM18" s="68"/>
      <c r="FN18" s="68"/>
      <c r="FO18" s="68"/>
      <c r="FP18" s="68"/>
      <c r="FQ18" s="68"/>
      <c r="FR18" s="68"/>
      <c r="FS18" s="68"/>
      <c r="FT18" s="68"/>
      <c r="FU18" s="68"/>
      <c r="FV18" s="68"/>
      <c r="FW18" s="68"/>
      <c r="FX18" s="69"/>
      <c r="FY18" s="22"/>
      <c r="FZ18" s="22"/>
      <c r="GA18" s="21"/>
      <c r="GB18" s="5"/>
      <c r="GC18" s="14" t="s">
        <v>1</v>
      </c>
      <c r="GD18" s="10" t="s">
        <v>6</v>
      </c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1"/>
    </row>
    <row r="19" spans="1:206" ht="24.95" customHeight="1" x14ac:dyDescent="0.3">
      <c r="A19" s="37"/>
      <c r="B19" s="37"/>
      <c r="C19" s="37"/>
      <c r="D19" s="37"/>
      <c r="E19" s="37"/>
      <c r="F19" s="37"/>
      <c r="G19" s="37"/>
      <c r="H19" s="37" t="s">
        <v>59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73"/>
      <c r="W19" s="74"/>
      <c r="X19" s="75"/>
      <c r="Y19" s="21"/>
      <c r="Z19" s="22"/>
      <c r="AA19" s="22"/>
      <c r="AB19" s="77" t="s">
        <v>103</v>
      </c>
      <c r="AC19" s="77"/>
      <c r="AD19" s="77"/>
      <c r="AE19" s="77" t="s">
        <v>104</v>
      </c>
      <c r="AF19" s="77"/>
      <c r="AG19" s="77"/>
      <c r="AH19" s="77" t="s">
        <v>105</v>
      </c>
      <c r="AI19" s="77"/>
      <c r="AJ19" s="77"/>
      <c r="AK19" s="77" t="s">
        <v>44</v>
      </c>
      <c r="AL19" s="77"/>
      <c r="AM19" s="77"/>
      <c r="AN19" s="77" t="s">
        <v>40</v>
      </c>
      <c r="AO19" s="77"/>
      <c r="AP19" s="77"/>
      <c r="AQ19" s="22"/>
      <c r="AR19" s="22" t="s">
        <v>107</v>
      </c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 t="s">
        <v>157</v>
      </c>
      <c r="CH19" s="22" t="s">
        <v>158</v>
      </c>
      <c r="CI19" s="22" t="s">
        <v>158</v>
      </c>
      <c r="CJ19" s="22" t="s">
        <v>159</v>
      </c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73"/>
      <c r="DE19" s="74"/>
      <c r="DF19" s="74"/>
      <c r="DG19" s="74"/>
      <c r="DH19" s="74"/>
      <c r="DI19" s="74"/>
      <c r="DJ19" s="74"/>
      <c r="DK19" s="74"/>
      <c r="DL19" s="74"/>
      <c r="DM19" s="74"/>
      <c r="DN19" s="74"/>
      <c r="DO19" s="75"/>
      <c r="DP19" s="22" t="s">
        <v>177</v>
      </c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 t="s">
        <v>208</v>
      </c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70"/>
      <c r="FD19" s="71"/>
      <c r="FE19" s="71"/>
      <c r="FF19" s="71"/>
      <c r="FG19" s="71"/>
      <c r="FH19" s="71"/>
      <c r="FI19" s="71"/>
      <c r="FJ19" s="71"/>
      <c r="FK19" s="71"/>
      <c r="FL19" s="71"/>
      <c r="FM19" s="71"/>
      <c r="FN19" s="71"/>
      <c r="FO19" s="71"/>
      <c r="FP19" s="71"/>
      <c r="FQ19" s="71"/>
      <c r="FR19" s="71"/>
      <c r="FS19" s="71"/>
      <c r="FT19" s="71"/>
      <c r="FU19" s="71"/>
      <c r="FV19" s="71"/>
      <c r="FW19" s="71"/>
      <c r="FX19" s="72"/>
      <c r="FY19" s="22"/>
      <c r="FZ19" s="22"/>
      <c r="GA19" s="21"/>
      <c r="GB19" s="5"/>
      <c r="GC19" s="12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13"/>
    </row>
    <row r="20" spans="1:206" ht="24.95" customHeight="1" x14ac:dyDescent="0.3">
      <c r="A20" s="37"/>
      <c r="B20" s="37"/>
      <c r="C20" s="37"/>
      <c r="D20" s="37"/>
      <c r="E20" s="37"/>
      <c r="F20" s="37"/>
      <c r="G20" s="37"/>
      <c r="H20" s="37" t="s">
        <v>60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6"/>
      <c r="Z20" s="23"/>
      <c r="AA20" s="23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23"/>
      <c r="AR20" s="22" t="s">
        <v>108</v>
      </c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 t="s">
        <v>131</v>
      </c>
      <c r="BE20" s="73"/>
      <c r="BF20" s="74"/>
      <c r="BG20" s="74"/>
      <c r="BH20" s="74"/>
      <c r="BI20" s="74"/>
      <c r="BJ20" s="75"/>
      <c r="BK20" s="22"/>
      <c r="BL20" s="23"/>
      <c r="BM20" s="23"/>
      <c r="BN20" s="23"/>
      <c r="BO20" s="23"/>
      <c r="BP20" s="23"/>
      <c r="BQ20" s="22" t="s">
        <v>134</v>
      </c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 t="s">
        <v>160</v>
      </c>
      <c r="CH20" s="23" t="s">
        <v>158</v>
      </c>
      <c r="CI20" s="23" t="s">
        <v>159</v>
      </c>
      <c r="CJ20" s="23" t="s">
        <v>158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130"/>
      <c r="DE20" s="131"/>
      <c r="DF20" s="131"/>
      <c r="DG20" s="131"/>
      <c r="DH20" s="132"/>
      <c r="DI20" s="136" t="s">
        <v>178</v>
      </c>
      <c r="DJ20" s="137"/>
      <c r="DK20" s="137"/>
      <c r="DL20" s="137"/>
      <c r="DM20" s="137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2" t="s">
        <v>209</v>
      </c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2" t="s">
        <v>245</v>
      </c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1"/>
      <c r="GB20" s="5"/>
      <c r="GC20" s="50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13"/>
    </row>
    <row r="21" spans="1:206" ht="24.95" customHeight="1" thickBot="1" x14ac:dyDescent="0.35">
      <c r="A21" s="37"/>
      <c r="B21" s="37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 t="s">
        <v>5</v>
      </c>
      <c r="S21" s="5" t="s">
        <v>61</v>
      </c>
      <c r="T21" s="5"/>
      <c r="U21" s="5"/>
      <c r="V21" s="5"/>
      <c r="W21" s="5"/>
      <c r="X21" s="5"/>
      <c r="Y21" s="21"/>
      <c r="Z21" s="22"/>
      <c r="AA21" s="52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52"/>
      <c r="AR21" s="52" t="s">
        <v>110</v>
      </c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 t="s">
        <v>135</v>
      </c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52"/>
      <c r="CG21" s="52" t="s">
        <v>161</v>
      </c>
      <c r="CH21" s="52" t="s">
        <v>159</v>
      </c>
      <c r="CI21" s="52" t="s">
        <v>158</v>
      </c>
      <c r="CJ21" s="52" t="s">
        <v>158</v>
      </c>
      <c r="CK21" s="52"/>
      <c r="CL21" s="52"/>
      <c r="CM21" s="52"/>
      <c r="CN21" s="52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  <c r="DA21" s="52"/>
      <c r="DB21" s="52"/>
      <c r="DC21" s="52"/>
      <c r="DD21" s="133"/>
      <c r="DE21" s="134"/>
      <c r="DF21" s="134"/>
      <c r="DG21" s="134"/>
      <c r="DH21" s="135"/>
      <c r="DI21" s="138"/>
      <c r="DJ21" s="139"/>
      <c r="DK21" s="139"/>
      <c r="DL21" s="139"/>
      <c r="DM21" s="139"/>
      <c r="DN21" s="52"/>
      <c r="DO21" s="52"/>
      <c r="DP21" s="52"/>
      <c r="DQ21" s="52"/>
      <c r="DR21" s="52"/>
      <c r="DS21" s="52"/>
      <c r="DT21" s="52"/>
      <c r="DU21" s="52"/>
      <c r="DV21" s="52"/>
      <c r="DW21" s="52"/>
      <c r="DX21" s="52"/>
      <c r="DY21" s="52"/>
      <c r="DZ21" s="52"/>
      <c r="EA21" s="52"/>
      <c r="EB21" s="52"/>
      <c r="EC21" s="52"/>
      <c r="ED21" s="52"/>
      <c r="EE21" s="52" t="s">
        <v>210</v>
      </c>
      <c r="EF21" s="52"/>
      <c r="EG21" s="52"/>
      <c r="EH21" s="52"/>
      <c r="EI21" s="52"/>
      <c r="EJ21" s="52"/>
      <c r="EK21" s="52"/>
      <c r="EL21" s="52"/>
      <c r="EM21" s="52"/>
      <c r="EN21" s="52"/>
      <c r="EO21" s="52"/>
      <c r="EP21" s="52"/>
      <c r="EQ21" s="52"/>
      <c r="ER21" s="52"/>
      <c r="ES21" s="52"/>
      <c r="ET21" s="52"/>
      <c r="EU21" s="52"/>
      <c r="EV21" s="52"/>
      <c r="EW21" s="52"/>
      <c r="EX21" s="52"/>
      <c r="EY21" s="52"/>
      <c r="EZ21" s="52"/>
      <c r="FA21" s="52"/>
      <c r="FB21" s="52"/>
      <c r="FC21" s="52"/>
      <c r="FD21" s="52" t="s">
        <v>246</v>
      </c>
      <c r="FE21" s="52"/>
      <c r="FF21" s="52"/>
      <c r="FG21" s="52"/>
      <c r="FH21" s="52"/>
      <c r="FI21" s="52"/>
      <c r="FJ21" s="52"/>
      <c r="FK21" s="52"/>
      <c r="FL21" s="52"/>
      <c r="FM21" s="52"/>
      <c r="FN21" s="52"/>
      <c r="FO21" s="52"/>
      <c r="FP21" s="176" t="s">
        <v>247</v>
      </c>
      <c r="FQ21" s="177"/>
      <c r="FR21" s="177"/>
      <c r="FS21" s="177"/>
      <c r="FT21" s="177"/>
      <c r="FU21" s="177"/>
      <c r="FV21" s="177"/>
      <c r="FW21" s="177"/>
      <c r="FX21" s="178"/>
      <c r="FY21" s="52"/>
      <c r="FZ21" s="52"/>
      <c r="GA21" s="21"/>
      <c r="GB21" s="5"/>
      <c r="GC21" s="12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13"/>
    </row>
    <row r="22" spans="1:206" ht="24.95" customHeight="1" thickTop="1" x14ac:dyDescent="0.3">
      <c r="A22" s="37"/>
      <c r="B22" s="37"/>
      <c r="C22" s="106" t="s">
        <v>44</v>
      </c>
      <c r="D22" s="106"/>
      <c r="E22" s="106"/>
      <c r="F22" s="106"/>
      <c r="G22" s="106" t="s">
        <v>62</v>
      </c>
      <c r="H22" s="106"/>
      <c r="I22" s="106"/>
      <c r="J22" s="106"/>
      <c r="K22" s="106"/>
      <c r="L22" s="106"/>
      <c r="M22" s="83" t="s">
        <v>40</v>
      </c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21"/>
      <c r="Z22" s="22"/>
      <c r="AA22" s="52"/>
      <c r="AB22" s="80">
        <v>0</v>
      </c>
      <c r="AC22" s="80"/>
      <c r="AD22" s="80"/>
      <c r="AE22" s="80">
        <v>2662</v>
      </c>
      <c r="AF22" s="80"/>
      <c r="AG22" s="80"/>
      <c r="AH22" s="109">
        <f t="shared" ref="AH22:AH29" si="0">AE22/AE$30</f>
        <v>0.1331</v>
      </c>
      <c r="AI22" s="109"/>
      <c r="AJ22" s="109"/>
      <c r="AK22" s="80">
        <f t="shared" ref="AK22:AK29" si="1">AB22</f>
        <v>0</v>
      </c>
      <c r="AL22" s="80"/>
      <c r="AM22" s="80"/>
      <c r="AN22" s="82">
        <f t="shared" ref="AN22:AN30" si="2">AH22</f>
        <v>0.1331</v>
      </c>
      <c r="AO22" s="82"/>
      <c r="AP22" s="82"/>
      <c r="AQ22" s="52"/>
      <c r="AR22" s="52" t="s">
        <v>109</v>
      </c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 t="s">
        <v>89</v>
      </c>
      <c r="BG22" s="52" t="s">
        <v>136</v>
      </c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52"/>
      <c r="BZ22" s="52"/>
      <c r="CA22" s="52"/>
      <c r="CB22" s="52"/>
      <c r="CC22" s="52"/>
      <c r="CD22" s="52"/>
      <c r="CE22" s="52"/>
      <c r="CF22" s="52"/>
      <c r="CG22" s="52" t="s">
        <v>162</v>
      </c>
      <c r="CH22" s="52"/>
      <c r="CI22" s="52"/>
      <c r="CJ22" s="52"/>
      <c r="CK22" s="52"/>
      <c r="CL22" s="52"/>
      <c r="CM22" s="52"/>
      <c r="CN22" s="52"/>
      <c r="CO22" s="52"/>
      <c r="CP22" s="52"/>
      <c r="CQ22" s="52"/>
      <c r="CR22" s="52"/>
      <c r="CS22" s="52"/>
      <c r="CT22" s="52"/>
      <c r="CU22" s="52"/>
      <c r="CV22" s="52"/>
      <c r="CW22" s="52"/>
      <c r="CX22" s="52"/>
      <c r="CY22" s="52"/>
      <c r="CZ22" s="52"/>
      <c r="DA22" s="52"/>
      <c r="DB22" s="52"/>
      <c r="DC22" s="52"/>
      <c r="DD22" s="52"/>
      <c r="DE22" s="52"/>
      <c r="DF22" s="52"/>
      <c r="DG22" s="52"/>
      <c r="DH22" s="52"/>
      <c r="DI22" s="52"/>
      <c r="DJ22" s="52"/>
      <c r="DK22" s="52"/>
      <c r="DL22" s="52"/>
      <c r="DM22" s="52"/>
      <c r="DN22" s="52"/>
      <c r="DO22" s="52"/>
      <c r="DP22" s="52"/>
      <c r="DQ22" s="52"/>
      <c r="DR22" s="52"/>
      <c r="DS22" s="52"/>
      <c r="DT22" s="52"/>
      <c r="DU22" s="52"/>
      <c r="DV22" s="52"/>
      <c r="DW22" s="52"/>
      <c r="DX22" s="52"/>
      <c r="DY22" s="52"/>
      <c r="DZ22" s="52"/>
      <c r="EA22" s="52"/>
      <c r="EB22" s="52"/>
      <c r="EC22" s="52"/>
      <c r="ED22" s="52"/>
      <c r="EE22" s="52" t="s">
        <v>211</v>
      </c>
      <c r="EF22" s="52"/>
      <c r="EG22" s="52"/>
      <c r="EH22" s="52"/>
      <c r="EI22" s="52"/>
      <c r="EJ22" s="52"/>
      <c r="EK22" s="52"/>
      <c r="EL22" s="52"/>
      <c r="EM22" s="52"/>
      <c r="EN22" s="52"/>
      <c r="EO22" s="52"/>
      <c r="EP22" s="52"/>
      <c r="EQ22" s="52"/>
      <c r="ER22" s="52"/>
      <c r="ES22" s="52"/>
      <c r="ET22" s="52"/>
      <c r="EU22" s="52"/>
      <c r="EV22" s="52"/>
      <c r="EW22" s="52"/>
      <c r="EX22" s="52"/>
      <c r="EY22" s="52"/>
      <c r="EZ22" s="52"/>
      <c r="FA22" s="52"/>
      <c r="FB22" s="52"/>
      <c r="FC22" s="52"/>
      <c r="FD22" s="52" t="s">
        <v>249</v>
      </c>
      <c r="FE22" s="52"/>
      <c r="FF22" s="52"/>
      <c r="FG22" s="52"/>
      <c r="FH22" s="52"/>
      <c r="FI22" s="52"/>
      <c r="FJ22" s="52"/>
      <c r="FK22" s="52"/>
      <c r="FL22" s="52"/>
      <c r="FM22" s="52"/>
      <c r="FN22" s="52"/>
      <c r="FO22" s="52"/>
      <c r="FP22" s="176" t="s">
        <v>247</v>
      </c>
      <c r="FQ22" s="177"/>
      <c r="FR22" s="177"/>
      <c r="FS22" s="177"/>
      <c r="FT22" s="177"/>
      <c r="FU22" s="177"/>
      <c r="FV22" s="177"/>
      <c r="FW22" s="177"/>
      <c r="FX22" s="178"/>
      <c r="FY22" s="52"/>
      <c r="FZ22" s="52"/>
      <c r="GA22" s="21"/>
      <c r="GB22" s="13"/>
      <c r="GC22" s="12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13"/>
    </row>
    <row r="23" spans="1:206" ht="24.95" customHeight="1" x14ac:dyDescent="0.3">
      <c r="A23" s="37"/>
      <c r="B23" s="37"/>
      <c r="C23" s="94" t="s">
        <v>66</v>
      </c>
      <c r="D23" s="94"/>
      <c r="E23" s="94"/>
      <c r="F23" s="94"/>
      <c r="G23" s="94" t="s">
        <v>63</v>
      </c>
      <c r="H23" s="94"/>
      <c r="I23" s="94" t="s">
        <v>64</v>
      </c>
      <c r="J23" s="94"/>
      <c r="K23" s="94" t="s">
        <v>65</v>
      </c>
      <c r="L23" s="94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21"/>
      <c r="Z23" s="22"/>
      <c r="AA23" s="53"/>
      <c r="AB23" s="76">
        <v>1</v>
      </c>
      <c r="AC23" s="76"/>
      <c r="AD23" s="76"/>
      <c r="AE23" s="76">
        <v>5411</v>
      </c>
      <c r="AF23" s="76"/>
      <c r="AG23" s="76"/>
      <c r="AH23" s="81">
        <f t="shared" si="0"/>
        <v>0.27055000000000001</v>
      </c>
      <c r="AI23" s="81"/>
      <c r="AJ23" s="81"/>
      <c r="AK23" s="76">
        <f t="shared" si="1"/>
        <v>1</v>
      </c>
      <c r="AL23" s="76"/>
      <c r="AM23" s="76"/>
      <c r="AN23" s="81">
        <f t="shared" si="2"/>
        <v>0.27055000000000001</v>
      </c>
      <c r="AO23" s="81"/>
      <c r="AP23" s="81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 t="s">
        <v>137</v>
      </c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22"/>
      <c r="CH23" s="22" t="s">
        <v>149</v>
      </c>
      <c r="CI23" s="22" t="s">
        <v>155</v>
      </c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3"/>
      <c r="CY23" s="53"/>
      <c r="CZ23" s="53"/>
      <c r="DA23" s="53"/>
      <c r="DB23" s="53" t="s">
        <v>179</v>
      </c>
      <c r="DC23" s="53"/>
      <c r="DD23" s="53"/>
      <c r="DE23" s="53"/>
      <c r="DF23" s="53"/>
      <c r="DG23" s="53"/>
      <c r="DH23" s="53"/>
      <c r="DI23" s="53"/>
      <c r="DJ23" s="53"/>
      <c r="DK23" s="53"/>
      <c r="DL23" s="53"/>
      <c r="DM23" s="53"/>
      <c r="DN23" s="53"/>
      <c r="DO23" s="53"/>
      <c r="DP23" s="53"/>
      <c r="DQ23" s="53"/>
      <c r="DR23" s="53"/>
      <c r="DS23" s="53"/>
      <c r="DT23" s="53"/>
      <c r="DU23" s="53"/>
      <c r="DV23" s="53"/>
      <c r="DW23" s="53"/>
      <c r="DX23" s="53"/>
      <c r="DY23" s="53"/>
      <c r="DZ23" s="53"/>
      <c r="EA23" s="53"/>
      <c r="EB23" s="149" t="s">
        <v>212</v>
      </c>
      <c r="EC23" s="149"/>
      <c r="ED23" s="149"/>
      <c r="EE23" s="149" t="s">
        <v>213</v>
      </c>
      <c r="EF23" s="149"/>
      <c r="EG23" s="149"/>
      <c r="EH23" s="149" t="s">
        <v>214</v>
      </c>
      <c r="EI23" s="149"/>
      <c r="EJ23" s="149"/>
      <c r="EK23" s="155" t="s">
        <v>215</v>
      </c>
      <c r="EL23" s="156"/>
      <c r="EM23" s="156"/>
      <c r="EN23" s="156"/>
      <c r="EO23" s="156"/>
      <c r="EP23" s="156"/>
      <c r="EQ23" s="156"/>
      <c r="ER23" s="157"/>
      <c r="ES23" s="53" t="s">
        <v>157</v>
      </c>
      <c r="ET23" s="53" t="s">
        <v>216</v>
      </c>
      <c r="EU23" s="53"/>
      <c r="EV23" s="53"/>
      <c r="EW23" s="53"/>
      <c r="EX23" s="53"/>
      <c r="EY23" s="53"/>
      <c r="EZ23" s="53"/>
      <c r="FA23" s="53"/>
      <c r="FB23" s="53"/>
      <c r="FC23" s="53"/>
      <c r="FD23" s="53"/>
      <c r="FE23" s="53"/>
      <c r="FF23" s="53"/>
      <c r="FG23" s="53"/>
      <c r="FH23" s="53"/>
      <c r="FI23" s="53"/>
      <c r="FJ23" s="53"/>
      <c r="FK23" s="53"/>
      <c r="FL23" s="53"/>
      <c r="FM23" s="53"/>
      <c r="FN23" s="53"/>
      <c r="FO23" s="53"/>
      <c r="FP23" s="53"/>
      <c r="FQ23" s="53"/>
      <c r="FR23" s="53"/>
      <c r="FS23" s="53"/>
      <c r="FT23" s="53"/>
      <c r="FU23" s="53"/>
      <c r="FV23" s="53"/>
      <c r="FW23" s="53"/>
      <c r="FX23" s="53"/>
      <c r="FY23" s="53"/>
      <c r="FZ23" s="53"/>
      <c r="GA23" s="21"/>
      <c r="GB23" s="5"/>
      <c r="GC23" s="12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13"/>
    </row>
    <row r="24" spans="1:206" ht="24.95" customHeight="1" x14ac:dyDescent="0.3">
      <c r="A24" s="38"/>
      <c r="B24" s="38"/>
      <c r="C24" s="83">
        <v>3</v>
      </c>
      <c r="D24" s="83"/>
      <c r="E24" s="83"/>
      <c r="F24" s="83"/>
      <c r="G24" s="83" t="s">
        <v>67</v>
      </c>
      <c r="H24" s="83"/>
      <c r="I24" s="83" t="s">
        <v>67</v>
      </c>
      <c r="J24" s="83"/>
      <c r="K24" s="83" t="s">
        <v>67</v>
      </c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21"/>
      <c r="Z24" s="22"/>
      <c r="AA24" s="53"/>
      <c r="AB24" s="76">
        <v>2</v>
      </c>
      <c r="AC24" s="76"/>
      <c r="AD24" s="76"/>
      <c r="AE24" s="76">
        <v>5461</v>
      </c>
      <c r="AF24" s="76"/>
      <c r="AG24" s="76"/>
      <c r="AH24" s="81">
        <f t="shared" si="0"/>
        <v>0.27305000000000001</v>
      </c>
      <c r="AI24" s="81"/>
      <c r="AJ24" s="81"/>
      <c r="AK24" s="76">
        <f t="shared" si="1"/>
        <v>2</v>
      </c>
      <c r="AL24" s="76"/>
      <c r="AM24" s="76"/>
      <c r="AN24" s="81">
        <f t="shared" si="2"/>
        <v>0.27305000000000001</v>
      </c>
      <c r="AO24" s="81"/>
      <c r="AP24" s="81"/>
      <c r="AQ24" s="53"/>
      <c r="AR24" s="53" t="s">
        <v>111</v>
      </c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53"/>
      <c r="BV24" s="53"/>
      <c r="BW24" s="53"/>
      <c r="BX24" s="53"/>
      <c r="BY24" s="53"/>
      <c r="BZ24" s="53"/>
      <c r="CA24" s="53"/>
      <c r="CB24" s="53"/>
      <c r="CC24" s="53"/>
      <c r="CD24" s="53"/>
      <c r="CE24" s="53"/>
      <c r="CF24" s="53"/>
      <c r="CG24" s="53"/>
      <c r="CH24" s="53"/>
      <c r="CI24" s="53"/>
      <c r="CJ24" s="53"/>
      <c r="CK24" s="53"/>
      <c r="CL24" s="53"/>
      <c r="CM24" s="53"/>
      <c r="CN24" s="53"/>
      <c r="CO24" s="53"/>
      <c r="CP24" s="53"/>
      <c r="CQ24" s="53"/>
      <c r="CR24" s="53"/>
      <c r="CS24" s="53"/>
      <c r="CT24" s="53"/>
      <c r="CU24" s="53"/>
      <c r="CV24" s="53"/>
      <c r="CW24" s="53"/>
      <c r="CX24" s="53"/>
      <c r="CY24" s="53"/>
      <c r="CZ24" s="53"/>
      <c r="DA24" s="53"/>
      <c r="DB24" s="53"/>
      <c r="DC24" s="53" t="s">
        <v>180</v>
      </c>
      <c r="DD24" s="53"/>
      <c r="DE24" s="53"/>
      <c r="DF24" s="53"/>
      <c r="DG24" s="53"/>
      <c r="DH24" s="53"/>
      <c r="DI24" s="53"/>
      <c r="DJ24" s="53"/>
      <c r="DK24" s="53"/>
      <c r="DL24" s="53"/>
      <c r="DM24" s="53"/>
      <c r="DN24" s="53"/>
      <c r="DO24" s="53"/>
      <c r="DP24" s="53"/>
      <c r="DQ24" s="53"/>
      <c r="DR24" s="53"/>
      <c r="DS24" s="53"/>
      <c r="DT24" s="53"/>
      <c r="DU24" s="53"/>
      <c r="DV24" s="53"/>
      <c r="DW24" s="53"/>
      <c r="DX24" s="53"/>
      <c r="DY24" s="53"/>
      <c r="DZ24" s="53"/>
      <c r="EA24" s="53"/>
      <c r="EB24" s="150"/>
      <c r="EC24" s="150"/>
      <c r="ED24" s="150"/>
      <c r="EE24" s="150"/>
      <c r="EF24" s="150"/>
      <c r="EG24" s="150"/>
      <c r="EH24" s="150"/>
      <c r="EI24" s="150"/>
      <c r="EJ24" s="150"/>
      <c r="EK24" s="151" t="s">
        <v>143</v>
      </c>
      <c r="EL24" s="151"/>
      <c r="EM24" s="151"/>
      <c r="EN24" s="152"/>
      <c r="EO24" s="152"/>
      <c r="EP24" s="152"/>
      <c r="EQ24" s="152"/>
      <c r="ER24" s="152"/>
      <c r="ES24" s="53"/>
      <c r="ET24" s="53" t="s">
        <v>217</v>
      </c>
      <c r="EU24" s="53"/>
      <c r="EV24" s="53"/>
      <c r="EW24" s="53"/>
      <c r="EX24" s="53"/>
      <c r="EY24" s="53"/>
      <c r="EZ24" s="53"/>
      <c r="FA24" s="53"/>
      <c r="FB24" s="53" t="s">
        <v>160</v>
      </c>
      <c r="FC24" s="53" t="s">
        <v>250</v>
      </c>
      <c r="FD24" s="53"/>
      <c r="FE24" s="53"/>
      <c r="FF24" s="53"/>
      <c r="FG24" s="53"/>
      <c r="FH24" s="53"/>
      <c r="FI24" s="53"/>
      <c r="FJ24" s="53"/>
      <c r="FK24" s="53"/>
      <c r="FL24" s="53"/>
      <c r="FM24" s="53"/>
      <c r="FN24" s="53"/>
      <c r="FO24" s="53"/>
      <c r="FP24" s="53"/>
      <c r="FQ24" s="53"/>
      <c r="FR24" s="53"/>
      <c r="FS24" s="53"/>
      <c r="FT24" s="53"/>
      <c r="FU24" s="53"/>
      <c r="FV24" s="53"/>
      <c r="FW24" s="53"/>
      <c r="FX24" s="53"/>
      <c r="FY24" s="53"/>
      <c r="FZ24" s="53"/>
      <c r="GA24" s="21"/>
      <c r="GB24" s="5"/>
      <c r="GC24" s="12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13"/>
    </row>
    <row r="25" spans="1:206" ht="24.95" customHeight="1" x14ac:dyDescent="0.3">
      <c r="A25" s="37"/>
      <c r="B25" s="37"/>
      <c r="C25" s="83">
        <v>2</v>
      </c>
      <c r="D25" s="83"/>
      <c r="E25" s="83"/>
      <c r="F25" s="83"/>
      <c r="G25" s="83" t="s">
        <v>67</v>
      </c>
      <c r="H25" s="83"/>
      <c r="I25" s="83" t="s">
        <v>67</v>
      </c>
      <c r="J25" s="83"/>
      <c r="K25" s="83" t="s">
        <v>68</v>
      </c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35"/>
      <c r="AA25" s="52"/>
      <c r="AB25" s="76">
        <v>3</v>
      </c>
      <c r="AC25" s="76"/>
      <c r="AD25" s="76"/>
      <c r="AE25" s="76">
        <v>3589</v>
      </c>
      <c r="AF25" s="76"/>
      <c r="AG25" s="76"/>
      <c r="AH25" s="81">
        <f t="shared" si="0"/>
        <v>0.17945</v>
      </c>
      <c r="AI25" s="81"/>
      <c r="AJ25" s="81"/>
      <c r="AK25" s="76">
        <f t="shared" si="1"/>
        <v>3</v>
      </c>
      <c r="AL25" s="76"/>
      <c r="AM25" s="76"/>
      <c r="AN25" s="81">
        <f t="shared" si="2"/>
        <v>0.17945</v>
      </c>
      <c r="AO25" s="81"/>
      <c r="AP25" s="81"/>
      <c r="AQ25" s="52"/>
      <c r="AR25" s="52" t="s">
        <v>112</v>
      </c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 t="s">
        <v>84</v>
      </c>
      <c r="BH25" s="52" t="s">
        <v>138</v>
      </c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14" t="s">
        <v>1</v>
      </c>
      <c r="CD25" s="10" t="s">
        <v>6</v>
      </c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1"/>
      <c r="CY25" s="52"/>
      <c r="CZ25" s="52"/>
      <c r="DA25" s="52"/>
      <c r="DB25" s="52"/>
      <c r="DC25" s="140"/>
      <c r="DD25" s="141"/>
      <c r="DE25" s="141"/>
      <c r="DF25" s="141"/>
      <c r="DG25" s="141"/>
      <c r="DH25" s="141"/>
      <c r="DI25" s="141"/>
      <c r="DJ25" s="141"/>
      <c r="DK25" s="141"/>
      <c r="DL25" s="141"/>
      <c r="DM25" s="141"/>
      <c r="DN25" s="141"/>
      <c r="DO25" s="141"/>
      <c r="DP25" s="141"/>
      <c r="DQ25" s="141"/>
      <c r="DR25" s="141"/>
      <c r="DS25" s="141"/>
      <c r="DT25" s="141"/>
      <c r="DU25" s="141"/>
      <c r="DV25" s="141"/>
      <c r="DW25" s="141"/>
      <c r="DX25" s="142"/>
      <c r="DY25" s="52"/>
      <c r="DZ25" s="52"/>
      <c r="EA25" s="52"/>
      <c r="EB25" s="153"/>
      <c r="EC25" s="153"/>
      <c r="ED25" s="153"/>
      <c r="EE25" s="153"/>
      <c r="EF25" s="153"/>
      <c r="EG25" s="153"/>
      <c r="EH25" s="153"/>
      <c r="EI25" s="153"/>
      <c r="EJ25" s="153"/>
      <c r="EK25" s="153"/>
      <c r="EL25" s="153"/>
      <c r="EM25" s="153"/>
      <c r="EN25" s="154"/>
      <c r="EO25" s="154"/>
      <c r="EP25" s="154"/>
      <c r="EQ25" s="154"/>
      <c r="ER25" s="154"/>
      <c r="ES25" s="52"/>
      <c r="ET25" s="52" t="s">
        <v>218</v>
      </c>
      <c r="EU25" s="52"/>
      <c r="EV25" s="52"/>
      <c r="EW25" s="52"/>
      <c r="EX25" s="52"/>
      <c r="EY25" s="52"/>
      <c r="EZ25" s="52"/>
      <c r="FA25" s="52"/>
      <c r="FB25" s="52"/>
      <c r="FC25" s="52" t="s">
        <v>251</v>
      </c>
      <c r="FD25" s="52"/>
      <c r="FE25" s="52"/>
      <c r="FF25" s="52"/>
      <c r="FG25" s="52"/>
      <c r="FH25" s="52"/>
      <c r="FI25" s="52"/>
      <c r="FJ25" s="52"/>
      <c r="FK25" s="52"/>
      <c r="FL25" s="52"/>
      <c r="FM25" s="52"/>
      <c r="FN25" s="52"/>
      <c r="FO25" s="52"/>
      <c r="FP25" s="52"/>
      <c r="FQ25" s="52"/>
      <c r="FR25" s="52"/>
      <c r="FS25" s="52"/>
      <c r="FT25" s="52"/>
      <c r="FU25" s="52"/>
      <c r="FV25" s="52"/>
      <c r="FW25" s="52"/>
      <c r="FX25" s="52"/>
      <c r="FY25" s="52"/>
      <c r="FZ25" s="52"/>
      <c r="GA25" s="21"/>
      <c r="GC25" s="50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13"/>
    </row>
    <row r="26" spans="1:206" ht="24.95" customHeight="1" x14ac:dyDescent="0.3">
      <c r="A26" s="37"/>
      <c r="B26" s="37"/>
      <c r="C26" s="83"/>
      <c r="D26" s="83"/>
      <c r="E26" s="83"/>
      <c r="F26" s="83"/>
      <c r="G26" s="83" t="s">
        <v>67</v>
      </c>
      <c r="H26" s="83"/>
      <c r="I26" s="83" t="s">
        <v>68</v>
      </c>
      <c r="J26" s="83"/>
      <c r="K26" s="83" t="s">
        <v>67</v>
      </c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35"/>
      <c r="AA26" s="52"/>
      <c r="AB26" s="76">
        <v>4</v>
      </c>
      <c r="AC26" s="76"/>
      <c r="AD26" s="76"/>
      <c r="AE26" s="76">
        <v>1836</v>
      </c>
      <c r="AF26" s="76"/>
      <c r="AG26" s="76"/>
      <c r="AH26" s="81">
        <f t="shared" si="0"/>
        <v>9.1800000000000007E-2</v>
      </c>
      <c r="AI26" s="81"/>
      <c r="AJ26" s="81"/>
      <c r="AK26" s="76">
        <f t="shared" si="1"/>
        <v>4</v>
      </c>
      <c r="AL26" s="76"/>
      <c r="AM26" s="76"/>
      <c r="AN26" s="81">
        <f t="shared" si="2"/>
        <v>9.1800000000000007E-2</v>
      </c>
      <c r="AO26" s="81"/>
      <c r="AP26" s="81"/>
      <c r="AQ26" s="52"/>
      <c r="AR26" s="52" t="s">
        <v>113</v>
      </c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 t="s">
        <v>84</v>
      </c>
      <c r="BH26" s="52" t="s">
        <v>139</v>
      </c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12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13"/>
      <c r="CY26" s="52"/>
      <c r="CZ26" s="52"/>
      <c r="DA26" s="52"/>
      <c r="DB26" s="52"/>
      <c r="DC26" s="143"/>
      <c r="DD26" s="52"/>
      <c r="DE26" s="52"/>
      <c r="DF26" s="52"/>
      <c r="DG26" s="52"/>
      <c r="DH26" s="52"/>
      <c r="DI26" s="52"/>
      <c r="DJ26" s="52"/>
      <c r="DK26" s="52"/>
      <c r="DL26" s="52"/>
      <c r="DM26" s="52"/>
      <c r="DN26" s="52"/>
      <c r="DO26" s="52"/>
      <c r="DP26" s="52"/>
      <c r="DQ26" s="52"/>
      <c r="DR26" s="52"/>
      <c r="DS26" s="52"/>
      <c r="DT26" s="52"/>
      <c r="DU26" s="52"/>
      <c r="DV26" s="52"/>
      <c r="DW26" s="52"/>
      <c r="DX26" s="144"/>
      <c r="DY26" s="52"/>
      <c r="DZ26" s="52"/>
      <c r="EA26" s="52"/>
      <c r="EB26" s="146">
        <v>0</v>
      </c>
      <c r="EC26" s="146"/>
      <c r="ED26" s="146"/>
      <c r="EE26" s="147">
        <f>EB26/10</f>
        <v>0</v>
      </c>
      <c r="EF26" s="147"/>
      <c r="EG26" s="147"/>
      <c r="EH26" s="160">
        <f>EK26*EN26</f>
        <v>1.0485760000000011E-4</v>
      </c>
      <c r="EI26" s="160"/>
      <c r="EJ26" s="160"/>
      <c r="EK26" s="148">
        <f>COMBIN(EB$36,EB26)</f>
        <v>1</v>
      </c>
      <c r="EL26" s="148"/>
      <c r="EM26" s="148"/>
      <c r="EN26" s="158">
        <f>((0.6)^EB26)*((1-0.6)^(10-EB26))</f>
        <v>1.0485760000000011E-4</v>
      </c>
      <c r="EO26" s="158"/>
      <c r="EP26" s="158"/>
      <c r="EQ26" s="158"/>
      <c r="ER26" s="158"/>
      <c r="ES26" s="52"/>
      <c r="ET26" s="52" t="s">
        <v>219</v>
      </c>
      <c r="EU26" s="52"/>
      <c r="EV26" s="52"/>
      <c r="EW26" s="52"/>
      <c r="EX26" s="52"/>
      <c r="EY26" s="52"/>
      <c r="EZ26" s="52"/>
      <c r="FA26" s="52"/>
      <c r="FB26" s="52"/>
      <c r="FC26" s="52" t="s">
        <v>256</v>
      </c>
      <c r="FD26" s="52"/>
      <c r="FE26" s="52"/>
      <c r="FF26" s="52"/>
      <c r="FG26" s="52"/>
      <c r="FH26" s="52"/>
      <c r="FI26" s="52"/>
      <c r="FJ26" s="52"/>
      <c r="FK26" s="52"/>
      <c r="FL26" s="52"/>
      <c r="FM26" s="52"/>
      <c r="FN26" s="52"/>
      <c r="FO26" s="52"/>
      <c r="FP26" s="52"/>
      <c r="FQ26" s="52"/>
      <c r="FR26" s="52"/>
      <c r="FS26" s="52"/>
      <c r="FT26" s="52"/>
      <c r="FU26" s="52"/>
      <c r="FV26" s="52"/>
      <c r="FW26" s="52"/>
      <c r="FX26" s="52"/>
      <c r="FY26" s="52"/>
      <c r="FZ26" s="52"/>
      <c r="GA26" s="21"/>
      <c r="GC26" s="12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13"/>
    </row>
    <row r="27" spans="1:206" ht="24.95" customHeight="1" x14ac:dyDescent="0.3">
      <c r="A27" s="37"/>
      <c r="B27" s="40"/>
      <c r="C27" s="83"/>
      <c r="D27" s="83"/>
      <c r="E27" s="83"/>
      <c r="F27" s="83"/>
      <c r="G27" s="83" t="s">
        <v>68</v>
      </c>
      <c r="H27" s="83"/>
      <c r="I27" s="83" t="s">
        <v>67</v>
      </c>
      <c r="J27" s="83"/>
      <c r="K27" s="83" t="s">
        <v>67</v>
      </c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35"/>
      <c r="AA27" s="22"/>
      <c r="AB27" s="76">
        <v>5</v>
      </c>
      <c r="AC27" s="76"/>
      <c r="AD27" s="76"/>
      <c r="AE27" s="76">
        <v>713</v>
      </c>
      <c r="AF27" s="76"/>
      <c r="AG27" s="76"/>
      <c r="AH27" s="81">
        <f t="shared" si="0"/>
        <v>3.5650000000000001E-2</v>
      </c>
      <c r="AI27" s="81"/>
      <c r="AJ27" s="81"/>
      <c r="AK27" s="76">
        <f t="shared" si="1"/>
        <v>5</v>
      </c>
      <c r="AL27" s="76"/>
      <c r="AM27" s="76"/>
      <c r="AN27" s="81">
        <f t="shared" si="2"/>
        <v>3.5650000000000001E-2</v>
      </c>
      <c r="AO27" s="81"/>
      <c r="AP27" s="81"/>
      <c r="AQ27" s="22"/>
      <c r="AR27" s="22" t="s">
        <v>114</v>
      </c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 t="s">
        <v>84</v>
      </c>
      <c r="BH27" s="22" t="s">
        <v>140</v>
      </c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12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13"/>
      <c r="CY27" s="22"/>
      <c r="CZ27" s="22"/>
      <c r="DA27" s="22"/>
      <c r="DB27" s="22"/>
      <c r="DC27" s="115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116"/>
      <c r="DY27" s="22"/>
      <c r="DZ27" s="22"/>
      <c r="EA27" s="22"/>
      <c r="EB27" s="146">
        <v>1</v>
      </c>
      <c r="EC27" s="146"/>
      <c r="ED27" s="146"/>
      <c r="EE27" s="147">
        <f t="shared" ref="EE27:EE36" si="3">EB27/10</f>
        <v>0.1</v>
      </c>
      <c r="EF27" s="147"/>
      <c r="EG27" s="147"/>
      <c r="EH27" s="160">
        <f t="shared" ref="EH27:EH36" si="4">EK27*EN27</f>
        <v>1.5728640000000013E-3</v>
      </c>
      <c r="EI27" s="160"/>
      <c r="EJ27" s="160"/>
      <c r="EK27" s="148">
        <f>COMBIN(EB$36,EB27)</f>
        <v>10</v>
      </c>
      <c r="EL27" s="148"/>
      <c r="EM27" s="148"/>
      <c r="EN27" s="158">
        <f>((0.6)^EB27)*((1-0.6)^(10-EB27))</f>
        <v>1.5728640000000013E-4</v>
      </c>
      <c r="EO27" s="158"/>
      <c r="EP27" s="158"/>
      <c r="EQ27" s="158"/>
      <c r="ER27" s="158"/>
      <c r="ES27" s="22"/>
      <c r="ET27" s="22" t="s">
        <v>220</v>
      </c>
      <c r="EU27" s="22"/>
      <c r="EV27" s="22"/>
      <c r="EW27" s="22"/>
      <c r="EX27" s="22"/>
      <c r="EY27" s="22"/>
      <c r="EZ27" s="22"/>
      <c r="FA27" s="22"/>
      <c r="FB27" s="22"/>
      <c r="FC27" s="168"/>
      <c r="FD27" s="169"/>
      <c r="FE27" s="169"/>
      <c r="FF27" s="169"/>
      <c r="FG27" s="169"/>
      <c r="FH27" s="169"/>
      <c r="FI27" s="169"/>
      <c r="FJ27" s="169"/>
      <c r="FK27" s="169"/>
      <c r="FL27" s="169"/>
      <c r="FM27" s="169"/>
      <c r="FN27" s="169"/>
      <c r="FO27" s="169"/>
      <c r="FP27" s="169"/>
      <c r="FQ27" s="169"/>
      <c r="FR27" s="169"/>
      <c r="FS27" s="169"/>
      <c r="FT27" s="169"/>
      <c r="FU27" s="169"/>
      <c r="FV27" s="169"/>
      <c r="FW27" s="169"/>
      <c r="FX27" s="170"/>
      <c r="FY27" s="22"/>
      <c r="FZ27" s="22"/>
      <c r="GA27" s="21"/>
      <c r="GC27" s="12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13"/>
    </row>
    <row r="28" spans="1:206" ht="24.95" customHeight="1" x14ac:dyDescent="0.3">
      <c r="A28" s="37"/>
      <c r="B28" s="40"/>
      <c r="C28" s="83">
        <v>1</v>
      </c>
      <c r="D28" s="83"/>
      <c r="E28" s="83"/>
      <c r="F28" s="83"/>
      <c r="G28" s="83" t="s">
        <v>67</v>
      </c>
      <c r="H28" s="83"/>
      <c r="I28" s="83" t="s">
        <v>68</v>
      </c>
      <c r="J28" s="83"/>
      <c r="K28" s="83" t="s">
        <v>68</v>
      </c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35"/>
      <c r="AA28" s="22"/>
      <c r="AB28" s="76">
        <v>6</v>
      </c>
      <c r="AC28" s="76"/>
      <c r="AD28" s="76"/>
      <c r="AE28" s="76">
        <v>232</v>
      </c>
      <c r="AF28" s="76"/>
      <c r="AG28" s="76"/>
      <c r="AH28" s="81">
        <f t="shared" si="0"/>
        <v>1.1599999999999999E-2</v>
      </c>
      <c r="AI28" s="81"/>
      <c r="AJ28" s="81"/>
      <c r="AK28" s="76">
        <f t="shared" si="1"/>
        <v>6</v>
      </c>
      <c r="AL28" s="76"/>
      <c r="AM28" s="76"/>
      <c r="AN28" s="81">
        <f t="shared" si="2"/>
        <v>1.1599999999999999E-2</v>
      </c>
      <c r="AO28" s="81"/>
      <c r="AP28" s="81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12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13"/>
      <c r="CY28" s="22"/>
      <c r="CZ28" s="22"/>
      <c r="DA28" s="22"/>
      <c r="DB28" s="22"/>
      <c r="DC28" s="115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116"/>
      <c r="DY28" s="22"/>
      <c r="DZ28" s="22"/>
      <c r="EA28" s="22"/>
      <c r="EB28" s="146">
        <v>2</v>
      </c>
      <c r="EC28" s="146"/>
      <c r="ED28" s="146"/>
      <c r="EE28" s="147">
        <f t="shared" si="3"/>
        <v>0.2</v>
      </c>
      <c r="EF28" s="147"/>
      <c r="EG28" s="147"/>
      <c r="EH28" s="160">
        <f t="shared" si="4"/>
        <v>1.0616832000000008E-2</v>
      </c>
      <c r="EI28" s="160"/>
      <c r="EJ28" s="160"/>
      <c r="EK28" s="148">
        <f>COMBIN(EB$36,EB28)</f>
        <v>45</v>
      </c>
      <c r="EL28" s="148"/>
      <c r="EM28" s="148"/>
      <c r="EN28" s="158">
        <f t="shared" ref="EN28:EN36" si="5">((0.6)^EB28)*((1-0.6)^(10-EB28))</f>
        <v>2.3592960000000019E-4</v>
      </c>
      <c r="EO28" s="158"/>
      <c r="EP28" s="158"/>
      <c r="EQ28" s="158"/>
      <c r="ER28" s="158"/>
      <c r="ES28" s="22"/>
      <c r="ET28" s="22" t="s">
        <v>221</v>
      </c>
      <c r="EU28" s="22"/>
      <c r="EV28" s="22"/>
      <c r="EW28" s="22"/>
      <c r="EX28" s="22"/>
      <c r="EY28" s="22"/>
      <c r="EZ28" s="22"/>
      <c r="FA28" s="22"/>
      <c r="FB28" s="22"/>
      <c r="FC28" s="171"/>
      <c r="FD28" s="56"/>
      <c r="FE28" s="56"/>
      <c r="FF28" s="56"/>
      <c r="FG28" s="56"/>
      <c r="FH28" s="56"/>
      <c r="FI28" s="56"/>
      <c r="FJ28" s="56"/>
      <c r="FK28" s="56"/>
      <c r="FL28" s="56"/>
      <c r="FM28" s="56"/>
      <c r="FN28" s="56"/>
      <c r="FO28" s="56"/>
      <c r="FP28" s="56"/>
      <c r="FQ28" s="56"/>
      <c r="FR28" s="56"/>
      <c r="FS28" s="56"/>
      <c r="FT28" s="56"/>
      <c r="FU28" s="56"/>
      <c r="FV28" s="56"/>
      <c r="FW28" s="56"/>
      <c r="FX28" s="172"/>
      <c r="FY28" s="22"/>
      <c r="FZ28" s="22"/>
      <c r="GA28" s="21"/>
      <c r="GC28" s="12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13"/>
    </row>
    <row r="29" spans="1:206" ht="24.95" customHeight="1" thickBot="1" x14ac:dyDescent="0.35">
      <c r="A29" s="37"/>
      <c r="B29" s="37"/>
      <c r="C29" s="83"/>
      <c r="D29" s="83"/>
      <c r="E29" s="83"/>
      <c r="F29" s="83"/>
      <c r="G29" s="83" t="s">
        <v>68</v>
      </c>
      <c r="H29" s="83"/>
      <c r="I29" s="83" t="s">
        <v>67</v>
      </c>
      <c r="J29" s="83"/>
      <c r="K29" s="83" t="s">
        <v>68</v>
      </c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35"/>
      <c r="AA29" s="22"/>
      <c r="AB29" s="77">
        <v>7</v>
      </c>
      <c r="AC29" s="77"/>
      <c r="AD29" s="77"/>
      <c r="AE29" s="77">
        <v>96</v>
      </c>
      <c r="AF29" s="77"/>
      <c r="AG29" s="77"/>
      <c r="AH29" s="79">
        <f t="shared" si="0"/>
        <v>4.7999999999999996E-3</v>
      </c>
      <c r="AI29" s="79"/>
      <c r="AJ29" s="79"/>
      <c r="AK29" s="77">
        <f t="shared" si="1"/>
        <v>7</v>
      </c>
      <c r="AL29" s="77"/>
      <c r="AM29" s="77"/>
      <c r="AN29" s="79">
        <f t="shared" si="2"/>
        <v>4.7999999999999996E-3</v>
      </c>
      <c r="AO29" s="79"/>
      <c r="AP29" s="79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 t="s">
        <v>141</v>
      </c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12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13"/>
      <c r="CY29" s="22"/>
      <c r="CZ29" s="22"/>
      <c r="DA29" s="22"/>
      <c r="DB29" s="22"/>
      <c r="DC29" s="115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116"/>
      <c r="DY29" s="22"/>
      <c r="DZ29" s="22"/>
      <c r="EA29" s="22"/>
      <c r="EB29" s="146">
        <v>3</v>
      </c>
      <c r="EC29" s="146"/>
      <c r="ED29" s="146"/>
      <c r="EE29" s="147">
        <f t="shared" si="3"/>
        <v>0.3</v>
      </c>
      <c r="EF29" s="147"/>
      <c r="EG29" s="147"/>
      <c r="EH29" s="160">
        <f t="shared" si="4"/>
        <v>4.2467328000000026E-2</v>
      </c>
      <c r="EI29" s="160"/>
      <c r="EJ29" s="160"/>
      <c r="EK29" s="148">
        <f>COMBIN(EB$36,EB29)</f>
        <v>120</v>
      </c>
      <c r="EL29" s="148"/>
      <c r="EM29" s="148"/>
      <c r="EN29" s="158">
        <f t="shared" si="5"/>
        <v>3.5389440000000024E-4</v>
      </c>
      <c r="EO29" s="158"/>
      <c r="EP29" s="158"/>
      <c r="EQ29" s="158"/>
      <c r="ER29" s="158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173"/>
      <c r="FD29" s="174"/>
      <c r="FE29" s="174"/>
      <c r="FF29" s="174"/>
      <c r="FG29" s="174"/>
      <c r="FH29" s="174"/>
      <c r="FI29" s="174"/>
      <c r="FJ29" s="174"/>
      <c r="FK29" s="174"/>
      <c r="FL29" s="174"/>
      <c r="FM29" s="174"/>
      <c r="FN29" s="174"/>
      <c r="FO29" s="174"/>
      <c r="FP29" s="174"/>
      <c r="FQ29" s="174"/>
      <c r="FR29" s="174"/>
      <c r="FS29" s="174"/>
      <c r="FT29" s="174"/>
      <c r="FU29" s="174"/>
      <c r="FV29" s="174"/>
      <c r="FW29" s="174"/>
      <c r="FX29" s="175"/>
      <c r="FY29" s="22"/>
      <c r="FZ29" s="22"/>
      <c r="GA29" s="21"/>
      <c r="GC29" s="12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13"/>
    </row>
    <row r="30" spans="1:206" ht="24.95" customHeight="1" thickTop="1" x14ac:dyDescent="0.3">
      <c r="A30" s="37"/>
      <c r="B30" s="37"/>
      <c r="C30" s="83"/>
      <c r="D30" s="83"/>
      <c r="E30" s="83"/>
      <c r="F30" s="83"/>
      <c r="G30" s="83" t="s">
        <v>68</v>
      </c>
      <c r="H30" s="83"/>
      <c r="I30" s="83" t="s">
        <v>68</v>
      </c>
      <c r="J30" s="83"/>
      <c r="K30" s="83" t="s">
        <v>67</v>
      </c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35"/>
      <c r="AA30" s="22"/>
      <c r="AB30" s="80" t="s">
        <v>106</v>
      </c>
      <c r="AC30" s="80"/>
      <c r="AD30" s="80"/>
      <c r="AE30" s="80">
        <f>SUM(AE22:AG29)</f>
        <v>20000</v>
      </c>
      <c r="AF30" s="80"/>
      <c r="AG30" s="80"/>
      <c r="AH30" s="80">
        <f>SUM(AH22:AJ29)</f>
        <v>1</v>
      </c>
      <c r="AI30" s="80"/>
      <c r="AJ30" s="80"/>
      <c r="AK30" s="80" t="s">
        <v>106</v>
      </c>
      <c r="AL30" s="80"/>
      <c r="AM30" s="80"/>
      <c r="AN30" s="80">
        <f t="shared" si="2"/>
        <v>1</v>
      </c>
      <c r="AO30" s="80"/>
      <c r="AP30" s="80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67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9"/>
      <c r="BX30" s="22"/>
      <c r="BY30" s="22"/>
      <c r="BZ30" s="22"/>
      <c r="CA30" s="22"/>
      <c r="CB30" s="22"/>
      <c r="CC30" s="1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123"/>
      <c r="CY30" s="22"/>
      <c r="CZ30" s="22"/>
      <c r="DA30" s="22"/>
      <c r="DB30" s="22"/>
      <c r="DC30" s="115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116"/>
      <c r="DY30" s="22"/>
      <c r="DZ30" s="22"/>
      <c r="EA30" s="22"/>
      <c r="EB30" s="146">
        <v>4</v>
      </c>
      <c r="EC30" s="146"/>
      <c r="ED30" s="146"/>
      <c r="EE30" s="147">
        <f t="shared" si="3"/>
        <v>0.4</v>
      </c>
      <c r="EF30" s="147"/>
      <c r="EG30" s="147"/>
      <c r="EH30" s="160">
        <f t="shared" si="4"/>
        <v>0.11147673600000005</v>
      </c>
      <c r="EI30" s="160"/>
      <c r="EJ30" s="160"/>
      <c r="EK30" s="148">
        <f>COMBIN(EB$36,EB30)</f>
        <v>209.99999999999997</v>
      </c>
      <c r="EL30" s="148"/>
      <c r="EM30" s="148"/>
      <c r="EN30" s="158">
        <f t="shared" si="5"/>
        <v>5.3084160000000031E-4</v>
      </c>
      <c r="EO30" s="158"/>
      <c r="EP30" s="158"/>
      <c r="EQ30" s="158"/>
      <c r="ER30" s="158"/>
      <c r="ES30" s="22"/>
      <c r="ET30" s="162" t="s">
        <v>222</v>
      </c>
      <c r="EU30" s="22"/>
      <c r="EV30" s="22"/>
      <c r="EW30" s="22"/>
      <c r="EX30" s="22"/>
      <c r="EY30" s="22"/>
      <c r="EZ30" s="22"/>
      <c r="FA30" s="22"/>
      <c r="FB30" s="22"/>
      <c r="FC30" s="22"/>
      <c r="FD30" s="22" t="s">
        <v>252</v>
      </c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1"/>
      <c r="GC30" s="12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13"/>
    </row>
    <row r="31" spans="1:206" ht="24.95" customHeight="1" x14ac:dyDescent="0.3">
      <c r="A31" s="37"/>
      <c r="B31" s="37"/>
      <c r="C31" s="83">
        <v>0</v>
      </c>
      <c r="D31" s="83"/>
      <c r="E31" s="83"/>
      <c r="F31" s="83"/>
      <c r="G31" s="83" t="s">
        <v>68</v>
      </c>
      <c r="H31" s="83"/>
      <c r="I31" s="83" t="s">
        <v>68</v>
      </c>
      <c r="J31" s="83"/>
      <c r="K31" s="83" t="s">
        <v>68</v>
      </c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70"/>
      <c r="BH31" s="71"/>
      <c r="BI31" s="71"/>
      <c r="BJ31" s="71"/>
      <c r="BK31" s="71"/>
      <c r="BL31" s="71"/>
      <c r="BM31" s="71"/>
      <c r="BN31" s="71"/>
      <c r="BO31" s="71"/>
      <c r="BP31" s="71"/>
      <c r="BQ31" s="71"/>
      <c r="BR31" s="71"/>
      <c r="BS31" s="71"/>
      <c r="BT31" s="71"/>
      <c r="BU31" s="71"/>
      <c r="BV31" s="71"/>
      <c r="BW31" s="72"/>
      <c r="BX31" s="22"/>
      <c r="BY31" s="22"/>
      <c r="BZ31" s="22"/>
      <c r="CA31" s="22"/>
      <c r="CB31" s="22"/>
      <c r="CC31" s="1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123"/>
      <c r="CY31" s="22"/>
      <c r="CZ31" s="22"/>
      <c r="DA31" s="22"/>
      <c r="DB31" s="22"/>
      <c r="DC31" s="115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116"/>
      <c r="DY31" s="22"/>
      <c r="DZ31" s="22"/>
      <c r="EA31" s="22"/>
      <c r="EB31" s="146">
        <v>5</v>
      </c>
      <c r="EC31" s="146"/>
      <c r="ED31" s="146"/>
      <c r="EE31" s="159">
        <f t="shared" si="3"/>
        <v>0.5</v>
      </c>
      <c r="EF31" s="159"/>
      <c r="EG31" s="159"/>
      <c r="EH31" s="161">
        <f t="shared" si="4"/>
        <v>0.20065812480000011</v>
      </c>
      <c r="EI31" s="161"/>
      <c r="EJ31" s="161"/>
      <c r="EK31" s="148">
        <f>COMBIN(EB$36,EB31)</f>
        <v>252</v>
      </c>
      <c r="EL31" s="148"/>
      <c r="EM31" s="148"/>
      <c r="EN31" s="158">
        <f t="shared" si="5"/>
        <v>7.9626240000000041E-4</v>
      </c>
      <c r="EO31" s="158"/>
      <c r="EP31" s="158"/>
      <c r="EQ31" s="158"/>
      <c r="ER31" s="158"/>
      <c r="ES31" s="22"/>
      <c r="ET31" s="22" t="s">
        <v>223</v>
      </c>
      <c r="EU31" s="163"/>
      <c r="EV31" s="74"/>
      <c r="EW31" s="74"/>
      <c r="EX31" s="74"/>
      <c r="EY31" s="75"/>
      <c r="EZ31" s="22"/>
      <c r="FA31" s="22"/>
      <c r="FB31" s="22"/>
      <c r="FC31" s="22"/>
      <c r="FD31" s="22" t="s">
        <v>257</v>
      </c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1"/>
      <c r="GC31" s="32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8"/>
    </row>
    <row r="32" spans="1:206" ht="24.95" customHeight="1" x14ac:dyDescent="0.3">
      <c r="A32" s="37"/>
      <c r="B32" s="37"/>
      <c r="C32" s="5"/>
      <c r="D32" s="5"/>
      <c r="E32" s="5"/>
      <c r="F32" s="5"/>
      <c r="G32" s="5"/>
      <c r="H32" s="5" t="s">
        <v>5</v>
      </c>
      <c r="I32" s="5" t="s">
        <v>69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1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123"/>
      <c r="CY32" s="22"/>
      <c r="CZ32" s="22"/>
      <c r="DA32" s="22"/>
      <c r="DB32" s="22"/>
      <c r="DC32" s="115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116"/>
      <c r="DY32" s="22"/>
      <c r="DZ32" s="22"/>
      <c r="EA32" s="22"/>
      <c r="EB32" s="146">
        <v>6</v>
      </c>
      <c r="EC32" s="146"/>
      <c r="ED32" s="146"/>
      <c r="EE32" s="159">
        <f t="shared" si="3"/>
        <v>0.6</v>
      </c>
      <c r="EF32" s="159"/>
      <c r="EG32" s="159"/>
      <c r="EH32" s="161">
        <f t="shared" si="4"/>
        <v>0.25082265600000003</v>
      </c>
      <c r="EI32" s="161"/>
      <c r="EJ32" s="161"/>
      <c r="EK32" s="148">
        <f>COMBIN(EB$36,EB32)</f>
        <v>209.99999999999997</v>
      </c>
      <c r="EL32" s="148"/>
      <c r="EM32" s="148"/>
      <c r="EN32" s="158">
        <f t="shared" si="5"/>
        <v>1.1943936000000004E-3</v>
      </c>
      <c r="EO32" s="158"/>
      <c r="EP32" s="158"/>
      <c r="EQ32" s="158"/>
      <c r="ER32" s="158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4"/>
    </row>
    <row r="33" spans="1:190" ht="24.95" customHeight="1" x14ac:dyDescent="0.3">
      <c r="A33" s="37"/>
      <c r="B33" s="37"/>
      <c r="C33" s="5"/>
      <c r="D33" s="5"/>
      <c r="E33" s="5"/>
      <c r="F33" s="5"/>
      <c r="G33" s="5"/>
      <c r="H33" s="5" t="s">
        <v>5</v>
      </c>
      <c r="I33" s="5" t="s">
        <v>70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1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123"/>
      <c r="CY33" s="22"/>
      <c r="CZ33" s="22"/>
      <c r="DA33" s="22"/>
      <c r="DB33" s="22"/>
      <c r="DC33" s="115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116"/>
      <c r="DY33" s="22"/>
      <c r="DZ33" s="22"/>
      <c r="EA33" s="22"/>
      <c r="EB33" s="146">
        <v>7</v>
      </c>
      <c r="EC33" s="146"/>
      <c r="ED33" s="146"/>
      <c r="EE33" s="159">
        <f t="shared" si="3"/>
        <v>0.7</v>
      </c>
      <c r="EF33" s="159"/>
      <c r="EG33" s="159"/>
      <c r="EH33" s="161">
        <f t="shared" si="4"/>
        <v>0.21499084800000001</v>
      </c>
      <c r="EI33" s="161"/>
      <c r="EJ33" s="161"/>
      <c r="EK33" s="148">
        <f>COMBIN(EB$36,EB33)</f>
        <v>120</v>
      </c>
      <c r="EL33" s="148"/>
      <c r="EM33" s="148"/>
      <c r="EN33" s="158">
        <f t="shared" si="5"/>
        <v>1.7915904000000002E-3</v>
      </c>
      <c r="EO33" s="158"/>
      <c r="EP33" s="158"/>
      <c r="EQ33" s="158"/>
      <c r="ER33" s="158"/>
      <c r="ES33" s="22"/>
      <c r="ET33" s="22"/>
      <c r="EU33" s="22"/>
      <c r="EV33" s="22"/>
      <c r="EW33" s="22"/>
      <c r="EX33" s="22"/>
      <c r="EY33" s="22"/>
      <c r="EZ33" s="22"/>
      <c r="FA33" s="22"/>
      <c r="FB33" s="22" t="s">
        <v>161</v>
      </c>
      <c r="FC33" s="22" t="s">
        <v>258</v>
      </c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4"/>
      <c r="GC33" s="1" t="s">
        <v>3</v>
      </c>
      <c r="GH33" s="1" t="s">
        <v>39</v>
      </c>
    </row>
    <row r="34" spans="1:190" ht="24.95" customHeight="1" x14ac:dyDescent="0.3">
      <c r="A34" s="93" t="s">
        <v>81</v>
      </c>
      <c r="B34" s="93"/>
      <c r="C34" s="93"/>
      <c r="D34" s="54" t="s">
        <v>76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CC34" s="124"/>
      <c r="CX34" s="125"/>
      <c r="DC34" s="117"/>
      <c r="DX34" s="118"/>
      <c r="EB34" s="146">
        <v>8</v>
      </c>
      <c r="EC34" s="146"/>
      <c r="ED34" s="146"/>
      <c r="EE34" s="147">
        <f t="shared" si="3"/>
        <v>0.8</v>
      </c>
      <c r="EF34" s="147"/>
      <c r="EG34" s="147"/>
      <c r="EH34" s="160">
        <f t="shared" si="4"/>
        <v>0.12093235200000001</v>
      </c>
      <c r="EI34" s="160"/>
      <c r="EJ34" s="160"/>
      <c r="EK34" s="148">
        <f>COMBIN(EB$36,EB34)</f>
        <v>45</v>
      </c>
      <c r="EL34" s="148"/>
      <c r="EM34" s="148"/>
      <c r="EN34" s="158">
        <f t="shared" si="5"/>
        <v>2.6873856000000002E-3</v>
      </c>
      <c r="EO34" s="158"/>
      <c r="EP34" s="158"/>
      <c r="EQ34" s="158"/>
      <c r="ER34" s="158"/>
      <c r="FC34" s="168"/>
      <c r="FD34" s="169"/>
      <c r="FE34" s="169"/>
      <c r="FF34" s="169"/>
      <c r="FG34" s="169"/>
      <c r="FH34" s="169"/>
      <c r="FI34" s="169"/>
      <c r="FJ34" s="169"/>
      <c r="FK34" s="169"/>
      <c r="FL34" s="169"/>
      <c r="FM34" s="169"/>
      <c r="FN34" s="169"/>
      <c r="FO34" s="169"/>
      <c r="FP34" s="169"/>
      <c r="FQ34" s="169"/>
      <c r="FR34" s="169"/>
      <c r="FS34" s="169"/>
      <c r="FT34" s="169"/>
      <c r="FU34" s="169"/>
      <c r="FV34" s="169"/>
      <c r="FW34" s="169"/>
      <c r="FX34" s="170"/>
      <c r="GD34" s="1" t="s">
        <v>5</v>
      </c>
      <c r="GE34" s="1" t="s">
        <v>20</v>
      </c>
    </row>
    <row r="35" spans="1:190" ht="24.95" customHeight="1" x14ac:dyDescent="0.3">
      <c r="C35" s="54"/>
      <c r="D35" s="84"/>
      <c r="E35" s="85"/>
      <c r="F35" s="85"/>
      <c r="G35" s="86"/>
      <c r="H35" s="90" t="s">
        <v>78</v>
      </c>
      <c r="I35" s="91"/>
      <c r="J35" s="92"/>
      <c r="K35" s="84"/>
      <c r="L35" s="85"/>
      <c r="M35" s="85"/>
      <c r="N35" s="86"/>
      <c r="O35" s="90" t="s">
        <v>78</v>
      </c>
      <c r="P35" s="91"/>
      <c r="Q35" s="92"/>
      <c r="R35" s="84"/>
      <c r="S35" s="85"/>
      <c r="T35" s="85"/>
      <c r="U35" s="86"/>
      <c r="V35" s="5"/>
      <c r="W35" s="5"/>
      <c r="X35" s="5"/>
      <c r="CC35" s="124"/>
      <c r="CX35" s="125"/>
      <c r="DC35" s="117"/>
      <c r="DX35" s="118"/>
      <c r="EB35" s="146">
        <v>9</v>
      </c>
      <c r="EC35" s="146"/>
      <c r="ED35" s="146"/>
      <c r="EE35" s="147">
        <f t="shared" si="3"/>
        <v>0.9</v>
      </c>
      <c r="EF35" s="147"/>
      <c r="EG35" s="147"/>
      <c r="EH35" s="160">
        <f t="shared" si="4"/>
        <v>4.0310783999999995E-2</v>
      </c>
      <c r="EI35" s="160"/>
      <c r="EJ35" s="160"/>
      <c r="EK35" s="148">
        <f>COMBIN(EB$36,EB35)</f>
        <v>10</v>
      </c>
      <c r="EL35" s="148"/>
      <c r="EM35" s="148"/>
      <c r="EN35" s="158">
        <f t="shared" si="5"/>
        <v>4.0310783999999997E-3</v>
      </c>
      <c r="EO35" s="158"/>
      <c r="EP35" s="158"/>
      <c r="EQ35" s="158"/>
      <c r="ER35" s="158"/>
      <c r="FC35" s="171"/>
      <c r="FD35" s="56"/>
      <c r="FE35" s="56"/>
      <c r="FF35" s="56"/>
      <c r="FG35" s="56"/>
      <c r="FH35" s="56"/>
      <c r="FI35" s="56"/>
      <c r="FJ35" s="56"/>
      <c r="FK35" s="56"/>
      <c r="FL35" s="56"/>
      <c r="FM35" s="56"/>
      <c r="FN35" s="56"/>
      <c r="FO35" s="56"/>
      <c r="FP35" s="56"/>
      <c r="FQ35" s="56"/>
      <c r="FR35" s="56"/>
      <c r="FS35" s="56"/>
      <c r="FT35" s="56"/>
      <c r="FU35" s="56"/>
      <c r="FV35" s="56"/>
      <c r="FW35" s="56"/>
      <c r="FX35" s="172"/>
      <c r="GC35" s="1" t="s">
        <v>4</v>
      </c>
      <c r="GH35" s="1" t="s">
        <v>72</v>
      </c>
    </row>
    <row r="36" spans="1:190" ht="24.95" customHeight="1" x14ac:dyDescent="0.3">
      <c r="C36" s="5"/>
      <c r="D36" s="87"/>
      <c r="E36" s="88"/>
      <c r="F36" s="88"/>
      <c r="G36" s="89"/>
      <c r="H36" s="90"/>
      <c r="I36" s="91"/>
      <c r="J36" s="92"/>
      <c r="K36" s="87"/>
      <c r="L36" s="88"/>
      <c r="M36" s="88"/>
      <c r="N36" s="89"/>
      <c r="O36" s="90"/>
      <c r="P36" s="91"/>
      <c r="Q36" s="92"/>
      <c r="R36" s="87"/>
      <c r="S36" s="88"/>
      <c r="T36" s="88"/>
      <c r="U36" s="89"/>
      <c r="V36" s="5"/>
      <c r="W36" s="5"/>
      <c r="X36" s="5"/>
      <c r="CC36" s="126"/>
      <c r="CD36" s="12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  <c r="CS36" s="127"/>
      <c r="CT36" s="127"/>
      <c r="CU36" s="127"/>
      <c r="CV36" s="127"/>
      <c r="CW36" s="127"/>
      <c r="CX36" s="128"/>
      <c r="DC36" s="119"/>
      <c r="DD36" s="145"/>
      <c r="DE36" s="145"/>
      <c r="DF36" s="145"/>
      <c r="DG36" s="145"/>
      <c r="DH36" s="145"/>
      <c r="DI36" s="145"/>
      <c r="DJ36" s="145"/>
      <c r="DK36" s="145"/>
      <c r="DL36" s="145"/>
      <c r="DM36" s="145"/>
      <c r="DN36" s="145"/>
      <c r="DO36" s="145"/>
      <c r="DP36" s="145"/>
      <c r="DQ36" s="145"/>
      <c r="DR36" s="145"/>
      <c r="DS36" s="145"/>
      <c r="DT36" s="145"/>
      <c r="DU36" s="145"/>
      <c r="DV36" s="145"/>
      <c r="DW36" s="145"/>
      <c r="DX36" s="121"/>
      <c r="EB36" s="146">
        <v>10</v>
      </c>
      <c r="EC36" s="146"/>
      <c r="ED36" s="146"/>
      <c r="EE36" s="147">
        <f t="shared" si="3"/>
        <v>1</v>
      </c>
      <c r="EF36" s="147"/>
      <c r="EG36" s="147"/>
      <c r="EH36" s="160">
        <f t="shared" si="4"/>
        <v>6.0466175999999991E-3</v>
      </c>
      <c r="EI36" s="160"/>
      <c r="EJ36" s="160"/>
      <c r="EK36" s="148">
        <f>COMBIN(EB$36,EB36)</f>
        <v>1</v>
      </c>
      <c r="EL36" s="148"/>
      <c r="EM36" s="148"/>
      <c r="EN36" s="158">
        <f t="shared" si="5"/>
        <v>6.0466175999999991E-3</v>
      </c>
      <c r="EO36" s="158"/>
      <c r="EP36" s="158"/>
      <c r="EQ36" s="158"/>
      <c r="ER36" s="158"/>
      <c r="FC36" s="173"/>
      <c r="FD36" s="174"/>
      <c r="FE36" s="174"/>
      <c r="FF36" s="174"/>
      <c r="FG36" s="174"/>
      <c r="FH36" s="174"/>
      <c r="FI36" s="174"/>
      <c r="FJ36" s="174"/>
      <c r="FK36" s="174"/>
      <c r="FL36" s="174"/>
      <c r="FM36" s="174"/>
      <c r="FN36" s="174"/>
      <c r="FO36" s="174"/>
      <c r="FP36" s="174"/>
      <c r="FQ36" s="174"/>
      <c r="FR36" s="174"/>
      <c r="FS36" s="174"/>
      <c r="FT36" s="174"/>
      <c r="FU36" s="174"/>
      <c r="FV36" s="174"/>
      <c r="FW36" s="174"/>
      <c r="FX36" s="175"/>
    </row>
  </sheetData>
  <mergeCells count="220">
    <mergeCell ref="EN35:ER35"/>
    <mergeCell ref="DD36:DH36"/>
    <mergeCell ref="DI36:DM36"/>
    <mergeCell ref="DN36:DR36"/>
    <mergeCell ref="DS36:DW36"/>
    <mergeCell ref="EB36:ED36"/>
    <mergeCell ref="EE36:EG36"/>
    <mergeCell ref="EH36:EJ36"/>
    <mergeCell ref="EK36:EM36"/>
    <mergeCell ref="EN36:ER36"/>
    <mergeCell ref="EN34:ER34"/>
    <mergeCell ref="D35:G36"/>
    <mergeCell ref="H35:J36"/>
    <mergeCell ref="K35:N36"/>
    <mergeCell ref="O35:Q36"/>
    <mergeCell ref="R35:U36"/>
    <mergeCell ref="EB35:ED35"/>
    <mergeCell ref="EE35:EG35"/>
    <mergeCell ref="EH35:EJ35"/>
    <mergeCell ref="EK35:EM35"/>
    <mergeCell ref="EB33:ED33"/>
    <mergeCell ref="EE33:EG33"/>
    <mergeCell ref="EH33:EJ33"/>
    <mergeCell ref="EK33:EM33"/>
    <mergeCell ref="EN33:ER33"/>
    <mergeCell ref="A34:C34"/>
    <mergeCell ref="EB34:ED34"/>
    <mergeCell ref="EE34:EG34"/>
    <mergeCell ref="EH34:EJ34"/>
    <mergeCell ref="EK34:EM34"/>
    <mergeCell ref="EK31:EM31"/>
    <mergeCell ref="EN31:ER31"/>
    <mergeCell ref="EU31:EY31"/>
    <mergeCell ref="EB32:ED32"/>
    <mergeCell ref="EE32:EG32"/>
    <mergeCell ref="EH32:EJ32"/>
    <mergeCell ref="EK32:EM32"/>
    <mergeCell ref="EN32:ER32"/>
    <mergeCell ref="EK30:EM30"/>
    <mergeCell ref="EN30:ER30"/>
    <mergeCell ref="C31:F31"/>
    <mergeCell ref="G31:H31"/>
    <mergeCell ref="I31:J31"/>
    <mergeCell ref="K31:L31"/>
    <mergeCell ref="M31:X31"/>
    <mergeCell ref="EB31:ED31"/>
    <mergeCell ref="EE31:EG31"/>
    <mergeCell ref="EH31:EJ31"/>
    <mergeCell ref="AH30:AJ30"/>
    <mergeCell ref="AK30:AM30"/>
    <mergeCell ref="AN30:AP30"/>
    <mergeCell ref="EB30:ED30"/>
    <mergeCell ref="EE30:EG30"/>
    <mergeCell ref="EH30:EJ30"/>
    <mergeCell ref="EB29:ED29"/>
    <mergeCell ref="EE29:EG29"/>
    <mergeCell ref="EH29:EJ29"/>
    <mergeCell ref="EK29:EM29"/>
    <mergeCell ref="EN29:ER29"/>
    <mergeCell ref="G30:H30"/>
    <mergeCell ref="I30:J30"/>
    <mergeCell ref="K30:L30"/>
    <mergeCell ref="AB30:AD30"/>
    <mergeCell ref="AE30:AG30"/>
    <mergeCell ref="EK28:EM28"/>
    <mergeCell ref="EN28:ER28"/>
    <mergeCell ref="G29:H29"/>
    <mergeCell ref="I29:J29"/>
    <mergeCell ref="K29:L29"/>
    <mergeCell ref="AB29:AD29"/>
    <mergeCell ref="AE29:AG29"/>
    <mergeCell ref="AH29:AJ29"/>
    <mergeCell ref="AK29:AM29"/>
    <mergeCell ref="AN29:AP29"/>
    <mergeCell ref="AH28:AJ28"/>
    <mergeCell ref="AK28:AM28"/>
    <mergeCell ref="AN28:AP28"/>
    <mergeCell ref="EB28:ED28"/>
    <mergeCell ref="EE28:EG28"/>
    <mergeCell ref="EH28:EJ28"/>
    <mergeCell ref="EH27:EJ27"/>
    <mergeCell ref="EK27:EM27"/>
    <mergeCell ref="EN27:ER27"/>
    <mergeCell ref="C28:F30"/>
    <mergeCell ref="G28:H28"/>
    <mergeCell ref="I28:J28"/>
    <mergeCell ref="K28:L28"/>
    <mergeCell ref="M28:X30"/>
    <mergeCell ref="AB28:AD28"/>
    <mergeCell ref="AE28:AG28"/>
    <mergeCell ref="AE27:AG27"/>
    <mergeCell ref="AH27:AJ27"/>
    <mergeCell ref="AK27:AM27"/>
    <mergeCell ref="AN27:AP27"/>
    <mergeCell ref="EB27:ED27"/>
    <mergeCell ref="EE27:EG27"/>
    <mergeCell ref="AN26:AP26"/>
    <mergeCell ref="EB26:ED26"/>
    <mergeCell ref="EE26:EG26"/>
    <mergeCell ref="EH26:EJ26"/>
    <mergeCell ref="EK26:EM26"/>
    <mergeCell ref="EN26:ER26"/>
    <mergeCell ref="EH25:EJ25"/>
    <mergeCell ref="EK25:EM25"/>
    <mergeCell ref="EN25:ER25"/>
    <mergeCell ref="G26:H26"/>
    <mergeCell ref="I26:J26"/>
    <mergeCell ref="K26:L26"/>
    <mergeCell ref="AB26:AD26"/>
    <mergeCell ref="AE26:AG26"/>
    <mergeCell ref="AH26:AJ26"/>
    <mergeCell ref="AK26:AM26"/>
    <mergeCell ref="AE25:AG25"/>
    <mergeCell ref="AH25:AJ25"/>
    <mergeCell ref="AK25:AM25"/>
    <mergeCell ref="AN25:AP25"/>
    <mergeCell ref="EB25:ED25"/>
    <mergeCell ref="EE25:EG25"/>
    <mergeCell ref="C25:F27"/>
    <mergeCell ref="G25:H25"/>
    <mergeCell ref="I25:J25"/>
    <mergeCell ref="K25:L25"/>
    <mergeCell ref="M25:X27"/>
    <mergeCell ref="AB25:AD25"/>
    <mergeCell ref="G27:H27"/>
    <mergeCell ref="I27:J27"/>
    <mergeCell ref="K27:L27"/>
    <mergeCell ref="AB27:AD27"/>
    <mergeCell ref="AN24:AP24"/>
    <mergeCell ref="EB24:ED24"/>
    <mergeCell ref="EE24:EG24"/>
    <mergeCell ref="EH24:EJ24"/>
    <mergeCell ref="EK24:EM24"/>
    <mergeCell ref="EN24:ER24"/>
    <mergeCell ref="EK23:ER23"/>
    <mergeCell ref="C24:F24"/>
    <mergeCell ref="G24:H24"/>
    <mergeCell ref="I24:J24"/>
    <mergeCell ref="K24:L24"/>
    <mergeCell ref="M24:X24"/>
    <mergeCell ref="AB24:AD24"/>
    <mergeCell ref="AE24:AG24"/>
    <mergeCell ref="AH24:AJ24"/>
    <mergeCell ref="AK24:AM24"/>
    <mergeCell ref="AH23:AJ23"/>
    <mergeCell ref="AK23:AM23"/>
    <mergeCell ref="AN23:AP23"/>
    <mergeCell ref="EB23:ED23"/>
    <mergeCell ref="EE23:EG23"/>
    <mergeCell ref="EH23:EJ23"/>
    <mergeCell ref="C23:F23"/>
    <mergeCell ref="G23:H23"/>
    <mergeCell ref="I23:J23"/>
    <mergeCell ref="K23:L23"/>
    <mergeCell ref="AB23:AD23"/>
    <mergeCell ref="AE23:AG23"/>
    <mergeCell ref="FP21:FX21"/>
    <mergeCell ref="C22:F22"/>
    <mergeCell ref="G22:L22"/>
    <mergeCell ref="M22:X23"/>
    <mergeCell ref="AB22:AD22"/>
    <mergeCell ref="AE22:AG22"/>
    <mergeCell ref="AH22:AJ22"/>
    <mergeCell ref="AK22:AM22"/>
    <mergeCell ref="AN22:AP22"/>
    <mergeCell ref="FP22:FX22"/>
    <mergeCell ref="AN19:AP19"/>
    <mergeCell ref="DD19:DO19"/>
    <mergeCell ref="AB20:AD21"/>
    <mergeCell ref="AE20:AG21"/>
    <mergeCell ref="AH20:AJ21"/>
    <mergeCell ref="AK20:AM21"/>
    <mergeCell ref="AN20:AP21"/>
    <mergeCell ref="BE20:BJ20"/>
    <mergeCell ref="DI20:DM21"/>
    <mergeCell ref="A17:C17"/>
    <mergeCell ref="DA17:DC17"/>
    <mergeCell ref="DI17:DL17"/>
    <mergeCell ref="DN17:DT17"/>
    <mergeCell ref="EA18:EC18"/>
    <mergeCell ref="V19:X19"/>
    <mergeCell ref="AB19:AD19"/>
    <mergeCell ref="AE19:AG19"/>
    <mergeCell ref="AH19:AJ19"/>
    <mergeCell ref="AK19:AM19"/>
    <mergeCell ref="BC15:BF15"/>
    <mergeCell ref="BG15:BJ15"/>
    <mergeCell ref="BN15:BQ15"/>
    <mergeCell ref="BR15:BU15"/>
    <mergeCell ref="P16:T16"/>
    <mergeCell ref="BC16:BF16"/>
    <mergeCell ref="BG16:BJ16"/>
    <mergeCell ref="BN16:BQ16"/>
    <mergeCell ref="BR16:BU16"/>
    <mergeCell ref="BC13:BF13"/>
    <mergeCell ref="BG13:BJ13"/>
    <mergeCell ref="BN13:BQ13"/>
    <mergeCell ref="BR13:BU13"/>
    <mergeCell ref="BC14:BF14"/>
    <mergeCell ref="BG14:BJ14"/>
    <mergeCell ref="BN14:BQ14"/>
    <mergeCell ref="BR14:BU14"/>
    <mergeCell ref="E7:H7"/>
    <mergeCell ref="EE7:EH7"/>
    <mergeCell ref="EE8:EH8"/>
    <mergeCell ref="E10:H10"/>
    <mergeCell ref="CU11:CX11"/>
    <mergeCell ref="AJ12:AM12"/>
    <mergeCell ref="FA2:FC2"/>
    <mergeCell ref="GC2:GX3"/>
    <mergeCell ref="BE3:BJ3"/>
    <mergeCell ref="AJ5:AL5"/>
    <mergeCell ref="EL5:ER5"/>
    <mergeCell ref="A6:C6"/>
    <mergeCell ref="C2:F4"/>
    <mergeCell ref="AA2:AC2"/>
    <mergeCell ref="BA2:BC2"/>
    <mergeCell ref="CA2:CC2"/>
    <mergeCell ref="DA2:DC2"/>
    <mergeCell ref="EA2:EC2"/>
  </mergeCells>
  <phoneticPr fontId="2"/>
  <pageMargins left="0.7" right="0.86624999999999996" top="0.75" bottom="0.75" header="0.3" footer="0.3"/>
  <pageSetup paperSize="9" scale="87" orientation="portrait" r:id="rId1"/>
  <headerFooter>
    <oddHeader>&amp;L2019/10/16&amp;C&amp;"メイリオ,レギュラー"&amp;16&amp;A&amp;R&amp;"メイリオ,レギュラー"（担当：池川）</oddHeader>
    <oddFooter>&amp;C&amp;"メイリオ,レギュラー"&amp;14&amp;P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X36"/>
  <sheetViews>
    <sheetView showGridLines="0" view="pageLayout" topLeftCell="A15" zoomScale="80" zoomScaleNormal="90" zoomScalePageLayoutView="80" workbookViewId="0"/>
  </sheetViews>
  <sheetFormatPr defaultColWidth="3.625" defaultRowHeight="24.95" customHeight="1" x14ac:dyDescent="0.3"/>
  <cols>
    <col min="1" max="1" width="3.625" style="34"/>
    <col min="2" max="2" width="4.375" style="34" bestFit="1" customWidth="1"/>
    <col min="3" max="3" width="3.625" style="34"/>
    <col min="4" max="7" width="3.625" style="18"/>
    <col min="8" max="8" width="4" style="18" bestFit="1" customWidth="1"/>
    <col min="9" max="26" width="3.625" style="18"/>
    <col min="27" max="182" width="3.625" style="51"/>
    <col min="183" max="16384" width="3.625" style="1"/>
  </cols>
  <sheetData>
    <row r="1" spans="1:206" ht="24.9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BA1" s="51" t="s">
        <v>119</v>
      </c>
    </row>
    <row r="2" spans="1:206" ht="24.95" customHeight="1" x14ac:dyDescent="0.3">
      <c r="A2" s="1"/>
      <c r="B2" s="1"/>
      <c r="C2" s="95" t="s">
        <v>0</v>
      </c>
      <c r="D2" s="96"/>
      <c r="E2" s="96"/>
      <c r="F2" s="97"/>
      <c r="G2" s="25" t="s">
        <v>73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21"/>
      <c r="Z2" s="21"/>
      <c r="AA2" s="93" t="s">
        <v>81</v>
      </c>
      <c r="AB2" s="93"/>
      <c r="AC2" s="93"/>
      <c r="AD2" s="22" t="s">
        <v>82</v>
      </c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93" t="s">
        <v>117</v>
      </c>
      <c r="BB2" s="93"/>
      <c r="BC2" s="93"/>
      <c r="BD2" s="22" t="s">
        <v>118</v>
      </c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93" t="s">
        <v>142</v>
      </c>
      <c r="CB2" s="93"/>
      <c r="CC2" s="93"/>
      <c r="CD2" s="67"/>
      <c r="CE2" s="68"/>
      <c r="CF2" s="69"/>
      <c r="CG2" s="22" t="s">
        <v>143</v>
      </c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93" t="s">
        <v>142</v>
      </c>
      <c r="DB2" s="93"/>
      <c r="DC2" s="93"/>
      <c r="DD2" s="22" t="s">
        <v>165</v>
      </c>
      <c r="DE2" s="2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22"/>
      <c r="EA2" s="93" t="s">
        <v>181</v>
      </c>
      <c r="EB2" s="93"/>
      <c r="EC2" s="93"/>
      <c r="ED2" s="22" t="s">
        <v>182</v>
      </c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93" t="s">
        <v>233</v>
      </c>
      <c r="FB2" s="93"/>
      <c r="FC2" s="93"/>
      <c r="FD2" s="22" t="s">
        <v>228</v>
      </c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1"/>
      <c r="GC2" s="95" t="s">
        <v>2</v>
      </c>
      <c r="GD2" s="96"/>
      <c r="GE2" s="96"/>
      <c r="GF2" s="96"/>
      <c r="GG2" s="96"/>
      <c r="GH2" s="96"/>
      <c r="GI2" s="96"/>
      <c r="GJ2" s="96"/>
      <c r="GK2" s="96"/>
      <c r="GL2" s="96"/>
      <c r="GM2" s="96"/>
      <c r="GN2" s="96"/>
      <c r="GO2" s="96"/>
      <c r="GP2" s="96"/>
      <c r="GQ2" s="96"/>
      <c r="GR2" s="96"/>
      <c r="GS2" s="96"/>
      <c r="GT2" s="96"/>
      <c r="GU2" s="96"/>
      <c r="GV2" s="96"/>
      <c r="GW2" s="96"/>
      <c r="GX2" s="97"/>
    </row>
    <row r="3" spans="1:206" ht="24.95" customHeight="1" thickBot="1" x14ac:dyDescent="0.35">
      <c r="A3" s="1"/>
      <c r="B3" s="1"/>
      <c r="C3" s="98"/>
      <c r="D3" s="91"/>
      <c r="E3" s="91"/>
      <c r="F3" s="99"/>
      <c r="G3" s="4" t="s">
        <v>74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21"/>
      <c r="Z3" s="21"/>
      <c r="AA3" s="22"/>
      <c r="AB3" s="22"/>
      <c r="AC3" s="22"/>
      <c r="AD3" s="22" t="s">
        <v>83</v>
      </c>
      <c r="AE3" s="22"/>
      <c r="AF3" s="22"/>
      <c r="AG3" s="22" t="s">
        <v>84</v>
      </c>
      <c r="AH3" s="22" t="s">
        <v>85</v>
      </c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 t="s">
        <v>130</v>
      </c>
      <c r="BE3" s="73" t="s">
        <v>121</v>
      </c>
      <c r="BF3" s="74"/>
      <c r="BG3" s="74"/>
      <c r="BH3" s="74"/>
      <c r="BI3" s="74"/>
      <c r="BJ3" s="75"/>
      <c r="BK3" s="22"/>
      <c r="BL3" s="22"/>
      <c r="BM3" s="22"/>
      <c r="BN3" s="22"/>
      <c r="BO3" s="22" t="s">
        <v>133</v>
      </c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70"/>
      <c r="CE3" s="71"/>
      <c r="CF3" s="72"/>
      <c r="CG3" s="22" t="s">
        <v>144</v>
      </c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52"/>
      <c r="DE3" s="52"/>
      <c r="DF3" s="22"/>
      <c r="DG3" s="22"/>
      <c r="DH3" s="52"/>
      <c r="DI3" s="52"/>
      <c r="DJ3" s="52"/>
      <c r="DK3" s="52"/>
      <c r="DL3" s="52"/>
      <c r="DM3" s="52"/>
      <c r="DN3" s="52"/>
      <c r="DO3" s="52"/>
      <c r="DP3" s="52"/>
      <c r="DQ3" s="52"/>
      <c r="DR3" s="52"/>
      <c r="DS3" s="52"/>
      <c r="DT3" s="22"/>
      <c r="DU3" s="22"/>
      <c r="DV3" s="52"/>
      <c r="DW3" s="52"/>
      <c r="DX3" s="52"/>
      <c r="DY3" s="52"/>
      <c r="DZ3" s="22"/>
      <c r="EA3" s="22"/>
      <c r="EB3" s="22"/>
      <c r="EC3" s="22"/>
      <c r="ED3" s="22"/>
      <c r="EE3" s="22" t="s">
        <v>183</v>
      </c>
      <c r="EF3" s="22"/>
      <c r="EG3" s="22"/>
      <c r="EH3" s="22"/>
      <c r="EI3" s="22" t="s">
        <v>147</v>
      </c>
      <c r="EJ3" s="22" t="s">
        <v>185</v>
      </c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 t="s">
        <v>231</v>
      </c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1"/>
      <c r="GC3" s="100"/>
      <c r="GD3" s="101"/>
      <c r="GE3" s="101"/>
      <c r="GF3" s="101"/>
      <c r="GG3" s="101"/>
      <c r="GH3" s="101"/>
      <c r="GI3" s="101"/>
      <c r="GJ3" s="101"/>
      <c r="GK3" s="101"/>
      <c r="GL3" s="101"/>
      <c r="GM3" s="101"/>
      <c r="GN3" s="101"/>
      <c r="GO3" s="101"/>
      <c r="GP3" s="101"/>
      <c r="GQ3" s="101"/>
      <c r="GR3" s="101"/>
      <c r="GS3" s="101"/>
      <c r="GT3" s="101"/>
      <c r="GU3" s="101"/>
      <c r="GV3" s="101"/>
      <c r="GW3" s="101"/>
      <c r="GX3" s="102"/>
    </row>
    <row r="4" spans="1:206" ht="24.95" customHeight="1" thickBot="1" x14ac:dyDescent="0.35">
      <c r="A4" s="1"/>
      <c r="B4" s="1"/>
      <c r="C4" s="100"/>
      <c r="D4" s="101"/>
      <c r="E4" s="101"/>
      <c r="F4" s="102"/>
      <c r="G4" s="26" t="s">
        <v>75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8"/>
      <c r="Y4" s="22"/>
      <c r="Z4" s="22"/>
      <c r="AA4" s="22"/>
      <c r="AB4" s="22"/>
      <c r="AC4" s="22"/>
      <c r="AD4" s="22"/>
      <c r="AE4" s="22"/>
      <c r="AF4" s="22"/>
      <c r="AG4" s="22"/>
      <c r="AH4" s="22" t="s">
        <v>86</v>
      </c>
      <c r="AI4" s="22" t="s">
        <v>87</v>
      </c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 t="s">
        <v>122</v>
      </c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 t="s">
        <v>146</v>
      </c>
      <c r="CF4" s="22" t="s">
        <v>145</v>
      </c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 t="s">
        <v>151</v>
      </c>
      <c r="DG4" s="22" t="s">
        <v>166</v>
      </c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 t="s">
        <v>184</v>
      </c>
      <c r="EF4" s="22"/>
      <c r="EG4" s="22"/>
      <c r="EH4" s="22"/>
      <c r="EI4" s="22" t="s">
        <v>147</v>
      </c>
      <c r="EJ4" s="22" t="s">
        <v>186</v>
      </c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 t="s">
        <v>237</v>
      </c>
      <c r="FG4" s="22" t="s">
        <v>234</v>
      </c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1"/>
      <c r="GC4" s="55"/>
      <c r="GD4" s="2" t="s">
        <v>44</v>
      </c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3"/>
    </row>
    <row r="5" spans="1:206" ht="24.95" customHeight="1" x14ac:dyDescent="0.3">
      <c r="A5" s="1" t="s">
        <v>120</v>
      </c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1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 t="s">
        <v>78</v>
      </c>
      <c r="AJ5" s="73" t="s">
        <v>88</v>
      </c>
      <c r="AK5" s="74"/>
      <c r="AL5" s="75"/>
      <c r="AM5" s="22" t="s">
        <v>83</v>
      </c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 t="s">
        <v>167</v>
      </c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 t="s">
        <v>187</v>
      </c>
      <c r="EF5" s="22"/>
      <c r="EG5" s="22"/>
      <c r="EH5" s="22"/>
      <c r="EI5" s="22" t="s">
        <v>147</v>
      </c>
      <c r="EJ5" s="22" t="s">
        <v>190</v>
      </c>
      <c r="EK5" s="129" t="s">
        <v>189</v>
      </c>
      <c r="EL5" s="73" t="s">
        <v>191</v>
      </c>
      <c r="EM5" s="74"/>
      <c r="EN5" s="74"/>
      <c r="EO5" s="74"/>
      <c r="EP5" s="74"/>
      <c r="EQ5" s="74"/>
      <c r="ER5" s="75"/>
      <c r="ES5" s="129" t="s">
        <v>188</v>
      </c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 t="s">
        <v>237</v>
      </c>
      <c r="FG5" s="22" t="s">
        <v>236</v>
      </c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1"/>
      <c r="GC5" s="30"/>
      <c r="GD5" s="7"/>
      <c r="GE5" s="7" t="s">
        <v>71</v>
      </c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9"/>
    </row>
    <row r="6" spans="1:206" ht="24.95" customHeight="1" x14ac:dyDescent="0.3">
      <c r="A6" s="93" t="s">
        <v>42</v>
      </c>
      <c r="B6" s="93"/>
      <c r="C6" s="93"/>
      <c r="D6" s="5" t="s">
        <v>43</v>
      </c>
      <c r="E6" s="5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21"/>
      <c r="Z6" s="22"/>
      <c r="AA6" s="22"/>
      <c r="AB6" s="22"/>
      <c r="AC6" s="22"/>
      <c r="AD6" s="22"/>
      <c r="AE6" s="22"/>
      <c r="AF6" s="22"/>
      <c r="AG6" s="22"/>
      <c r="AH6" s="22" t="s">
        <v>89</v>
      </c>
      <c r="AI6" s="22" t="s">
        <v>90</v>
      </c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 t="s">
        <v>154</v>
      </c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 t="s">
        <v>149</v>
      </c>
      <c r="EK6" s="22" t="s">
        <v>192</v>
      </c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 t="s">
        <v>235</v>
      </c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1"/>
      <c r="GC6" s="15"/>
      <c r="GD6" s="5" t="s">
        <v>115</v>
      </c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6"/>
    </row>
    <row r="7" spans="1:206" ht="24.95" customHeight="1" x14ac:dyDescent="0.3">
      <c r="A7" s="37"/>
      <c r="B7" s="37"/>
      <c r="C7" s="37"/>
      <c r="D7" s="37"/>
      <c r="E7" s="103" t="s">
        <v>44</v>
      </c>
      <c r="F7" s="104"/>
      <c r="G7" s="104"/>
      <c r="H7" s="105"/>
      <c r="I7" s="5" t="s">
        <v>45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37"/>
      <c r="X7" s="37"/>
      <c r="Y7" s="21"/>
      <c r="Z7" s="22"/>
      <c r="AA7" s="22"/>
      <c r="AB7" s="22"/>
      <c r="AC7" s="22"/>
      <c r="AD7" s="22"/>
      <c r="AE7" s="22"/>
      <c r="AF7" s="22"/>
      <c r="AG7" s="22"/>
      <c r="AH7" s="22"/>
      <c r="AI7" s="22" t="s">
        <v>91</v>
      </c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 t="s">
        <v>123</v>
      </c>
      <c r="BH7" s="22" t="s">
        <v>124</v>
      </c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67"/>
      <c r="CE7" s="68"/>
      <c r="CF7" s="69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 t="s">
        <v>168</v>
      </c>
      <c r="DG7" s="22"/>
      <c r="DH7" s="22"/>
      <c r="DI7" s="22"/>
      <c r="DJ7" s="22"/>
      <c r="DK7" s="22"/>
      <c r="DL7" s="22"/>
      <c r="DM7" s="22" t="s">
        <v>169</v>
      </c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73" t="s">
        <v>194</v>
      </c>
      <c r="EF7" s="74"/>
      <c r="EG7" s="74"/>
      <c r="EH7" s="75"/>
      <c r="EI7" s="22" t="s">
        <v>147</v>
      </c>
      <c r="EJ7" s="22" t="s">
        <v>193</v>
      </c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 t="s">
        <v>230</v>
      </c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1"/>
      <c r="GC7" s="30"/>
      <c r="GD7" s="7"/>
      <c r="GE7" s="7" t="s">
        <v>116</v>
      </c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9"/>
    </row>
    <row r="8" spans="1:206" ht="24.95" customHeight="1" x14ac:dyDescent="0.3">
      <c r="A8" s="37"/>
      <c r="B8" s="37"/>
      <c r="C8" s="37"/>
      <c r="D8" s="37"/>
      <c r="E8" s="5"/>
      <c r="F8" s="5" t="s">
        <v>46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37"/>
      <c r="X8" s="37"/>
      <c r="Y8" s="21"/>
      <c r="Z8" s="22"/>
      <c r="AA8" s="22"/>
      <c r="AB8" s="22"/>
      <c r="AC8" s="22"/>
      <c r="AD8" s="22" t="s">
        <v>92</v>
      </c>
      <c r="AE8" s="22"/>
      <c r="AF8" s="22"/>
      <c r="AG8" s="22" t="s">
        <v>84</v>
      </c>
      <c r="AH8" s="22" t="s">
        <v>93</v>
      </c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 t="s">
        <v>125</v>
      </c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70"/>
      <c r="CE8" s="71"/>
      <c r="CF8" s="72"/>
      <c r="CG8" s="22" t="s">
        <v>148</v>
      </c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67"/>
      <c r="DG8" s="68"/>
      <c r="DH8" s="68"/>
      <c r="DI8" s="68"/>
      <c r="DJ8" s="68"/>
      <c r="DK8" s="68"/>
      <c r="DL8" s="68"/>
      <c r="DM8" s="68"/>
      <c r="DN8" s="68"/>
      <c r="DO8" s="68"/>
      <c r="DP8" s="68"/>
      <c r="DQ8" s="68"/>
      <c r="DR8" s="68"/>
      <c r="DS8" s="68"/>
      <c r="DT8" s="68"/>
      <c r="DU8" s="68"/>
      <c r="DV8" s="68"/>
      <c r="DW8" s="68"/>
      <c r="DX8" s="69"/>
      <c r="DY8" s="22"/>
      <c r="DZ8" s="22"/>
      <c r="EA8" s="22"/>
      <c r="EB8" s="22"/>
      <c r="EC8" s="22"/>
      <c r="ED8" s="22"/>
      <c r="EE8" s="73" t="s">
        <v>195</v>
      </c>
      <c r="EF8" s="74"/>
      <c r="EG8" s="74"/>
      <c r="EH8" s="75"/>
      <c r="EI8" s="22" t="s">
        <v>147</v>
      </c>
      <c r="EJ8" s="22" t="s">
        <v>196</v>
      </c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 t="s">
        <v>237</v>
      </c>
      <c r="FG8" s="22" t="s">
        <v>238</v>
      </c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1"/>
      <c r="GC8" s="4"/>
      <c r="GD8" s="5" t="s">
        <v>229</v>
      </c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6"/>
    </row>
    <row r="9" spans="1:206" ht="24.95" customHeight="1" x14ac:dyDescent="0.3">
      <c r="A9" s="37"/>
      <c r="B9" s="37"/>
      <c r="C9" s="37"/>
      <c r="D9" s="37"/>
      <c r="E9" s="5"/>
      <c r="F9" s="5" t="s">
        <v>49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37"/>
      <c r="X9" s="37"/>
      <c r="Y9" s="21"/>
      <c r="Z9" s="22"/>
      <c r="AA9" s="22"/>
      <c r="AB9" s="22"/>
      <c r="AC9" s="22"/>
      <c r="AD9" s="22"/>
      <c r="AE9" s="22"/>
      <c r="AF9" s="22"/>
      <c r="AG9" s="22"/>
      <c r="AH9" s="22" t="s">
        <v>94</v>
      </c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 t="s">
        <v>126</v>
      </c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 t="s">
        <v>149</v>
      </c>
      <c r="CF9" s="22" t="s">
        <v>150</v>
      </c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115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116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 t="s">
        <v>239</v>
      </c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1"/>
      <c r="GC9" s="4"/>
      <c r="GD9" s="5"/>
      <c r="GE9" s="5" t="s">
        <v>224</v>
      </c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6"/>
    </row>
    <row r="10" spans="1:206" ht="24.95" customHeight="1" x14ac:dyDescent="0.3">
      <c r="A10" s="37"/>
      <c r="B10" s="37"/>
      <c r="C10" s="37"/>
      <c r="D10" s="37"/>
      <c r="E10" s="103" t="s">
        <v>47</v>
      </c>
      <c r="F10" s="104"/>
      <c r="G10" s="104"/>
      <c r="H10" s="105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21"/>
      <c r="Z10" s="22"/>
      <c r="AA10" s="22"/>
      <c r="AB10" s="22"/>
      <c r="AC10" s="22"/>
      <c r="AD10" s="22" t="s">
        <v>77</v>
      </c>
      <c r="AE10" s="22"/>
      <c r="AF10" s="22"/>
      <c r="AG10" s="22"/>
      <c r="AH10" s="22"/>
      <c r="AI10" s="22" t="s">
        <v>84</v>
      </c>
      <c r="AJ10" s="22" t="s">
        <v>95</v>
      </c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 t="s">
        <v>89</v>
      </c>
      <c r="BG10" s="22" t="s">
        <v>127</v>
      </c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 t="s">
        <v>151</v>
      </c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115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116"/>
      <c r="DY10" s="22"/>
      <c r="DZ10" s="22"/>
      <c r="EA10" s="22"/>
      <c r="EB10" s="22"/>
      <c r="EC10" s="22"/>
      <c r="ED10" s="22"/>
      <c r="EE10" s="22" t="s">
        <v>197</v>
      </c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 t="s">
        <v>237</v>
      </c>
      <c r="FG10" s="22" t="s">
        <v>240</v>
      </c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1"/>
      <c r="GC10" s="4"/>
      <c r="GD10" s="5"/>
      <c r="GE10" s="5"/>
      <c r="GF10" s="5" t="s">
        <v>225</v>
      </c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6"/>
    </row>
    <row r="11" spans="1:206" ht="24.95" customHeight="1" x14ac:dyDescent="0.3">
      <c r="A11" s="37"/>
      <c r="B11" s="37"/>
      <c r="C11" s="37"/>
      <c r="D11" s="37"/>
      <c r="E11" s="37"/>
      <c r="F11" s="37" t="s">
        <v>48</v>
      </c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6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111">
        <f>FACT(10)</f>
        <v>3628800</v>
      </c>
      <c r="CV11" s="112"/>
      <c r="CW11" s="112"/>
      <c r="CX11" s="113"/>
      <c r="CY11" s="23"/>
      <c r="CZ11" s="23"/>
      <c r="DA11" s="23"/>
      <c r="DB11" s="23"/>
      <c r="DC11" s="23"/>
      <c r="DF11" s="117"/>
      <c r="DX11" s="118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2" t="s">
        <v>232</v>
      </c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1"/>
      <c r="GC11" s="4"/>
      <c r="GD11" s="5"/>
      <c r="GE11" s="5" t="s">
        <v>226</v>
      </c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6"/>
    </row>
    <row r="12" spans="1:206" ht="24.95" customHeight="1" x14ac:dyDescent="0.3">
      <c r="A12" s="37"/>
      <c r="B12" s="37"/>
      <c r="C12" s="37"/>
      <c r="D12" s="37"/>
      <c r="E12" s="37" t="s">
        <v>50</v>
      </c>
      <c r="F12" s="37"/>
      <c r="G12" s="37"/>
      <c r="H12" s="37"/>
      <c r="I12" s="37"/>
      <c r="J12" s="37"/>
      <c r="K12" s="41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3"/>
      <c r="Y12" s="21"/>
      <c r="Z12" s="22"/>
      <c r="AA12" s="22"/>
      <c r="AB12" s="22"/>
      <c r="AC12" s="22"/>
      <c r="AD12" s="56" t="s">
        <v>96</v>
      </c>
      <c r="AE12" s="22"/>
      <c r="AF12" s="22"/>
      <c r="AG12" s="22"/>
      <c r="AH12" s="22"/>
      <c r="AI12" s="22"/>
      <c r="AJ12" s="73" t="s">
        <v>97</v>
      </c>
      <c r="AK12" s="74"/>
      <c r="AL12" s="74"/>
      <c r="AM12" s="75"/>
      <c r="AN12" s="56" t="s">
        <v>98</v>
      </c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 t="s">
        <v>121</v>
      </c>
      <c r="BD12" s="22"/>
      <c r="BE12" s="22"/>
      <c r="BF12" s="22"/>
      <c r="BG12" s="22"/>
      <c r="BH12" s="22"/>
      <c r="BI12" s="22"/>
      <c r="BJ12" s="22"/>
      <c r="BK12" s="22"/>
      <c r="BL12" s="22"/>
      <c r="BM12" s="57" t="s">
        <v>89</v>
      </c>
      <c r="BN12" s="58" t="s">
        <v>128</v>
      </c>
      <c r="BO12" s="58"/>
      <c r="BP12" s="58"/>
      <c r="BQ12" s="58"/>
      <c r="BR12" s="58"/>
      <c r="BS12" s="58"/>
      <c r="BT12" s="58"/>
      <c r="BU12" s="58"/>
      <c r="BV12" s="59"/>
      <c r="BW12" s="22"/>
      <c r="BX12" s="22"/>
      <c r="BY12" s="22"/>
      <c r="BZ12" s="22"/>
      <c r="CA12" s="22"/>
      <c r="CB12" s="22"/>
      <c r="CC12" s="22"/>
      <c r="CD12" s="22"/>
      <c r="CE12" s="114" t="s">
        <v>163</v>
      </c>
      <c r="CF12" s="22"/>
      <c r="CG12" s="22"/>
      <c r="CH12" s="114" t="s">
        <v>164</v>
      </c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F12" s="117"/>
      <c r="DX12" s="118"/>
      <c r="DZ12" s="22"/>
      <c r="EA12" s="22"/>
      <c r="EB12" s="22"/>
      <c r="EC12" s="22"/>
      <c r="ED12" s="22"/>
      <c r="EE12" s="22"/>
      <c r="EF12" s="22" t="s">
        <v>198</v>
      </c>
      <c r="EG12" s="22" t="s">
        <v>199</v>
      </c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 t="s">
        <v>237</v>
      </c>
      <c r="FG12" s="22" t="s">
        <v>241</v>
      </c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1"/>
      <c r="GC12" s="4"/>
      <c r="GD12" s="5"/>
      <c r="GE12" s="5"/>
      <c r="GF12" s="5" t="s">
        <v>227</v>
      </c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6"/>
    </row>
    <row r="13" spans="1:206" ht="24.95" customHeight="1" x14ac:dyDescent="0.3">
      <c r="A13" s="37"/>
      <c r="B13" s="37"/>
      <c r="C13" s="37"/>
      <c r="D13" s="37"/>
      <c r="E13" s="37"/>
      <c r="F13" s="37" t="s">
        <v>52</v>
      </c>
      <c r="G13" s="37"/>
      <c r="H13" s="37"/>
      <c r="I13" s="37"/>
      <c r="J13" s="37"/>
      <c r="K13" s="48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49"/>
      <c r="Y13" s="21"/>
      <c r="Z13" s="22"/>
      <c r="AA13" s="22"/>
      <c r="AB13" s="22"/>
      <c r="AC13" s="22"/>
      <c r="AD13" s="22"/>
      <c r="AE13" s="22" t="s">
        <v>86</v>
      </c>
      <c r="AF13" s="22" t="s">
        <v>99</v>
      </c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77" t="s">
        <v>80</v>
      </c>
      <c r="BD13" s="77"/>
      <c r="BE13" s="77"/>
      <c r="BF13" s="77"/>
      <c r="BG13" s="77" t="s">
        <v>77</v>
      </c>
      <c r="BH13" s="77"/>
      <c r="BI13" s="77"/>
      <c r="BJ13" s="77"/>
      <c r="BK13" s="22"/>
      <c r="BL13" s="22"/>
      <c r="BM13" s="60"/>
      <c r="BN13" s="77" t="s">
        <v>80</v>
      </c>
      <c r="BO13" s="77"/>
      <c r="BP13" s="77"/>
      <c r="BQ13" s="77"/>
      <c r="BR13" s="77" t="s">
        <v>77</v>
      </c>
      <c r="BS13" s="77"/>
      <c r="BT13" s="77"/>
      <c r="BU13" s="77"/>
      <c r="BV13" s="61"/>
      <c r="BW13" s="22"/>
      <c r="BX13" s="22"/>
      <c r="BY13" s="22"/>
      <c r="BZ13" s="22"/>
      <c r="CA13" s="22"/>
      <c r="CB13" s="22"/>
      <c r="CC13" s="22"/>
      <c r="CD13" s="22" t="s">
        <v>152</v>
      </c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F13" s="119"/>
      <c r="DG13" s="120"/>
      <c r="DH13" s="120"/>
      <c r="DI13" s="120"/>
      <c r="DJ13" s="120"/>
      <c r="DK13" s="120"/>
      <c r="DL13" s="120"/>
      <c r="DM13" s="120"/>
      <c r="DN13" s="120"/>
      <c r="DO13" s="120"/>
      <c r="DP13" s="120"/>
      <c r="DQ13" s="120"/>
      <c r="DR13" s="120"/>
      <c r="DS13" s="120"/>
      <c r="DT13" s="120"/>
      <c r="DU13" s="120"/>
      <c r="DV13" s="120"/>
      <c r="DW13" s="120"/>
      <c r="DX13" s="121"/>
      <c r="DZ13" s="22"/>
      <c r="EA13" s="22"/>
      <c r="EB13" s="22"/>
      <c r="EC13" s="22"/>
      <c r="ED13" s="22"/>
      <c r="EE13" s="22"/>
      <c r="EF13" s="22" t="s">
        <v>198</v>
      </c>
      <c r="EG13" s="22" t="s">
        <v>200</v>
      </c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1"/>
      <c r="GB13" s="29"/>
      <c r="GC13" s="4"/>
      <c r="GD13" s="5"/>
      <c r="GE13" s="5" t="s">
        <v>228</v>
      </c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6"/>
    </row>
    <row r="14" spans="1:206" ht="24.95" customHeight="1" x14ac:dyDescent="0.3">
      <c r="A14" s="37"/>
      <c r="B14" s="37"/>
      <c r="C14" s="37"/>
      <c r="D14" s="37"/>
      <c r="E14" s="37"/>
      <c r="F14" s="37" t="s">
        <v>53</v>
      </c>
      <c r="G14" s="37"/>
      <c r="H14" s="37"/>
      <c r="I14" s="37"/>
      <c r="J14" s="37"/>
      <c r="K14" s="48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49"/>
      <c r="Y14" s="21"/>
      <c r="Z14" s="22"/>
      <c r="AA14" s="22"/>
      <c r="AB14" s="22"/>
      <c r="AC14" s="22"/>
      <c r="AD14" s="22"/>
      <c r="AE14" s="22"/>
      <c r="AF14" s="22" t="s">
        <v>100</v>
      </c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78"/>
      <c r="BD14" s="78"/>
      <c r="BE14" s="78"/>
      <c r="BF14" s="78"/>
      <c r="BG14" s="78"/>
      <c r="BH14" s="78"/>
      <c r="BI14" s="78"/>
      <c r="BJ14" s="78"/>
      <c r="BK14" s="22"/>
      <c r="BL14" s="22"/>
      <c r="BM14" s="60"/>
      <c r="BN14" s="78"/>
      <c r="BO14" s="78"/>
      <c r="BP14" s="78"/>
      <c r="BQ14" s="78"/>
      <c r="BR14" s="78"/>
      <c r="BS14" s="78"/>
      <c r="BT14" s="78"/>
      <c r="BU14" s="78"/>
      <c r="BV14" s="66" t="s">
        <v>97</v>
      </c>
      <c r="BW14" s="65"/>
      <c r="BX14" s="22"/>
      <c r="BY14" s="22"/>
      <c r="BZ14" s="22"/>
      <c r="CA14" s="22"/>
      <c r="CB14" s="22"/>
      <c r="CC14" s="22"/>
      <c r="CD14" s="22"/>
      <c r="CE14" s="22" t="s">
        <v>151</v>
      </c>
      <c r="CF14" s="22" t="s">
        <v>153</v>
      </c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 t="s">
        <v>149</v>
      </c>
      <c r="DC14" s="22" t="s">
        <v>155</v>
      </c>
      <c r="DD14" s="22"/>
      <c r="DE14" s="22"/>
      <c r="DF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 t="s">
        <v>149</v>
      </c>
      <c r="EG14" s="22" t="s">
        <v>201</v>
      </c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 t="s">
        <v>179</v>
      </c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1"/>
      <c r="GB14" s="13"/>
      <c r="GC14" s="4"/>
      <c r="GD14" s="5"/>
      <c r="GE14" s="5"/>
      <c r="GF14" s="5" t="s">
        <v>230</v>
      </c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6"/>
    </row>
    <row r="15" spans="1:206" ht="24.95" customHeight="1" x14ac:dyDescent="0.3">
      <c r="A15" s="37"/>
      <c r="B15" s="37"/>
      <c r="C15" s="38"/>
      <c r="D15" s="37"/>
      <c r="E15" s="38"/>
      <c r="F15" s="38"/>
      <c r="G15" s="37"/>
      <c r="H15" s="38"/>
      <c r="I15" s="38"/>
      <c r="J15" s="38"/>
      <c r="K15" s="44"/>
      <c r="L15" s="45"/>
      <c r="M15" s="45"/>
      <c r="N15" s="45"/>
      <c r="O15" s="45"/>
      <c r="P15" s="46"/>
      <c r="Q15" s="46"/>
      <c r="R15" s="46"/>
      <c r="S15" s="46"/>
      <c r="T15" s="45"/>
      <c r="U15" s="45"/>
      <c r="V15" s="45"/>
      <c r="W15" s="45"/>
      <c r="X15" s="47"/>
      <c r="Y15" s="21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76">
        <v>1</v>
      </c>
      <c r="BD15" s="76"/>
      <c r="BE15" s="76"/>
      <c r="BF15" s="76"/>
      <c r="BG15" s="76"/>
      <c r="BH15" s="76"/>
      <c r="BI15" s="76"/>
      <c r="BJ15" s="76"/>
      <c r="BK15" s="22"/>
      <c r="BL15" s="22"/>
      <c r="BM15" s="60"/>
      <c r="BN15" s="76">
        <v>1</v>
      </c>
      <c r="BO15" s="76"/>
      <c r="BP15" s="76"/>
      <c r="BQ15" s="76"/>
      <c r="BR15" s="76">
        <v>0.5</v>
      </c>
      <c r="BS15" s="76"/>
      <c r="BT15" s="76"/>
      <c r="BU15" s="76"/>
      <c r="BV15" s="61"/>
      <c r="BW15" s="22"/>
      <c r="BX15" s="22"/>
      <c r="BY15" s="22"/>
      <c r="BZ15" s="22"/>
      <c r="CA15" s="22"/>
      <c r="CB15" s="22"/>
      <c r="CC15" s="22"/>
      <c r="CD15" s="22"/>
      <c r="CE15" s="22"/>
      <c r="CF15" s="22" t="s">
        <v>154</v>
      </c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 t="s">
        <v>198</v>
      </c>
      <c r="EH15" s="22" t="s">
        <v>202</v>
      </c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 t="s">
        <v>157</v>
      </c>
      <c r="FC15" s="22" t="s">
        <v>242</v>
      </c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1"/>
      <c r="GB15" s="13"/>
      <c r="GC15" s="4"/>
      <c r="GD15" s="5"/>
      <c r="GE15" s="5"/>
      <c r="GF15" s="5" t="s">
        <v>231</v>
      </c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6"/>
    </row>
    <row r="16" spans="1:206" ht="24.95" customHeight="1" thickBot="1" x14ac:dyDescent="0.35">
      <c r="A16" s="37"/>
      <c r="B16" s="37"/>
      <c r="C16" s="37"/>
      <c r="D16" s="37"/>
      <c r="E16" s="37"/>
      <c r="F16" s="37" t="s">
        <v>54</v>
      </c>
      <c r="G16" s="37"/>
      <c r="H16" s="37"/>
      <c r="I16" s="37"/>
      <c r="J16" s="37"/>
      <c r="K16" s="37"/>
      <c r="L16" s="37"/>
      <c r="M16" s="37"/>
      <c r="N16" s="37"/>
      <c r="O16" s="37"/>
      <c r="P16" s="73" t="s">
        <v>55</v>
      </c>
      <c r="Q16" s="74"/>
      <c r="R16" s="74"/>
      <c r="S16" s="74"/>
      <c r="T16" s="75"/>
      <c r="U16" s="37"/>
      <c r="V16" s="37"/>
      <c r="W16" s="37"/>
      <c r="X16" s="37"/>
      <c r="Y16" s="21"/>
      <c r="Z16" s="22"/>
      <c r="AA16" s="22"/>
      <c r="AB16" s="22"/>
      <c r="AC16" s="22"/>
      <c r="AD16" s="22" t="s">
        <v>101</v>
      </c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76">
        <v>0</v>
      </c>
      <c r="BD16" s="76"/>
      <c r="BE16" s="76"/>
      <c r="BF16" s="76"/>
      <c r="BG16" s="76"/>
      <c r="BH16" s="76"/>
      <c r="BI16" s="76"/>
      <c r="BJ16" s="76"/>
      <c r="BK16" s="22"/>
      <c r="BL16" s="22"/>
      <c r="BM16" s="60"/>
      <c r="BN16" s="76">
        <v>0</v>
      </c>
      <c r="BO16" s="76"/>
      <c r="BP16" s="76"/>
      <c r="BQ16" s="76"/>
      <c r="BR16" s="76">
        <v>0.5</v>
      </c>
      <c r="BS16" s="76"/>
      <c r="BT16" s="76"/>
      <c r="BU16" s="76"/>
      <c r="BV16" s="61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67"/>
      <c r="CO16" s="68"/>
      <c r="CP16" s="68"/>
      <c r="CQ16" s="68"/>
      <c r="CR16" s="68"/>
      <c r="CS16" s="68"/>
      <c r="CT16" s="68"/>
      <c r="CU16" s="69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 t="s">
        <v>203</v>
      </c>
      <c r="EI16" s="22" t="s">
        <v>204</v>
      </c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 t="s">
        <v>243</v>
      </c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1"/>
      <c r="GB16" s="13"/>
      <c r="GC16" s="26"/>
      <c r="GD16" s="27"/>
      <c r="GE16" s="27"/>
      <c r="GF16" s="27" t="s">
        <v>232</v>
      </c>
      <c r="GG16" s="27"/>
      <c r="GH16" s="27"/>
      <c r="GI16" s="27"/>
      <c r="GJ16" s="27"/>
      <c r="GK16" s="27"/>
      <c r="GL16" s="27"/>
      <c r="GM16" s="27"/>
      <c r="GN16" s="27"/>
      <c r="GO16" s="27"/>
      <c r="GP16" s="27"/>
      <c r="GQ16" s="27"/>
      <c r="GR16" s="27"/>
      <c r="GS16" s="27"/>
      <c r="GT16" s="27"/>
      <c r="GU16" s="27"/>
      <c r="GV16" s="27"/>
      <c r="GW16" s="27"/>
      <c r="GX16" s="28"/>
    </row>
    <row r="17" spans="1:206" ht="24.95" customHeight="1" x14ac:dyDescent="0.3">
      <c r="A17" s="93" t="s">
        <v>56</v>
      </c>
      <c r="B17" s="93"/>
      <c r="C17" s="93"/>
      <c r="D17" s="37" t="s">
        <v>51</v>
      </c>
      <c r="E17" s="37"/>
      <c r="F17" s="37"/>
      <c r="G17" s="37" t="s">
        <v>57</v>
      </c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21"/>
      <c r="Z17" s="22"/>
      <c r="AA17" s="22"/>
      <c r="AB17" s="22"/>
      <c r="AC17" s="22"/>
      <c r="AD17" s="22"/>
      <c r="AE17" s="22" t="s">
        <v>86</v>
      </c>
      <c r="AF17" s="22" t="s">
        <v>102</v>
      </c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62"/>
      <c r="BN17" s="63"/>
      <c r="BO17" s="63"/>
      <c r="BP17" s="63"/>
      <c r="BQ17" s="63"/>
      <c r="BR17" s="63"/>
      <c r="BS17" s="63"/>
      <c r="BT17" s="63"/>
      <c r="BU17" s="63"/>
      <c r="BV17" s="64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70"/>
      <c r="CO17" s="71"/>
      <c r="CP17" s="71"/>
      <c r="CQ17" s="71"/>
      <c r="CR17" s="71"/>
      <c r="CS17" s="71"/>
      <c r="CT17" s="71"/>
      <c r="CU17" s="72"/>
      <c r="CV17" s="22"/>
      <c r="CW17" s="22"/>
      <c r="CX17" s="22"/>
      <c r="CY17" s="22"/>
      <c r="CZ17" s="22"/>
      <c r="DA17" s="93" t="s">
        <v>142</v>
      </c>
      <c r="DB17" s="93"/>
      <c r="DC17" s="93"/>
      <c r="DD17" s="22" t="s">
        <v>170</v>
      </c>
      <c r="DE17" s="22"/>
      <c r="DF17" s="22"/>
      <c r="DG17" s="22"/>
      <c r="DH17" s="22"/>
      <c r="DI17" s="73" t="s">
        <v>171</v>
      </c>
      <c r="DJ17" s="74"/>
      <c r="DK17" s="74"/>
      <c r="DL17" s="75"/>
      <c r="DM17" s="22" t="s">
        <v>172</v>
      </c>
      <c r="DN17" s="73" t="s">
        <v>173</v>
      </c>
      <c r="DO17" s="74"/>
      <c r="DP17" s="74"/>
      <c r="DQ17" s="74"/>
      <c r="DR17" s="74"/>
      <c r="DS17" s="74"/>
      <c r="DT17" s="75"/>
      <c r="DU17" s="22" t="s">
        <v>174</v>
      </c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 t="s">
        <v>149</v>
      </c>
      <c r="EG17" s="22" t="s">
        <v>205</v>
      </c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 t="s">
        <v>244</v>
      </c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1"/>
      <c r="GB17" s="5"/>
      <c r="GC17" s="164"/>
      <c r="GD17" s="164"/>
      <c r="GE17" s="164"/>
      <c r="GF17" s="164"/>
      <c r="GG17" s="164"/>
      <c r="GH17" s="164"/>
      <c r="GI17" s="164"/>
      <c r="GJ17" s="164"/>
      <c r="GK17" s="164"/>
      <c r="GL17" s="164"/>
      <c r="GM17" s="164"/>
      <c r="GN17" s="164"/>
      <c r="GO17" s="164"/>
      <c r="GP17" s="164"/>
      <c r="GQ17" s="164"/>
      <c r="GR17" s="164"/>
      <c r="GS17" s="164"/>
      <c r="GT17" s="164"/>
      <c r="GU17" s="164"/>
      <c r="GV17" s="164"/>
      <c r="GW17" s="164"/>
      <c r="GX17" s="164"/>
    </row>
    <row r="18" spans="1:206" ht="24.95" customHeight="1" x14ac:dyDescent="0.3">
      <c r="A18" s="37"/>
      <c r="B18" s="37"/>
      <c r="C18" s="37"/>
      <c r="D18" s="37"/>
      <c r="E18" s="37"/>
      <c r="F18" s="37"/>
      <c r="G18" s="37"/>
      <c r="H18" s="37" t="s">
        <v>58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21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 t="s">
        <v>89</v>
      </c>
      <c r="BG18" s="22" t="s">
        <v>129</v>
      </c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 t="s">
        <v>156</v>
      </c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 t="s">
        <v>175</v>
      </c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93" t="s">
        <v>206</v>
      </c>
      <c r="EB18" s="93"/>
      <c r="EC18" s="93"/>
      <c r="ED18" s="22" t="s">
        <v>207</v>
      </c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67"/>
      <c r="FD18" s="68"/>
      <c r="FE18" s="68"/>
      <c r="FF18" s="68"/>
      <c r="FG18" s="68"/>
      <c r="FH18" s="68"/>
      <c r="FI18" s="68"/>
      <c r="FJ18" s="68"/>
      <c r="FK18" s="68"/>
      <c r="FL18" s="68"/>
      <c r="FM18" s="68"/>
      <c r="FN18" s="68"/>
      <c r="FO18" s="68"/>
      <c r="FP18" s="68"/>
      <c r="FQ18" s="68"/>
      <c r="FR18" s="68"/>
      <c r="FS18" s="68"/>
      <c r="FT18" s="68"/>
      <c r="FU18" s="68"/>
      <c r="FV18" s="68"/>
      <c r="FW18" s="68"/>
      <c r="FX18" s="69"/>
      <c r="FY18" s="22"/>
      <c r="FZ18" s="22"/>
      <c r="GA18" s="21"/>
      <c r="GB18" s="5"/>
      <c r="GC18" s="14" t="s">
        <v>1</v>
      </c>
      <c r="GD18" s="10" t="s">
        <v>6</v>
      </c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1"/>
    </row>
    <row r="19" spans="1:206" ht="24.95" customHeight="1" x14ac:dyDescent="0.3">
      <c r="A19" s="37"/>
      <c r="B19" s="37"/>
      <c r="C19" s="37"/>
      <c r="D19" s="37"/>
      <c r="E19" s="37"/>
      <c r="F19" s="37"/>
      <c r="G19" s="37"/>
      <c r="H19" s="37" t="s">
        <v>59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73" t="s">
        <v>41</v>
      </c>
      <c r="W19" s="74"/>
      <c r="X19" s="75"/>
      <c r="Y19" s="21"/>
      <c r="Z19" s="22"/>
      <c r="AA19" s="22"/>
      <c r="AB19" s="77" t="s">
        <v>103</v>
      </c>
      <c r="AC19" s="77"/>
      <c r="AD19" s="77"/>
      <c r="AE19" s="77" t="s">
        <v>104</v>
      </c>
      <c r="AF19" s="77"/>
      <c r="AG19" s="77"/>
      <c r="AH19" s="77" t="s">
        <v>105</v>
      </c>
      <c r="AI19" s="77"/>
      <c r="AJ19" s="77"/>
      <c r="AK19" s="77" t="s">
        <v>80</v>
      </c>
      <c r="AL19" s="77"/>
      <c r="AM19" s="77"/>
      <c r="AN19" s="77" t="s">
        <v>77</v>
      </c>
      <c r="AO19" s="77"/>
      <c r="AP19" s="77"/>
      <c r="AQ19" s="22"/>
      <c r="AR19" s="22" t="s">
        <v>107</v>
      </c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 t="s">
        <v>157</v>
      </c>
      <c r="CH19" s="22" t="s">
        <v>158</v>
      </c>
      <c r="CI19" s="22" t="s">
        <v>158</v>
      </c>
      <c r="CJ19" s="22" t="s">
        <v>159</v>
      </c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73" t="s">
        <v>176</v>
      </c>
      <c r="DE19" s="74"/>
      <c r="DF19" s="74"/>
      <c r="DG19" s="74"/>
      <c r="DH19" s="74"/>
      <c r="DI19" s="74"/>
      <c r="DJ19" s="74"/>
      <c r="DK19" s="74"/>
      <c r="DL19" s="74"/>
      <c r="DM19" s="74"/>
      <c r="DN19" s="74"/>
      <c r="DO19" s="75"/>
      <c r="DP19" s="22" t="s">
        <v>177</v>
      </c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 t="s">
        <v>208</v>
      </c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70"/>
      <c r="FD19" s="71"/>
      <c r="FE19" s="71"/>
      <c r="FF19" s="71"/>
      <c r="FG19" s="71"/>
      <c r="FH19" s="71"/>
      <c r="FI19" s="71"/>
      <c r="FJ19" s="71"/>
      <c r="FK19" s="71"/>
      <c r="FL19" s="71"/>
      <c r="FM19" s="71"/>
      <c r="FN19" s="71"/>
      <c r="FO19" s="71"/>
      <c r="FP19" s="71"/>
      <c r="FQ19" s="71"/>
      <c r="FR19" s="71"/>
      <c r="FS19" s="71"/>
      <c r="FT19" s="71"/>
      <c r="FU19" s="71"/>
      <c r="FV19" s="71"/>
      <c r="FW19" s="71"/>
      <c r="FX19" s="72"/>
      <c r="FY19" s="22"/>
      <c r="FZ19" s="22"/>
      <c r="GA19" s="21"/>
      <c r="GB19" s="5"/>
      <c r="GC19" s="12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13"/>
    </row>
    <row r="20" spans="1:206" ht="24.95" customHeight="1" x14ac:dyDescent="0.3">
      <c r="A20" s="37"/>
      <c r="B20" s="37"/>
      <c r="C20" s="37"/>
      <c r="D20" s="37"/>
      <c r="E20" s="37"/>
      <c r="F20" s="37"/>
      <c r="G20" s="37"/>
      <c r="H20" s="37" t="s">
        <v>60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6"/>
      <c r="Z20" s="23"/>
      <c r="AA20" s="23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23"/>
      <c r="AR20" s="22" t="s">
        <v>108</v>
      </c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 t="s">
        <v>131</v>
      </c>
      <c r="BE20" s="73" t="s">
        <v>132</v>
      </c>
      <c r="BF20" s="74"/>
      <c r="BG20" s="74"/>
      <c r="BH20" s="74"/>
      <c r="BI20" s="74"/>
      <c r="BJ20" s="75"/>
      <c r="BK20" s="22"/>
      <c r="BL20" s="23"/>
      <c r="BM20" s="23"/>
      <c r="BN20" s="23"/>
      <c r="BO20" s="23"/>
      <c r="BP20" s="23"/>
      <c r="BQ20" s="22" t="s">
        <v>134</v>
      </c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 t="s">
        <v>160</v>
      </c>
      <c r="CH20" s="23" t="s">
        <v>158</v>
      </c>
      <c r="CI20" s="23" t="s">
        <v>159</v>
      </c>
      <c r="CJ20" s="23" t="s">
        <v>158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130"/>
      <c r="DE20" s="131"/>
      <c r="DF20" s="131"/>
      <c r="DG20" s="131"/>
      <c r="DH20" s="132"/>
      <c r="DI20" s="136" t="s">
        <v>178</v>
      </c>
      <c r="DJ20" s="137"/>
      <c r="DK20" s="137"/>
      <c r="DL20" s="137"/>
      <c r="DM20" s="137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2" t="s">
        <v>209</v>
      </c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2" t="s">
        <v>245</v>
      </c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1"/>
      <c r="GB20" s="5"/>
      <c r="GC20" s="50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13"/>
    </row>
    <row r="21" spans="1:206" ht="24.95" customHeight="1" thickBot="1" x14ac:dyDescent="0.35">
      <c r="A21" s="37"/>
      <c r="B21" s="37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 t="s">
        <v>5</v>
      </c>
      <c r="S21" s="5" t="s">
        <v>61</v>
      </c>
      <c r="T21" s="5"/>
      <c r="U21" s="5"/>
      <c r="V21" s="5"/>
      <c r="W21" s="5"/>
      <c r="X21" s="5"/>
      <c r="Y21" s="21"/>
      <c r="Z21" s="22"/>
      <c r="AA21" s="52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52"/>
      <c r="AR21" s="52" t="s">
        <v>110</v>
      </c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 t="s">
        <v>135</v>
      </c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52"/>
      <c r="CG21" s="52" t="s">
        <v>161</v>
      </c>
      <c r="CH21" s="52" t="s">
        <v>159</v>
      </c>
      <c r="CI21" s="52" t="s">
        <v>158</v>
      </c>
      <c r="CJ21" s="52" t="s">
        <v>158</v>
      </c>
      <c r="CK21" s="52"/>
      <c r="CL21" s="52"/>
      <c r="CM21" s="52"/>
      <c r="CN21" s="52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  <c r="DA21" s="52"/>
      <c r="DB21" s="52"/>
      <c r="DC21" s="52"/>
      <c r="DD21" s="133"/>
      <c r="DE21" s="134"/>
      <c r="DF21" s="134"/>
      <c r="DG21" s="134"/>
      <c r="DH21" s="135"/>
      <c r="DI21" s="138"/>
      <c r="DJ21" s="139"/>
      <c r="DK21" s="139"/>
      <c r="DL21" s="139"/>
      <c r="DM21" s="139"/>
      <c r="DN21" s="52"/>
      <c r="DO21" s="52"/>
      <c r="DP21" s="52"/>
      <c r="DQ21" s="52"/>
      <c r="DR21" s="52"/>
      <c r="DS21" s="52"/>
      <c r="DT21" s="52"/>
      <c r="DU21" s="52"/>
      <c r="DV21" s="52"/>
      <c r="DW21" s="52"/>
      <c r="DX21" s="52"/>
      <c r="DY21" s="52"/>
      <c r="DZ21" s="52"/>
      <c r="EA21" s="52"/>
      <c r="EB21" s="52"/>
      <c r="EC21" s="52"/>
      <c r="ED21" s="52"/>
      <c r="EE21" s="52" t="s">
        <v>210</v>
      </c>
      <c r="EF21" s="52"/>
      <c r="EG21" s="52"/>
      <c r="EH21" s="52"/>
      <c r="EI21" s="52"/>
      <c r="EJ21" s="52"/>
      <c r="EK21" s="52"/>
      <c r="EL21" s="52"/>
      <c r="EM21" s="52"/>
      <c r="EN21" s="52"/>
      <c r="EO21" s="52"/>
      <c r="EP21" s="52"/>
      <c r="EQ21" s="52"/>
      <c r="ER21" s="52"/>
      <c r="ES21" s="52"/>
      <c r="ET21" s="52"/>
      <c r="EU21" s="52"/>
      <c r="EV21" s="52"/>
      <c r="EW21" s="52"/>
      <c r="EX21" s="52"/>
      <c r="EY21" s="52"/>
      <c r="EZ21" s="52"/>
      <c r="FA21" s="52"/>
      <c r="FB21" s="52"/>
      <c r="FC21" s="52"/>
      <c r="FD21" s="52" t="s">
        <v>246</v>
      </c>
      <c r="FE21" s="52"/>
      <c r="FF21" s="52"/>
      <c r="FG21" s="52"/>
      <c r="FH21" s="52"/>
      <c r="FI21" s="52"/>
      <c r="FJ21" s="52"/>
      <c r="FK21" s="52"/>
      <c r="FL21" s="52"/>
      <c r="FM21" s="52"/>
      <c r="FN21" s="52"/>
      <c r="FO21" s="52"/>
      <c r="FP21" s="165" t="s">
        <v>248</v>
      </c>
      <c r="FQ21" s="166"/>
      <c r="FR21" s="166"/>
      <c r="FS21" s="166"/>
      <c r="FT21" s="166"/>
      <c r="FU21" s="166"/>
      <c r="FV21" s="166"/>
      <c r="FW21" s="166"/>
      <c r="FX21" s="167"/>
      <c r="FY21" s="52"/>
      <c r="FZ21" s="52"/>
      <c r="GA21" s="21"/>
      <c r="GB21" s="5"/>
      <c r="GC21" s="12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13"/>
    </row>
    <row r="22" spans="1:206" ht="24.95" customHeight="1" thickTop="1" x14ac:dyDescent="0.3">
      <c r="A22" s="37"/>
      <c r="B22" s="37"/>
      <c r="C22" s="106" t="s">
        <v>44</v>
      </c>
      <c r="D22" s="106"/>
      <c r="E22" s="106"/>
      <c r="F22" s="106"/>
      <c r="G22" s="106" t="s">
        <v>62</v>
      </c>
      <c r="H22" s="106"/>
      <c r="I22" s="106"/>
      <c r="J22" s="106"/>
      <c r="K22" s="106"/>
      <c r="L22" s="106"/>
      <c r="M22" s="83" t="s">
        <v>40</v>
      </c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21"/>
      <c r="Z22" s="22"/>
      <c r="AA22" s="52"/>
      <c r="AB22" s="80">
        <v>0</v>
      </c>
      <c r="AC22" s="80"/>
      <c r="AD22" s="80"/>
      <c r="AE22" s="80">
        <v>2662</v>
      </c>
      <c r="AF22" s="80"/>
      <c r="AG22" s="80"/>
      <c r="AH22" s="109">
        <f t="shared" ref="AH22:AH29" si="0">AE22/AE$30</f>
        <v>0.1331</v>
      </c>
      <c r="AI22" s="109"/>
      <c r="AJ22" s="109"/>
      <c r="AK22" s="80">
        <f t="shared" ref="AK22:AK29" si="1">AB22</f>
        <v>0</v>
      </c>
      <c r="AL22" s="80"/>
      <c r="AM22" s="80"/>
      <c r="AN22" s="82">
        <f t="shared" ref="AN22:AN30" si="2">AH22</f>
        <v>0.1331</v>
      </c>
      <c r="AO22" s="82"/>
      <c r="AP22" s="82"/>
      <c r="AQ22" s="52"/>
      <c r="AR22" s="52" t="s">
        <v>109</v>
      </c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 t="s">
        <v>89</v>
      </c>
      <c r="BG22" s="52" t="s">
        <v>136</v>
      </c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52"/>
      <c r="BZ22" s="52"/>
      <c r="CA22" s="52"/>
      <c r="CB22" s="52"/>
      <c r="CC22" s="52"/>
      <c r="CD22" s="52"/>
      <c r="CE22" s="52"/>
      <c r="CF22" s="52"/>
      <c r="CG22" s="52" t="s">
        <v>162</v>
      </c>
      <c r="CH22" s="52"/>
      <c r="CI22" s="52"/>
      <c r="CJ22" s="52"/>
      <c r="CK22" s="52"/>
      <c r="CL22" s="52"/>
      <c r="CM22" s="52"/>
      <c r="CN22" s="52"/>
      <c r="CO22" s="52"/>
      <c r="CP22" s="52"/>
      <c r="CQ22" s="52"/>
      <c r="CR22" s="52"/>
      <c r="CS22" s="52"/>
      <c r="CT22" s="52"/>
      <c r="CU22" s="52"/>
      <c r="CV22" s="52"/>
      <c r="CW22" s="52"/>
      <c r="CX22" s="52"/>
      <c r="CY22" s="52"/>
      <c r="CZ22" s="52"/>
      <c r="DA22" s="52"/>
      <c r="DB22" s="52"/>
      <c r="DC22" s="52"/>
      <c r="DD22" s="52"/>
      <c r="DE22" s="52"/>
      <c r="DF22" s="52"/>
      <c r="DG22" s="52"/>
      <c r="DH22" s="52"/>
      <c r="DI22" s="52"/>
      <c r="DJ22" s="52"/>
      <c r="DK22" s="52"/>
      <c r="DL22" s="52"/>
      <c r="DM22" s="52"/>
      <c r="DN22" s="52"/>
      <c r="DO22" s="52"/>
      <c r="DP22" s="52"/>
      <c r="DQ22" s="52"/>
      <c r="DR22" s="52"/>
      <c r="DS22" s="52"/>
      <c r="DT22" s="52"/>
      <c r="DU22" s="52"/>
      <c r="DV22" s="52"/>
      <c r="DW22" s="52"/>
      <c r="DX22" s="52"/>
      <c r="DY22" s="52"/>
      <c r="DZ22" s="52"/>
      <c r="EA22" s="52"/>
      <c r="EB22" s="52"/>
      <c r="EC22" s="52"/>
      <c r="ED22" s="52"/>
      <c r="EE22" s="52" t="s">
        <v>211</v>
      </c>
      <c r="EF22" s="52"/>
      <c r="EG22" s="52"/>
      <c r="EH22" s="52"/>
      <c r="EI22" s="52"/>
      <c r="EJ22" s="52"/>
      <c r="EK22" s="52"/>
      <c r="EL22" s="52"/>
      <c r="EM22" s="52"/>
      <c r="EN22" s="52"/>
      <c r="EO22" s="52"/>
      <c r="EP22" s="52"/>
      <c r="EQ22" s="52"/>
      <c r="ER22" s="52"/>
      <c r="ES22" s="52"/>
      <c r="ET22" s="52"/>
      <c r="EU22" s="52"/>
      <c r="EV22" s="52"/>
      <c r="EW22" s="52"/>
      <c r="EX22" s="52"/>
      <c r="EY22" s="52"/>
      <c r="EZ22" s="52"/>
      <c r="FA22" s="52"/>
      <c r="FB22" s="52"/>
      <c r="FC22" s="52"/>
      <c r="FD22" s="52" t="s">
        <v>249</v>
      </c>
      <c r="FE22" s="52"/>
      <c r="FF22" s="52"/>
      <c r="FG22" s="52"/>
      <c r="FH22" s="52"/>
      <c r="FI22" s="52"/>
      <c r="FJ22" s="52"/>
      <c r="FK22" s="52"/>
      <c r="FL22" s="52"/>
      <c r="FM22" s="52"/>
      <c r="FN22" s="52"/>
      <c r="FO22" s="52"/>
      <c r="FP22" s="165" t="s">
        <v>248</v>
      </c>
      <c r="FQ22" s="166"/>
      <c r="FR22" s="166"/>
      <c r="FS22" s="166"/>
      <c r="FT22" s="166"/>
      <c r="FU22" s="166"/>
      <c r="FV22" s="166"/>
      <c r="FW22" s="166"/>
      <c r="FX22" s="167"/>
      <c r="FY22" s="52"/>
      <c r="FZ22" s="52"/>
      <c r="GA22" s="21"/>
      <c r="GB22" s="13"/>
      <c r="GC22" s="12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13"/>
    </row>
    <row r="23" spans="1:206" ht="24.95" customHeight="1" x14ac:dyDescent="0.3">
      <c r="A23" s="37"/>
      <c r="B23" s="37"/>
      <c r="C23" s="94" t="s">
        <v>66</v>
      </c>
      <c r="D23" s="94"/>
      <c r="E23" s="94"/>
      <c r="F23" s="94"/>
      <c r="G23" s="94" t="s">
        <v>63</v>
      </c>
      <c r="H23" s="94"/>
      <c r="I23" s="94" t="s">
        <v>64</v>
      </c>
      <c r="J23" s="94"/>
      <c r="K23" s="94" t="s">
        <v>65</v>
      </c>
      <c r="L23" s="94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21"/>
      <c r="Z23" s="22"/>
      <c r="AA23" s="53"/>
      <c r="AB23" s="76">
        <v>1</v>
      </c>
      <c r="AC23" s="76"/>
      <c r="AD23" s="76"/>
      <c r="AE23" s="76">
        <v>5411</v>
      </c>
      <c r="AF23" s="76"/>
      <c r="AG23" s="76"/>
      <c r="AH23" s="81">
        <f t="shared" si="0"/>
        <v>0.27055000000000001</v>
      </c>
      <c r="AI23" s="81"/>
      <c r="AJ23" s="81"/>
      <c r="AK23" s="76">
        <f t="shared" si="1"/>
        <v>1</v>
      </c>
      <c r="AL23" s="76"/>
      <c r="AM23" s="76"/>
      <c r="AN23" s="81">
        <f t="shared" si="2"/>
        <v>0.27055000000000001</v>
      </c>
      <c r="AO23" s="81"/>
      <c r="AP23" s="81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 t="s">
        <v>137</v>
      </c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22"/>
      <c r="CH23" s="22" t="s">
        <v>149</v>
      </c>
      <c r="CI23" s="22" t="s">
        <v>155</v>
      </c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3"/>
      <c r="CY23" s="53"/>
      <c r="CZ23" s="53"/>
      <c r="DA23" s="53"/>
      <c r="DB23" s="53" t="s">
        <v>179</v>
      </c>
      <c r="DC23" s="53"/>
      <c r="DD23" s="53"/>
      <c r="DE23" s="53"/>
      <c r="DF23" s="53"/>
      <c r="DG23" s="53"/>
      <c r="DH23" s="53"/>
      <c r="DI23" s="53"/>
      <c r="DJ23" s="53"/>
      <c r="DK23" s="53"/>
      <c r="DL23" s="53"/>
      <c r="DM23" s="53"/>
      <c r="DN23" s="53"/>
      <c r="DO23" s="53"/>
      <c r="DP23" s="53"/>
      <c r="DQ23" s="53"/>
      <c r="DR23" s="53"/>
      <c r="DS23" s="53"/>
      <c r="DT23" s="53"/>
      <c r="DU23" s="53"/>
      <c r="DV23" s="53"/>
      <c r="DW23" s="53"/>
      <c r="DX23" s="53"/>
      <c r="DY23" s="53"/>
      <c r="DZ23" s="53"/>
      <c r="EA23" s="53"/>
      <c r="EB23" s="149" t="s">
        <v>212</v>
      </c>
      <c r="EC23" s="149"/>
      <c r="ED23" s="149"/>
      <c r="EE23" s="149" t="s">
        <v>213</v>
      </c>
      <c r="EF23" s="149"/>
      <c r="EG23" s="149"/>
      <c r="EH23" s="149" t="s">
        <v>214</v>
      </c>
      <c r="EI23" s="149"/>
      <c r="EJ23" s="149"/>
      <c r="EK23" s="155" t="s">
        <v>215</v>
      </c>
      <c r="EL23" s="156"/>
      <c r="EM23" s="156"/>
      <c r="EN23" s="156"/>
      <c r="EO23" s="156"/>
      <c r="EP23" s="156"/>
      <c r="EQ23" s="156"/>
      <c r="ER23" s="157"/>
      <c r="ES23" s="53" t="s">
        <v>157</v>
      </c>
      <c r="ET23" s="53" t="s">
        <v>216</v>
      </c>
      <c r="EU23" s="53"/>
      <c r="EV23" s="53"/>
      <c r="EW23" s="53"/>
      <c r="EX23" s="53"/>
      <c r="EY23" s="53"/>
      <c r="EZ23" s="53"/>
      <c r="FA23" s="53"/>
      <c r="FB23" s="53"/>
      <c r="FC23" s="53"/>
      <c r="FD23" s="53"/>
      <c r="FE23" s="53"/>
      <c r="FF23" s="53"/>
      <c r="FG23" s="53"/>
      <c r="FH23" s="53"/>
      <c r="FI23" s="53"/>
      <c r="FJ23" s="53"/>
      <c r="FK23" s="53"/>
      <c r="FL23" s="53"/>
      <c r="FM23" s="53"/>
      <c r="FN23" s="53"/>
      <c r="FO23" s="53"/>
      <c r="FP23" s="53"/>
      <c r="FQ23" s="53"/>
      <c r="FR23" s="53"/>
      <c r="FS23" s="53"/>
      <c r="FT23" s="53"/>
      <c r="FU23" s="53"/>
      <c r="FV23" s="53"/>
      <c r="FW23" s="53"/>
      <c r="FX23" s="53"/>
      <c r="FY23" s="53"/>
      <c r="FZ23" s="53"/>
      <c r="GA23" s="21"/>
      <c r="GB23" s="5"/>
      <c r="GC23" s="12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13"/>
    </row>
    <row r="24" spans="1:206" ht="24.95" customHeight="1" x14ac:dyDescent="0.3">
      <c r="A24" s="38"/>
      <c r="B24" s="38"/>
      <c r="C24" s="83">
        <v>3</v>
      </c>
      <c r="D24" s="83"/>
      <c r="E24" s="83"/>
      <c r="F24" s="83"/>
      <c r="G24" s="83" t="s">
        <v>67</v>
      </c>
      <c r="H24" s="83"/>
      <c r="I24" s="83" t="s">
        <v>67</v>
      </c>
      <c r="J24" s="83"/>
      <c r="K24" s="83" t="s">
        <v>67</v>
      </c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21"/>
      <c r="Z24" s="22"/>
      <c r="AA24" s="53"/>
      <c r="AB24" s="76">
        <v>2</v>
      </c>
      <c r="AC24" s="76"/>
      <c r="AD24" s="76"/>
      <c r="AE24" s="76">
        <v>5461</v>
      </c>
      <c r="AF24" s="76"/>
      <c r="AG24" s="76"/>
      <c r="AH24" s="81">
        <f t="shared" si="0"/>
        <v>0.27305000000000001</v>
      </c>
      <c r="AI24" s="81"/>
      <c r="AJ24" s="81"/>
      <c r="AK24" s="76">
        <f t="shared" si="1"/>
        <v>2</v>
      </c>
      <c r="AL24" s="76"/>
      <c r="AM24" s="76"/>
      <c r="AN24" s="81">
        <f t="shared" si="2"/>
        <v>0.27305000000000001</v>
      </c>
      <c r="AO24" s="81"/>
      <c r="AP24" s="81"/>
      <c r="AQ24" s="53"/>
      <c r="AR24" s="53" t="s">
        <v>111</v>
      </c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53"/>
      <c r="BV24" s="53"/>
      <c r="BW24" s="53"/>
      <c r="BX24" s="53"/>
      <c r="BY24" s="53"/>
      <c r="BZ24" s="53"/>
      <c r="CA24" s="53"/>
      <c r="CB24" s="53"/>
      <c r="CC24" s="53"/>
      <c r="CD24" s="53"/>
      <c r="CE24" s="53"/>
      <c r="CF24" s="53"/>
      <c r="CG24" s="53"/>
      <c r="CH24" s="53"/>
      <c r="CI24" s="53"/>
      <c r="CJ24" s="53"/>
      <c r="CK24" s="53"/>
      <c r="CL24" s="53"/>
      <c r="CM24" s="53"/>
      <c r="CN24" s="53"/>
      <c r="CO24" s="53"/>
      <c r="CP24" s="53"/>
      <c r="CQ24" s="53"/>
      <c r="CR24" s="53"/>
      <c r="CS24" s="53"/>
      <c r="CT24" s="53"/>
      <c r="CU24" s="53"/>
      <c r="CV24" s="53"/>
      <c r="CW24" s="53"/>
      <c r="CX24" s="53"/>
      <c r="CY24" s="53"/>
      <c r="CZ24" s="53"/>
      <c r="DA24" s="53"/>
      <c r="DB24" s="53"/>
      <c r="DC24" s="53" t="s">
        <v>180</v>
      </c>
      <c r="DD24" s="53"/>
      <c r="DE24" s="53"/>
      <c r="DF24" s="53"/>
      <c r="DG24" s="53"/>
      <c r="DH24" s="53"/>
      <c r="DI24" s="53"/>
      <c r="DJ24" s="53"/>
      <c r="DK24" s="53"/>
      <c r="DL24" s="53"/>
      <c r="DM24" s="53"/>
      <c r="DN24" s="53"/>
      <c r="DO24" s="53"/>
      <c r="DP24" s="53"/>
      <c r="DQ24" s="53"/>
      <c r="DR24" s="53"/>
      <c r="DS24" s="53"/>
      <c r="DT24" s="53"/>
      <c r="DU24" s="53"/>
      <c r="DV24" s="53"/>
      <c r="DW24" s="53"/>
      <c r="DX24" s="53"/>
      <c r="DY24" s="53"/>
      <c r="DZ24" s="53"/>
      <c r="EA24" s="53"/>
      <c r="EB24" s="150"/>
      <c r="EC24" s="150"/>
      <c r="ED24" s="150"/>
      <c r="EE24" s="150"/>
      <c r="EF24" s="150"/>
      <c r="EG24" s="150"/>
      <c r="EH24" s="150"/>
      <c r="EI24" s="150"/>
      <c r="EJ24" s="150"/>
      <c r="EK24" s="151" t="s">
        <v>143</v>
      </c>
      <c r="EL24" s="151"/>
      <c r="EM24" s="151"/>
      <c r="EN24" s="152"/>
      <c r="EO24" s="152"/>
      <c r="EP24" s="152"/>
      <c r="EQ24" s="152"/>
      <c r="ER24" s="152"/>
      <c r="ES24" s="53"/>
      <c r="ET24" s="53" t="s">
        <v>217</v>
      </c>
      <c r="EU24" s="53"/>
      <c r="EV24" s="53"/>
      <c r="EW24" s="53"/>
      <c r="EX24" s="53"/>
      <c r="EY24" s="53"/>
      <c r="EZ24" s="53"/>
      <c r="FA24" s="53"/>
      <c r="FB24" s="53" t="s">
        <v>160</v>
      </c>
      <c r="FC24" s="53" t="s">
        <v>250</v>
      </c>
      <c r="FD24" s="53"/>
      <c r="FE24" s="53"/>
      <c r="FF24" s="53"/>
      <c r="FG24" s="53"/>
      <c r="FH24" s="53"/>
      <c r="FI24" s="53"/>
      <c r="FJ24" s="53"/>
      <c r="FK24" s="53"/>
      <c r="FL24" s="53"/>
      <c r="FM24" s="53"/>
      <c r="FN24" s="53"/>
      <c r="FO24" s="53"/>
      <c r="FP24" s="53"/>
      <c r="FQ24" s="53"/>
      <c r="FR24" s="53"/>
      <c r="FS24" s="53"/>
      <c r="FT24" s="53"/>
      <c r="FU24" s="53"/>
      <c r="FV24" s="53"/>
      <c r="FW24" s="53"/>
      <c r="FX24" s="53"/>
      <c r="FY24" s="53"/>
      <c r="FZ24" s="53"/>
      <c r="GA24" s="21"/>
      <c r="GB24" s="5"/>
      <c r="GC24" s="12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13"/>
    </row>
    <row r="25" spans="1:206" ht="24.95" customHeight="1" x14ac:dyDescent="0.3">
      <c r="A25" s="37"/>
      <c r="B25" s="37"/>
      <c r="C25" s="83">
        <v>2</v>
      </c>
      <c r="D25" s="83"/>
      <c r="E25" s="83"/>
      <c r="F25" s="83"/>
      <c r="G25" s="83" t="s">
        <v>67</v>
      </c>
      <c r="H25" s="83"/>
      <c r="I25" s="83" t="s">
        <v>67</v>
      </c>
      <c r="J25" s="83"/>
      <c r="K25" s="83" t="s">
        <v>68</v>
      </c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35"/>
      <c r="AA25" s="52"/>
      <c r="AB25" s="76">
        <v>3</v>
      </c>
      <c r="AC25" s="76"/>
      <c r="AD25" s="76"/>
      <c r="AE25" s="76">
        <v>3589</v>
      </c>
      <c r="AF25" s="76"/>
      <c r="AG25" s="76"/>
      <c r="AH25" s="81">
        <f t="shared" si="0"/>
        <v>0.17945</v>
      </c>
      <c r="AI25" s="81"/>
      <c r="AJ25" s="81"/>
      <c r="AK25" s="76">
        <f t="shared" si="1"/>
        <v>3</v>
      </c>
      <c r="AL25" s="76"/>
      <c r="AM25" s="76"/>
      <c r="AN25" s="81">
        <f t="shared" si="2"/>
        <v>0.17945</v>
      </c>
      <c r="AO25" s="81"/>
      <c r="AP25" s="81"/>
      <c r="AQ25" s="52"/>
      <c r="AR25" s="52" t="s">
        <v>112</v>
      </c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 t="s">
        <v>84</v>
      </c>
      <c r="BH25" s="52" t="s">
        <v>138</v>
      </c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14" t="s">
        <v>1</v>
      </c>
      <c r="CD25" s="10" t="s">
        <v>6</v>
      </c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1"/>
      <c r="CY25" s="52"/>
      <c r="CZ25" s="52"/>
      <c r="DA25" s="52"/>
      <c r="DB25" s="52"/>
      <c r="DC25" s="140"/>
      <c r="DD25" s="141"/>
      <c r="DE25" s="141"/>
      <c r="DF25" s="141"/>
      <c r="DG25" s="141"/>
      <c r="DH25" s="141"/>
      <c r="DI25" s="141"/>
      <c r="DJ25" s="141"/>
      <c r="DK25" s="141"/>
      <c r="DL25" s="141"/>
      <c r="DM25" s="141"/>
      <c r="DN25" s="141"/>
      <c r="DO25" s="141"/>
      <c r="DP25" s="141"/>
      <c r="DQ25" s="141"/>
      <c r="DR25" s="141"/>
      <c r="DS25" s="141"/>
      <c r="DT25" s="141"/>
      <c r="DU25" s="141"/>
      <c r="DV25" s="141"/>
      <c r="DW25" s="141"/>
      <c r="DX25" s="142"/>
      <c r="DY25" s="52"/>
      <c r="DZ25" s="52"/>
      <c r="EA25" s="52"/>
      <c r="EB25" s="153"/>
      <c r="EC25" s="153"/>
      <c r="ED25" s="153"/>
      <c r="EE25" s="153"/>
      <c r="EF25" s="153"/>
      <c r="EG25" s="153"/>
      <c r="EH25" s="153"/>
      <c r="EI25" s="153"/>
      <c r="EJ25" s="153"/>
      <c r="EK25" s="153"/>
      <c r="EL25" s="153"/>
      <c r="EM25" s="153"/>
      <c r="EN25" s="154"/>
      <c r="EO25" s="154"/>
      <c r="EP25" s="154"/>
      <c r="EQ25" s="154"/>
      <c r="ER25" s="154"/>
      <c r="ES25" s="52"/>
      <c r="ET25" s="52" t="s">
        <v>218</v>
      </c>
      <c r="EU25" s="52"/>
      <c r="EV25" s="52"/>
      <c r="EW25" s="52"/>
      <c r="EX25" s="52"/>
      <c r="EY25" s="52"/>
      <c r="EZ25" s="52"/>
      <c r="FA25" s="52"/>
      <c r="FB25" s="52"/>
      <c r="FC25" s="52" t="s">
        <v>251</v>
      </c>
      <c r="FD25" s="52"/>
      <c r="FE25" s="52"/>
      <c r="FF25" s="52"/>
      <c r="FG25" s="52"/>
      <c r="FH25" s="52"/>
      <c r="FI25" s="52"/>
      <c r="FJ25" s="52"/>
      <c r="FK25" s="52"/>
      <c r="FL25" s="52"/>
      <c r="FM25" s="52"/>
      <c r="FN25" s="52"/>
      <c r="FO25" s="52"/>
      <c r="FP25" s="52"/>
      <c r="FQ25" s="52"/>
      <c r="FR25" s="52"/>
      <c r="FS25" s="52"/>
      <c r="FT25" s="52"/>
      <c r="FU25" s="52"/>
      <c r="FV25" s="52"/>
      <c r="FW25" s="52"/>
      <c r="FX25" s="52"/>
      <c r="FY25" s="52"/>
      <c r="FZ25" s="52"/>
      <c r="GA25" s="21"/>
      <c r="GC25" s="50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13"/>
    </row>
    <row r="26" spans="1:206" ht="24.95" customHeight="1" x14ac:dyDescent="0.3">
      <c r="A26" s="37"/>
      <c r="B26" s="37"/>
      <c r="C26" s="83"/>
      <c r="D26" s="83"/>
      <c r="E26" s="83"/>
      <c r="F26" s="83"/>
      <c r="G26" s="83" t="s">
        <v>67</v>
      </c>
      <c r="H26" s="83"/>
      <c r="I26" s="83" t="s">
        <v>68</v>
      </c>
      <c r="J26" s="83"/>
      <c r="K26" s="83" t="s">
        <v>67</v>
      </c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35"/>
      <c r="AA26" s="52"/>
      <c r="AB26" s="76">
        <v>4</v>
      </c>
      <c r="AC26" s="76"/>
      <c r="AD26" s="76"/>
      <c r="AE26" s="76">
        <v>1836</v>
      </c>
      <c r="AF26" s="76"/>
      <c r="AG26" s="76"/>
      <c r="AH26" s="81">
        <f t="shared" si="0"/>
        <v>9.1800000000000007E-2</v>
      </c>
      <c r="AI26" s="81"/>
      <c r="AJ26" s="81"/>
      <c r="AK26" s="76">
        <f t="shared" si="1"/>
        <v>4</v>
      </c>
      <c r="AL26" s="76"/>
      <c r="AM26" s="76"/>
      <c r="AN26" s="81">
        <f t="shared" si="2"/>
        <v>9.1800000000000007E-2</v>
      </c>
      <c r="AO26" s="81"/>
      <c r="AP26" s="81"/>
      <c r="AQ26" s="52"/>
      <c r="AR26" s="52" t="s">
        <v>113</v>
      </c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 t="s">
        <v>84</v>
      </c>
      <c r="BH26" s="52" t="s">
        <v>139</v>
      </c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12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13"/>
      <c r="CY26" s="52"/>
      <c r="CZ26" s="52"/>
      <c r="DA26" s="52"/>
      <c r="DB26" s="52"/>
      <c r="DC26" s="143"/>
      <c r="DD26" s="52"/>
      <c r="DE26" s="52"/>
      <c r="DF26" s="52"/>
      <c r="DG26" s="52"/>
      <c r="DH26" s="52"/>
      <c r="DI26" s="52"/>
      <c r="DJ26" s="52"/>
      <c r="DK26" s="52"/>
      <c r="DL26" s="52"/>
      <c r="DM26" s="52"/>
      <c r="DN26" s="52"/>
      <c r="DO26" s="52"/>
      <c r="DP26" s="52"/>
      <c r="DQ26" s="52"/>
      <c r="DR26" s="52"/>
      <c r="DS26" s="52"/>
      <c r="DT26" s="52"/>
      <c r="DU26" s="52"/>
      <c r="DV26" s="52"/>
      <c r="DW26" s="52"/>
      <c r="DX26" s="144"/>
      <c r="DY26" s="52"/>
      <c r="DZ26" s="52"/>
      <c r="EA26" s="52"/>
      <c r="EB26" s="146">
        <v>0</v>
      </c>
      <c r="EC26" s="146"/>
      <c r="ED26" s="146"/>
      <c r="EE26" s="147">
        <f>EB26/10</f>
        <v>0</v>
      </c>
      <c r="EF26" s="147"/>
      <c r="EG26" s="147"/>
      <c r="EH26" s="160">
        <f>EK26*EN26</f>
        <v>1.0485760000000011E-4</v>
      </c>
      <c r="EI26" s="160"/>
      <c r="EJ26" s="160"/>
      <c r="EK26" s="148">
        <f>COMBIN(EB$36,EB26)</f>
        <v>1</v>
      </c>
      <c r="EL26" s="148"/>
      <c r="EM26" s="148"/>
      <c r="EN26" s="158">
        <f>((0.6)^EB26)*((1-0.6)^(10-EB26))</f>
        <v>1.0485760000000011E-4</v>
      </c>
      <c r="EO26" s="158"/>
      <c r="EP26" s="158"/>
      <c r="EQ26" s="158"/>
      <c r="ER26" s="158"/>
      <c r="ES26" s="52"/>
      <c r="ET26" s="52" t="s">
        <v>219</v>
      </c>
      <c r="EU26" s="52"/>
      <c r="EV26" s="52"/>
      <c r="EW26" s="52"/>
      <c r="EX26" s="52"/>
      <c r="EY26" s="52"/>
      <c r="EZ26" s="52"/>
      <c r="FA26" s="52"/>
      <c r="FB26" s="52"/>
      <c r="FC26" s="52" t="s">
        <v>256</v>
      </c>
      <c r="FD26" s="52"/>
      <c r="FE26" s="52"/>
      <c r="FF26" s="52"/>
      <c r="FG26" s="52"/>
      <c r="FH26" s="52"/>
      <c r="FI26" s="52"/>
      <c r="FJ26" s="52"/>
      <c r="FK26" s="52"/>
      <c r="FL26" s="52"/>
      <c r="FM26" s="52"/>
      <c r="FN26" s="52"/>
      <c r="FO26" s="52"/>
      <c r="FP26" s="52"/>
      <c r="FQ26" s="52"/>
      <c r="FR26" s="52"/>
      <c r="FS26" s="52"/>
      <c r="FT26" s="52"/>
      <c r="FU26" s="52"/>
      <c r="FV26" s="52"/>
      <c r="FW26" s="52"/>
      <c r="FX26" s="52"/>
      <c r="FY26" s="52"/>
      <c r="FZ26" s="52"/>
      <c r="GA26" s="21"/>
      <c r="GC26" s="12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13"/>
    </row>
    <row r="27" spans="1:206" ht="24.95" customHeight="1" x14ac:dyDescent="0.3">
      <c r="A27" s="37"/>
      <c r="B27" s="40"/>
      <c r="C27" s="83"/>
      <c r="D27" s="83"/>
      <c r="E27" s="83"/>
      <c r="F27" s="83"/>
      <c r="G27" s="83" t="s">
        <v>68</v>
      </c>
      <c r="H27" s="83"/>
      <c r="I27" s="83" t="s">
        <v>67</v>
      </c>
      <c r="J27" s="83"/>
      <c r="K27" s="83" t="s">
        <v>67</v>
      </c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35"/>
      <c r="AA27" s="22"/>
      <c r="AB27" s="76">
        <v>5</v>
      </c>
      <c r="AC27" s="76"/>
      <c r="AD27" s="76"/>
      <c r="AE27" s="76">
        <v>713</v>
      </c>
      <c r="AF27" s="76"/>
      <c r="AG27" s="76"/>
      <c r="AH27" s="81">
        <f t="shared" si="0"/>
        <v>3.5650000000000001E-2</v>
      </c>
      <c r="AI27" s="81"/>
      <c r="AJ27" s="81"/>
      <c r="AK27" s="76">
        <f t="shared" si="1"/>
        <v>5</v>
      </c>
      <c r="AL27" s="76"/>
      <c r="AM27" s="76"/>
      <c r="AN27" s="81">
        <f t="shared" si="2"/>
        <v>3.5650000000000001E-2</v>
      </c>
      <c r="AO27" s="81"/>
      <c r="AP27" s="81"/>
      <c r="AQ27" s="22"/>
      <c r="AR27" s="22" t="s">
        <v>114</v>
      </c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 t="s">
        <v>84</v>
      </c>
      <c r="BH27" s="22" t="s">
        <v>140</v>
      </c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12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13"/>
      <c r="CY27" s="22"/>
      <c r="CZ27" s="22"/>
      <c r="DA27" s="22"/>
      <c r="DB27" s="22"/>
      <c r="DC27" s="115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116"/>
      <c r="DY27" s="22"/>
      <c r="DZ27" s="22"/>
      <c r="EA27" s="22"/>
      <c r="EB27" s="146">
        <v>1</v>
      </c>
      <c r="EC27" s="146"/>
      <c r="ED27" s="146"/>
      <c r="EE27" s="147">
        <f t="shared" ref="EE27:EE36" si="3">EB27/10</f>
        <v>0.1</v>
      </c>
      <c r="EF27" s="147"/>
      <c r="EG27" s="147"/>
      <c r="EH27" s="160">
        <f t="shared" ref="EH27:EH36" si="4">EK27*EN27</f>
        <v>1.5728640000000013E-3</v>
      </c>
      <c r="EI27" s="160"/>
      <c r="EJ27" s="160"/>
      <c r="EK27" s="148">
        <f>COMBIN(EB$36,EB27)</f>
        <v>10</v>
      </c>
      <c r="EL27" s="148"/>
      <c r="EM27" s="148"/>
      <c r="EN27" s="158">
        <f>((0.6)^EB27)*((1-0.6)^(10-EB27))</f>
        <v>1.5728640000000013E-4</v>
      </c>
      <c r="EO27" s="158"/>
      <c r="EP27" s="158"/>
      <c r="EQ27" s="158"/>
      <c r="ER27" s="158"/>
      <c r="ES27" s="22"/>
      <c r="ET27" s="22" t="s">
        <v>220</v>
      </c>
      <c r="EU27" s="22"/>
      <c r="EV27" s="22"/>
      <c r="EW27" s="22"/>
      <c r="EX27" s="22"/>
      <c r="EY27" s="22"/>
      <c r="EZ27" s="22"/>
      <c r="FA27" s="22"/>
      <c r="FB27" s="22"/>
      <c r="FC27" s="168" t="s">
        <v>253</v>
      </c>
      <c r="FD27" s="169"/>
      <c r="FE27" s="169"/>
      <c r="FF27" s="169"/>
      <c r="FG27" s="169"/>
      <c r="FH27" s="169" t="s">
        <v>254</v>
      </c>
      <c r="FI27" s="169"/>
      <c r="FJ27" s="169"/>
      <c r="FK27" s="169"/>
      <c r="FL27" s="169"/>
      <c r="FM27" s="169" t="s">
        <v>255</v>
      </c>
      <c r="FN27" s="169"/>
      <c r="FO27" s="169"/>
      <c r="FP27" s="169"/>
      <c r="FQ27" s="169"/>
      <c r="FR27" s="169"/>
      <c r="FS27" s="169"/>
      <c r="FT27" s="169"/>
      <c r="FU27" s="169"/>
      <c r="FV27" s="169"/>
      <c r="FW27" s="169"/>
      <c r="FX27" s="170"/>
      <c r="FY27" s="22"/>
      <c r="FZ27" s="22"/>
      <c r="GA27" s="21"/>
      <c r="GC27" s="12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13"/>
    </row>
    <row r="28" spans="1:206" ht="24.95" customHeight="1" x14ac:dyDescent="0.3">
      <c r="A28" s="37"/>
      <c r="B28" s="40"/>
      <c r="C28" s="83">
        <v>1</v>
      </c>
      <c r="D28" s="83"/>
      <c r="E28" s="83"/>
      <c r="F28" s="83"/>
      <c r="G28" s="83" t="s">
        <v>67</v>
      </c>
      <c r="H28" s="83"/>
      <c r="I28" s="83" t="s">
        <v>68</v>
      </c>
      <c r="J28" s="83"/>
      <c r="K28" s="83" t="s">
        <v>68</v>
      </c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35"/>
      <c r="AA28" s="22"/>
      <c r="AB28" s="76">
        <v>6</v>
      </c>
      <c r="AC28" s="76"/>
      <c r="AD28" s="76"/>
      <c r="AE28" s="76">
        <v>232</v>
      </c>
      <c r="AF28" s="76"/>
      <c r="AG28" s="76"/>
      <c r="AH28" s="81">
        <f t="shared" si="0"/>
        <v>1.1599999999999999E-2</v>
      </c>
      <c r="AI28" s="81"/>
      <c r="AJ28" s="81"/>
      <c r="AK28" s="76">
        <f t="shared" si="1"/>
        <v>6</v>
      </c>
      <c r="AL28" s="76"/>
      <c r="AM28" s="76"/>
      <c r="AN28" s="81">
        <f t="shared" si="2"/>
        <v>1.1599999999999999E-2</v>
      </c>
      <c r="AO28" s="81"/>
      <c r="AP28" s="81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12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13"/>
      <c r="CY28" s="22"/>
      <c r="CZ28" s="22"/>
      <c r="DA28" s="22"/>
      <c r="DB28" s="22"/>
      <c r="DC28" s="115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116"/>
      <c r="DY28" s="22"/>
      <c r="DZ28" s="22"/>
      <c r="EA28" s="22"/>
      <c r="EB28" s="146">
        <v>2</v>
      </c>
      <c r="EC28" s="146"/>
      <c r="ED28" s="146"/>
      <c r="EE28" s="147">
        <f t="shared" si="3"/>
        <v>0.2</v>
      </c>
      <c r="EF28" s="147"/>
      <c r="EG28" s="147"/>
      <c r="EH28" s="160">
        <f t="shared" si="4"/>
        <v>1.0616832000000008E-2</v>
      </c>
      <c r="EI28" s="160"/>
      <c r="EJ28" s="160"/>
      <c r="EK28" s="148">
        <f>COMBIN(EB$36,EB28)</f>
        <v>45</v>
      </c>
      <c r="EL28" s="148"/>
      <c r="EM28" s="148"/>
      <c r="EN28" s="158">
        <f t="shared" ref="EN28:EN36" si="5">((0.6)^EB28)*((1-0.6)^(10-EB28))</f>
        <v>2.3592960000000019E-4</v>
      </c>
      <c r="EO28" s="158"/>
      <c r="EP28" s="158"/>
      <c r="EQ28" s="158"/>
      <c r="ER28" s="158"/>
      <c r="ES28" s="22"/>
      <c r="ET28" s="22" t="s">
        <v>221</v>
      </c>
      <c r="EU28" s="22"/>
      <c r="EV28" s="22"/>
      <c r="EW28" s="22"/>
      <c r="EX28" s="22"/>
      <c r="EY28" s="22"/>
      <c r="EZ28" s="22"/>
      <c r="FA28" s="22"/>
      <c r="FB28" s="22"/>
      <c r="FC28" s="171"/>
      <c r="FD28" s="56"/>
      <c r="FE28" s="56"/>
      <c r="FF28" s="56"/>
      <c r="FG28" s="56"/>
      <c r="FH28" s="56"/>
      <c r="FI28" s="56"/>
      <c r="FJ28" s="56"/>
      <c r="FK28" s="56"/>
      <c r="FL28" s="56"/>
      <c r="FM28" s="56"/>
      <c r="FN28" s="56"/>
      <c r="FO28" s="56"/>
      <c r="FP28" s="56"/>
      <c r="FQ28" s="56"/>
      <c r="FR28" s="56"/>
      <c r="FS28" s="56"/>
      <c r="FT28" s="56"/>
      <c r="FU28" s="56"/>
      <c r="FV28" s="56"/>
      <c r="FW28" s="56"/>
      <c r="FX28" s="172"/>
      <c r="FY28" s="22"/>
      <c r="FZ28" s="22"/>
      <c r="GA28" s="21"/>
      <c r="GC28" s="12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13"/>
    </row>
    <row r="29" spans="1:206" ht="24.95" customHeight="1" thickBot="1" x14ac:dyDescent="0.35">
      <c r="A29" s="37"/>
      <c r="B29" s="37"/>
      <c r="C29" s="83"/>
      <c r="D29" s="83"/>
      <c r="E29" s="83"/>
      <c r="F29" s="83"/>
      <c r="G29" s="83" t="s">
        <v>68</v>
      </c>
      <c r="H29" s="83"/>
      <c r="I29" s="83" t="s">
        <v>67</v>
      </c>
      <c r="J29" s="83"/>
      <c r="K29" s="83" t="s">
        <v>68</v>
      </c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35"/>
      <c r="AA29" s="22"/>
      <c r="AB29" s="77">
        <v>7</v>
      </c>
      <c r="AC29" s="77"/>
      <c r="AD29" s="77"/>
      <c r="AE29" s="77">
        <v>96</v>
      </c>
      <c r="AF29" s="77"/>
      <c r="AG29" s="77"/>
      <c r="AH29" s="79">
        <f t="shared" si="0"/>
        <v>4.7999999999999996E-3</v>
      </c>
      <c r="AI29" s="79"/>
      <c r="AJ29" s="79"/>
      <c r="AK29" s="77">
        <f t="shared" si="1"/>
        <v>7</v>
      </c>
      <c r="AL29" s="77"/>
      <c r="AM29" s="77"/>
      <c r="AN29" s="79">
        <f t="shared" si="2"/>
        <v>4.7999999999999996E-3</v>
      </c>
      <c r="AO29" s="79"/>
      <c r="AP29" s="79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 t="s">
        <v>141</v>
      </c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12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13"/>
      <c r="CY29" s="22"/>
      <c r="CZ29" s="22"/>
      <c r="DA29" s="22"/>
      <c r="DB29" s="22"/>
      <c r="DC29" s="115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116"/>
      <c r="DY29" s="22"/>
      <c r="DZ29" s="22"/>
      <c r="EA29" s="22"/>
      <c r="EB29" s="146">
        <v>3</v>
      </c>
      <c r="EC29" s="146"/>
      <c r="ED29" s="146"/>
      <c r="EE29" s="147">
        <f t="shared" si="3"/>
        <v>0.3</v>
      </c>
      <c r="EF29" s="147"/>
      <c r="EG29" s="147"/>
      <c r="EH29" s="160">
        <f t="shared" si="4"/>
        <v>4.2467328000000026E-2</v>
      </c>
      <c r="EI29" s="160"/>
      <c r="EJ29" s="160"/>
      <c r="EK29" s="148">
        <f>COMBIN(EB$36,EB29)</f>
        <v>120</v>
      </c>
      <c r="EL29" s="148"/>
      <c r="EM29" s="148"/>
      <c r="EN29" s="158">
        <f t="shared" si="5"/>
        <v>3.5389440000000024E-4</v>
      </c>
      <c r="EO29" s="158"/>
      <c r="EP29" s="158"/>
      <c r="EQ29" s="158"/>
      <c r="ER29" s="158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173"/>
      <c r="FD29" s="174"/>
      <c r="FE29" s="174"/>
      <c r="FF29" s="174"/>
      <c r="FG29" s="174"/>
      <c r="FH29" s="174"/>
      <c r="FI29" s="174"/>
      <c r="FJ29" s="174"/>
      <c r="FK29" s="174"/>
      <c r="FL29" s="174"/>
      <c r="FM29" s="174"/>
      <c r="FN29" s="174"/>
      <c r="FO29" s="174"/>
      <c r="FP29" s="174"/>
      <c r="FQ29" s="174"/>
      <c r="FR29" s="174"/>
      <c r="FS29" s="174"/>
      <c r="FT29" s="174"/>
      <c r="FU29" s="174"/>
      <c r="FV29" s="174"/>
      <c r="FW29" s="174"/>
      <c r="FX29" s="175"/>
      <c r="FY29" s="22"/>
      <c r="FZ29" s="22"/>
      <c r="GA29" s="21"/>
      <c r="GC29" s="12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13"/>
    </row>
    <row r="30" spans="1:206" ht="24.95" customHeight="1" thickTop="1" x14ac:dyDescent="0.3">
      <c r="A30" s="37"/>
      <c r="B30" s="37"/>
      <c r="C30" s="83"/>
      <c r="D30" s="83"/>
      <c r="E30" s="83"/>
      <c r="F30" s="83"/>
      <c r="G30" s="83" t="s">
        <v>68</v>
      </c>
      <c r="H30" s="83"/>
      <c r="I30" s="83" t="s">
        <v>68</v>
      </c>
      <c r="J30" s="83"/>
      <c r="K30" s="83" t="s">
        <v>67</v>
      </c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35"/>
      <c r="AA30" s="22"/>
      <c r="AB30" s="80" t="s">
        <v>106</v>
      </c>
      <c r="AC30" s="80"/>
      <c r="AD30" s="80"/>
      <c r="AE30" s="80">
        <f>SUM(AE22:AG29)</f>
        <v>20000</v>
      </c>
      <c r="AF30" s="80"/>
      <c r="AG30" s="80"/>
      <c r="AH30" s="80">
        <f>SUM(AH22:AJ29)</f>
        <v>1</v>
      </c>
      <c r="AI30" s="80"/>
      <c r="AJ30" s="80"/>
      <c r="AK30" s="80" t="s">
        <v>106</v>
      </c>
      <c r="AL30" s="80"/>
      <c r="AM30" s="80"/>
      <c r="AN30" s="80">
        <f t="shared" si="2"/>
        <v>1</v>
      </c>
      <c r="AO30" s="80"/>
      <c r="AP30" s="80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67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9"/>
      <c r="BX30" s="22"/>
      <c r="BY30" s="22"/>
      <c r="BZ30" s="22"/>
      <c r="CA30" s="22"/>
      <c r="CB30" s="22"/>
      <c r="CC30" s="1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123"/>
      <c r="CY30" s="22"/>
      <c r="CZ30" s="22"/>
      <c r="DA30" s="22"/>
      <c r="DB30" s="22"/>
      <c r="DC30" s="115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116"/>
      <c r="DY30" s="22"/>
      <c r="DZ30" s="22"/>
      <c r="EA30" s="22"/>
      <c r="EB30" s="146">
        <v>4</v>
      </c>
      <c r="EC30" s="146"/>
      <c r="ED30" s="146"/>
      <c r="EE30" s="147">
        <f t="shared" si="3"/>
        <v>0.4</v>
      </c>
      <c r="EF30" s="147"/>
      <c r="EG30" s="147"/>
      <c r="EH30" s="160">
        <f t="shared" si="4"/>
        <v>0.11147673600000005</v>
      </c>
      <c r="EI30" s="160"/>
      <c r="EJ30" s="160"/>
      <c r="EK30" s="148">
        <f>COMBIN(EB$36,EB30)</f>
        <v>209.99999999999997</v>
      </c>
      <c r="EL30" s="148"/>
      <c r="EM30" s="148"/>
      <c r="EN30" s="158">
        <f t="shared" si="5"/>
        <v>5.3084160000000031E-4</v>
      </c>
      <c r="EO30" s="158"/>
      <c r="EP30" s="158"/>
      <c r="EQ30" s="158"/>
      <c r="ER30" s="158"/>
      <c r="ES30" s="22"/>
      <c r="ET30" s="162" t="s">
        <v>222</v>
      </c>
      <c r="EU30" s="22"/>
      <c r="EV30" s="22"/>
      <c r="EW30" s="22"/>
      <c r="EX30" s="22"/>
      <c r="EY30" s="22"/>
      <c r="EZ30" s="22"/>
      <c r="FA30" s="22"/>
      <c r="FB30" s="22"/>
      <c r="FC30" s="22"/>
      <c r="FD30" s="22" t="s">
        <v>252</v>
      </c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1"/>
      <c r="GC30" s="12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13"/>
    </row>
    <row r="31" spans="1:206" ht="24.95" customHeight="1" x14ac:dyDescent="0.3">
      <c r="A31" s="37"/>
      <c r="B31" s="37"/>
      <c r="C31" s="83">
        <v>0</v>
      </c>
      <c r="D31" s="83"/>
      <c r="E31" s="83"/>
      <c r="F31" s="83"/>
      <c r="G31" s="83" t="s">
        <v>68</v>
      </c>
      <c r="H31" s="83"/>
      <c r="I31" s="83" t="s">
        <v>68</v>
      </c>
      <c r="J31" s="83"/>
      <c r="K31" s="83" t="s">
        <v>68</v>
      </c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70"/>
      <c r="BH31" s="71"/>
      <c r="BI31" s="71"/>
      <c r="BJ31" s="71"/>
      <c r="BK31" s="71"/>
      <c r="BL31" s="71"/>
      <c r="BM31" s="71"/>
      <c r="BN31" s="71"/>
      <c r="BO31" s="71"/>
      <c r="BP31" s="71"/>
      <c r="BQ31" s="71"/>
      <c r="BR31" s="71"/>
      <c r="BS31" s="71"/>
      <c r="BT31" s="71"/>
      <c r="BU31" s="71"/>
      <c r="BV31" s="71"/>
      <c r="BW31" s="72"/>
      <c r="BX31" s="22"/>
      <c r="BY31" s="22"/>
      <c r="BZ31" s="22"/>
      <c r="CA31" s="22"/>
      <c r="CB31" s="22"/>
      <c r="CC31" s="1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123"/>
      <c r="CY31" s="22"/>
      <c r="CZ31" s="22"/>
      <c r="DA31" s="22"/>
      <c r="DB31" s="22"/>
      <c r="DC31" s="115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116"/>
      <c r="DY31" s="22"/>
      <c r="DZ31" s="22"/>
      <c r="EA31" s="22"/>
      <c r="EB31" s="146">
        <v>5</v>
      </c>
      <c r="EC31" s="146"/>
      <c r="ED31" s="146"/>
      <c r="EE31" s="159">
        <f t="shared" si="3"/>
        <v>0.5</v>
      </c>
      <c r="EF31" s="159"/>
      <c r="EG31" s="159"/>
      <c r="EH31" s="161">
        <f t="shared" si="4"/>
        <v>0.20065812480000011</v>
      </c>
      <c r="EI31" s="161"/>
      <c r="EJ31" s="161"/>
      <c r="EK31" s="148">
        <f>COMBIN(EB$36,EB31)</f>
        <v>252</v>
      </c>
      <c r="EL31" s="148"/>
      <c r="EM31" s="148"/>
      <c r="EN31" s="158">
        <f t="shared" si="5"/>
        <v>7.9626240000000041E-4</v>
      </c>
      <c r="EO31" s="158"/>
      <c r="EP31" s="158"/>
      <c r="EQ31" s="158"/>
      <c r="ER31" s="158"/>
      <c r="ES31" s="22"/>
      <c r="ET31" s="22" t="s">
        <v>223</v>
      </c>
      <c r="EU31" s="163">
        <f>SUM(EH31:EJ33)</f>
        <v>0.6664716288000001</v>
      </c>
      <c r="EV31" s="74"/>
      <c r="EW31" s="74"/>
      <c r="EX31" s="74"/>
      <c r="EY31" s="75"/>
      <c r="EZ31" s="22"/>
      <c r="FA31" s="22"/>
      <c r="FB31" s="22"/>
      <c r="FC31" s="22"/>
      <c r="FD31" s="22" t="s">
        <v>257</v>
      </c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1"/>
      <c r="GC31" s="32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8"/>
    </row>
    <row r="32" spans="1:206" ht="24.95" customHeight="1" x14ac:dyDescent="0.3">
      <c r="A32" s="37"/>
      <c r="B32" s="37"/>
      <c r="C32" s="5"/>
      <c r="D32" s="5"/>
      <c r="E32" s="5"/>
      <c r="F32" s="5"/>
      <c r="G32" s="5"/>
      <c r="H32" s="5" t="s">
        <v>5</v>
      </c>
      <c r="I32" s="5" t="s">
        <v>69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1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123"/>
      <c r="CY32" s="22"/>
      <c r="CZ32" s="22"/>
      <c r="DA32" s="22"/>
      <c r="DB32" s="22"/>
      <c r="DC32" s="115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116"/>
      <c r="DY32" s="22"/>
      <c r="DZ32" s="22"/>
      <c r="EA32" s="22"/>
      <c r="EB32" s="146">
        <v>6</v>
      </c>
      <c r="EC32" s="146"/>
      <c r="ED32" s="146"/>
      <c r="EE32" s="159">
        <f t="shared" si="3"/>
        <v>0.6</v>
      </c>
      <c r="EF32" s="159"/>
      <c r="EG32" s="159"/>
      <c r="EH32" s="161">
        <f t="shared" si="4"/>
        <v>0.25082265600000003</v>
      </c>
      <c r="EI32" s="161"/>
      <c r="EJ32" s="161"/>
      <c r="EK32" s="148">
        <f>COMBIN(EB$36,EB32)</f>
        <v>209.99999999999997</v>
      </c>
      <c r="EL32" s="148"/>
      <c r="EM32" s="148"/>
      <c r="EN32" s="158">
        <f t="shared" si="5"/>
        <v>1.1943936000000004E-3</v>
      </c>
      <c r="EO32" s="158"/>
      <c r="EP32" s="158"/>
      <c r="EQ32" s="158"/>
      <c r="ER32" s="158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4"/>
    </row>
    <row r="33" spans="1:190" ht="24.95" customHeight="1" x14ac:dyDescent="0.3">
      <c r="A33" s="37"/>
      <c r="B33" s="37"/>
      <c r="C33" s="5"/>
      <c r="D33" s="5"/>
      <c r="E33" s="5"/>
      <c r="F33" s="5"/>
      <c r="G33" s="5"/>
      <c r="H33" s="5" t="s">
        <v>5</v>
      </c>
      <c r="I33" s="5" t="s">
        <v>70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1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123"/>
      <c r="CY33" s="22"/>
      <c r="CZ33" s="22"/>
      <c r="DA33" s="22"/>
      <c r="DB33" s="22"/>
      <c r="DC33" s="115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116"/>
      <c r="DY33" s="22"/>
      <c r="DZ33" s="22"/>
      <c r="EA33" s="22"/>
      <c r="EB33" s="146">
        <v>7</v>
      </c>
      <c r="EC33" s="146"/>
      <c r="ED33" s="146"/>
      <c r="EE33" s="159">
        <f t="shared" si="3"/>
        <v>0.7</v>
      </c>
      <c r="EF33" s="159"/>
      <c r="EG33" s="159"/>
      <c r="EH33" s="161">
        <f t="shared" si="4"/>
        <v>0.21499084800000001</v>
      </c>
      <c r="EI33" s="161"/>
      <c r="EJ33" s="161"/>
      <c r="EK33" s="148">
        <f>COMBIN(EB$36,EB33)</f>
        <v>120</v>
      </c>
      <c r="EL33" s="148"/>
      <c r="EM33" s="148"/>
      <c r="EN33" s="158">
        <f t="shared" si="5"/>
        <v>1.7915904000000002E-3</v>
      </c>
      <c r="EO33" s="158"/>
      <c r="EP33" s="158"/>
      <c r="EQ33" s="158"/>
      <c r="ER33" s="158"/>
      <c r="ES33" s="22"/>
      <c r="ET33" s="22"/>
      <c r="EU33" s="22"/>
      <c r="EV33" s="22"/>
      <c r="EW33" s="22"/>
      <c r="EX33" s="22"/>
      <c r="EY33" s="22"/>
      <c r="EZ33" s="22"/>
      <c r="FA33" s="22"/>
      <c r="FB33" s="22" t="s">
        <v>161</v>
      </c>
      <c r="FC33" s="22" t="s">
        <v>258</v>
      </c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4"/>
      <c r="GC33" s="1" t="s">
        <v>3</v>
      </c>
      <c r="GH33" s="1" t="s">
        <v>39</v>
      </c>
    </row>
    <row r="34" spans="1:190" ht="24.95" customHeight="1" x14ac:dyDescent="0.3">
      <c r="A34" s="93" t="s">
        <v>81</v>
      </c>
      <c r="B34" s="93"/>
      <c r="C34" s="93"/>
      <c r="D34" s="54" t="s">
        <v>76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CC34" s="124"/>
      <c r="CX34" s="125"/>
      <c r="DC34" s="117"/>
      <c r="DX34" s="118"/>
      <c r="EB34" s="146">
        <v>8</v>
      </c>
      <c r="EC34" s="146"/>
      <c r="ED34" s="146"/>
      <c r="EE34" s="147">
        <f t="shared" si="3"/>
        <v>0.8</v>
      </c>
      <c r="EF34" s="147"/>
      <c r="EG34" s="147"/>
      <c r="EH34" s="160">
        <f t="shared" si="4"/>
        <v>0.12093235200000001</v>
      </c>
      <c r="EI34" s="160"/>
      <c r="EJ34" s="160"/>
      <c r="EK34" s="148">
        <f>COMBIN(EB$36,EB34)</f>
        <v>45</v>
      </c>
      <c r="EL34" s="148"/>
      <c r="EM34" s="148"/>
      <c r="EN34" s="158">
        <f t="shared" si="5"/>
        <v>2.6873856000000002E-3</v>
      </c>
      <c r="EO34" s="158"/>
      <c r="EP34" s="158"/>
      <c r="EQ34" s="158"/>
      <c r="ER34" s="158"/>
      <c r="FC34" s="168"/>
      <c r="FD34" s="169"/>
      <c r="FE34" s="169"/>
      <c r="FF34" s="169"/>
      <c r="FG34" s="169"/>
      <c r="FH34" s="169"/>
      <c r="FI34" s="169"/>
      <c r="FJ34" s="169"/>
      <c r="FK34" s="169"/>
      <c r="FL34" s="169"/>
      <c r="FM34" s="169"/>
      <c r="FN34" s="169"/>
      <c r="FO34" s="169"/>
      <c r="FP34" s="169"/>
      <c r="FQ34" s="169"/>
      <c r="FR34" s="169"/>
      <c r="FS34" s="169"/>
      <c r="FT34" s="169"/>
      <c r="FU34" s="169"/>
      <c r="FV34" s="169"/>
      <c r="FW34" s="169"/>
      <c r="FX34" s="170"/>
      <c r="GD34" s="1" t="s">
        <v>5</v>
      </c>
      <c r="GE34" s="1" t="s">
        <v>20</v>
      </c>
    </row>
    <row r="35" spans="1:190" ht="24.95" customHeight="1" x14ac:dyDescent="0.3">
      <c r="C35" s="54"/>
      <c r="D35" s="84" t="s">
        <v>77</v>
      </c>
      <c r="E35" s="85"/>
      <c r="F35" s="85"/>
      <c r="G35" s="86"/>
      <c r="H35" s="90" t="s">
        <v>78</v>
      </c>
      <c r="I35" s="91"/>
      <c r="J35" s="92"/>
      <c r="K35" s="84" t="s">
        <v>79</v>
      </c>
      <c r="L35" s="85"/>
      <c r="M35" s="85"/>
      <c r="N35" s="86"/>
      <c r="O35" s="90" t="s">
        <v>78</v>
      </c>
      <c r="P35" s="91"/>
      <c r="Q35" s="92"/>
      <c r="R35" s="84" t="s">
        <v>80</v>
      </c>
      <c r="S35" s="85"/>
      <c r="T35" s="85"/>
      <c r="U35" s="86"/>
      <c r="V35" s="5"/>
      <c r="W35" s="5"/>
      <c r="X35" s="5"/>
      <c r="CC35" s="124"/>
      <c r="CX35" s="125"/>
      <c r="DC35" s="117"/>
      <c r="DX35" s="118"/>
      <c r="EB35" s="146">
        <v>9</v>
      </c>
      <c r="EC35" s="146"/>
      <c r="ED35" s="146"/>
      <c r="EE35" s="147">
        <f t="shared" si="3"/>
        <v>0.9</v>
      </c>
      <c r="EF35" s="147"/>
      <c r="EG35" s="147"/>
      <c r="EH35" s="160">
        <f t="shared" si="4"/>
        <v>4.0310783999999995E-2</v>
      </c>
      <c r="EI35" s="160"/>
      <c r="EJ35" s="160"/>
      <c r="EK35" s="148">
        <f>COMBIN(EB$36,EB35)</f>
        <v>10</v>
      </c>
      <c r="EL35" s="148"/>
      <c r="EM35" s="148"/>
      <c r="EN35" s="158">
        <f t="shared" si="5"/>
        <v>4.0310783999999997E-3</v>
      </c>
      <c r="EO35" s="158"/>
      <c r="EP35" s="158"/>
      <c r="EQ35" s="158"/>
      <c r="ER35" s="158"/>
      <c r="FC35" s="171"/>
      <c r="FD35" s="56"/>
      <c r="FE35" s="56"/>
      <c r="FF35" s="56"/>
      <c r="FG35" s="56"/>
      <c r="FH35" s="56"/>
      <c r="FI35" s="56"/>
      <c r="FJ35" s="56"/>
      <c r="FK35" s="56"/>
      <c r="FL35" s="56"/>
      <c r="FM35" s="56"/>
      <c r="FN35" s="56"/>
      <c r="FO35" s="56"/>
      <c r="FP35" s="56"/>
      <c r="FQ35" s="56"/>
      <c r="FR35" s="56"/>
      <c r="FS35" s="56"/>
      <c r="FT35" s="56"/>
      <c r="FU35" s="56"/>
      <c r="FV35" s="56"/>
      <c r="FW35" s="56"/>
      <c r="FX35" s="172"/>
      <c r="GC35" s="1" t="s">
        <v>4</v>
      </c>
      <c r="GH35" s="1" t="s">
        <v>72</v>
      </c>
    </row>
    <row r="36" spans="1:190" ht="24.95" customHeight="1" x14ac:dyDescent="0.3">
      <c r="C36" s="5"/>
      <c r="D36" s="87"/>
      <c r="E36" s="88"/>
      <c r="F36" s="88"/>
      <c r="G36" s="89"/>
      <c r="H36" s="90"/>
      <c r="I36" s="91"/>
      <c r="J36" s="92"/>
      <c r="K36" s="87"/>
      <c r="L36" s="88"/>
      <c r="M36" s="88"/>
      <c r="N36" s="89"/>
      <c r="O36" s="90"/>
      <c r="P36" s="91"/>
      <c r="Q36" s="92"/>
      <c r="R36" s="87"/>
      <c r="S36" s="88"/>
      <c r="T36" s="88"/>
      <c r="U36" s="89"/>
      <c r="V36" s="5"/>
      <c r="W36" s="5"/>
      <c r="X36" s="5"/>
      <c r="CC36" s="126"/>
      <c r="CD36" s="12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  <c r="CS36" s="127"/>
      <c r="CT36" s="127"/>
      <c r="CU36" s="127"/>
      <c r="CV36" s="127"/>
      <c r="CW36" s="127"/>
      <c r="CX36" s="128"/>
      <c r="DC36" s="119"/>
      <c r="DD36" s="145"/>
      <c r="DE36" s="145"/>
      <c r="DF36" s="145"/>
      <c r="DG36" s="145"/>
      <c r="DH36" s="145"/>
      <c r="DI36" s="145"/>
      <c r="DJ36" s="145"/>
      <c r="DK36" s="145"/>
      <c r="DL36" s="145"/>
      <c r="DM36" s="145"/>
      <c r="DN36" s="145"/>
      <c r="DO36" s="145"/>
      <c r="DP36" s="145"/>
      <c r="DQ36" s="145"/>
      <c r="DR36" s="145"/>
      <c r="DS36" s="145"/>
      <c r="DT36" s="145"/>
      <c r="DU36" s="145"/>
      <c r="DV36" s="145"/>
      <c r="DW36" s="145"/>
      <c r="DX36" s="121"/>
      <c r="EB36" s="146">
        <v>10</v>
      </c>
      <c r="EC36" s="146"/>
      <c r="ED36" s="146"/>
      <c r="EE36" s="147">
        <f t="shared" si="3"/>
        <v>1</v>
      </c>
      <c r="EF36" s="147"/>
      <c r="EG36" s="147"/>
      <c r="EH36" s="160">
        <f t="shared" si="4"/>
        <v>6.0466175999999991E-3</v>
      </c>
      <c r="EI36" s="160"/>
      <c r="EJ36" s="160"/>
      <c r="EK36" s="148">
        <f>COMBIN(EB$36,EB36)</f>
        <v>1</v>
      </c>
      <c r="EL36" s="148"/>
      <c r="EM36" s="148"/>
      <c r="EN36" s="158">
        <f t="shared" si="5"/>
        <v>6.0466175999999991E-3</v>
      </c>
      <c r="EO36" s="158"/>
      <c r="EP36" s="158"/>
      <c r="EQ36" s="158"/>
      <c r="ER36" s="158"/>
      <c r="FC36" s="173"/>
      <c r="FD36" s="174"/>
      <c r="FE36" s="174"/>
      <c r="FF36" s="174"/>
      <c r="FG36" s="174"/>
      <c r="FH36" s="174"/>
      <c r="FI36" s="174"/>
      <c r="FJ36" s="174"/>
      <c r="FK36" s="174"/>
      <c r="FL36" s="174"/>
      <c r="FM36" s="174"/>
      <c r="FN36" s="174"/>
      <c r="FO36" s="174"/>
      <c r="FP36" s="174"/>
      <c r="FQ36" s="174"/>
      <c r="FR36" s="174"/>
      <c r="FS36" s="174"/>
      <c r="FT36" s="174"/>
      <c r="FU36" s="174"/>
      <c r="FV36" s="174"/>
      <c r="FW36" s="174"/>
      <c r="FX36" s="175"/>
    </row>
  </sheetData>
  <mergeCells count="220">
    <mergeCell ref="EU31:EY31"/>
    <mergeCell ref="FA2:FC2"/>
    <mergeCell ref="FP21:FX21"/>
    <mergeCell ref="FP22:FX22"/>
    <mergeCell ref="EK32:EM32"/>
    <mergeCell ref="EK33:EM33"/>
    <mergeCell ref="EK34:EM34"/>
    <mergeCell ref="EK35:EM35"/>
    <mergeCell ref="EK36:EM36"/>
    <mergeCell ref="EN24:ER24"/>
    <mergeCell ref="EN25:ER25"/>
    <mergeCell ref="EN26:ER26"/>
    <mergeCell ref="EN27:ER27"/>
    <mergeCell ref="EN28:ER28"/>
    <mergeCell ref="EN29:ER29"/>
    <mergeCell ref="EN30:ER30"/>
    <mergeCell ref="EN31:ER31"/>
    <mergeCell ref="EN32:ER32"/>
    <mergeCell ref="EN33:ER33"/>
    <mergeCell ref="EN34:ER34"/>
    <mergeCell ref="EN35:ER35"/>
    <mergeCell ref="EN36:ER36"/>
    <mergeCell ref="EK23:ER23"/>
    <mergeCell ref="EK24:EM24"/>
    <mergeCell ref="EK25:EM25"/>
    <mergeCell ref="EK26:EM26"/>
    <mergeCell ref="EK27:EM27"/>
    <mergeCell ref="EK28:EM28"/>
    <mergeCell ref="EK29:EM29"/>
    <mergeCell ref="EK30:EM30"/>
    <mergeCell ref="EK31:EM31"/>
    <mergeCell ref="EE33:EG33"/>
    <mergeCell ref="EE34:EG34"/>
    <mergeCell ref="EE35:EG35"/>
    <mergeCell ref="EE36:EG36"/>
    <mergeCell ref="EB23:ED23"/>
    <mergeCell ref="EE23:EG23"/>
    <mergeCell ref="EE25:EG25"/>
    <mergeCell ref="EE26:EG26"/>
    <mergeCell ref="EH23:EJ23"/>
    <mergeCell ref="EH24:EJ24"/>
    <mergeCell ref="EH25:EJ25"/>
    <mergeCell ref="EH26:EJ26"/>
    <mergeCell ref="EH27:EJ27"/>
    <mergeCell ref="EH28:EJ28"/>
    <mergeCell ref="EH29:EJ29"/>
    <mergeCell ref="EH30:EJ30"/>
    <mergeCell ref="EH31:EJ31"/>
    <mergeCell ref="EH32:EJ32"/>
    <mergeCell ref="EH33:EJ33"/>
    <mergeCell ref="EH34:EJ34"/>
    <mergeCell ref="EH35:EJ35"/>
    <mergeCell ref="EH36:EJ36"/>
    <mergeCell ref="EE24:EG24"/>
    <mergeCell ref="EE27:EG27"/>
    <mergeCell ref="EE28:EG28"/>
    <mergeCell ref="EE29:EG29"/>
    <mergeCell ref="EE30:EG30"/>
    <mergeCell ref="EE31:EG31"/>
    <mergeCell ref="EE32:EG32"/>
    <mergeCell ref="DI20:DM21"/>
    <mergeCell ref="DD36:DH36"/>
    <mergeCell ref="DI36:DM36"/>
    <mergeCell ref="DN36:DR36"/>
    <mergeCell ref="DS36:DW36"/>
    <mergeCell ref="DA2:DC2"/>
    <mergeCell ref="EA2:EC2"/>
    <mergeCell ref="EA18:EC18"/>
    <mergeCell ref="EB36:ED36"/>
    <mergeCell ref="EB35:ED35"/>
    <mergeCell ref="EB34:ED34"/>
    <mergeCell ref="EB33:ED33"/>
    <mergeCell ref="EB32:ED32"/>
    <mergeCell ref="EB31:ED31"/>
    <mergeCell ref="EB30:ED30"/>
    <mergeCell ref="EB29:ED29"/>
    <mergeCell ref="EB28:ED28"/>
    <mergeCell ref="EB27:ED27"/>
    <mergeCell ref="EB26:ED26"/>
    <mergeCell ref="EB25:ED25"/>
    <mergeCell ref="EB24:ED24"/>
    <mergeCell ref="GC2:GX3"/>
    <mergeCell ref="A6:C6"/>
    <mergeCell ref="A17:C17"/>
    <mergeCell ref="AJ5:AL5"/>
    <mergeCell ref="AJ12:AM12"/>
    <mergeCell ref="AB19:AD19"/>
    <mergeCell ref="AE19:AG19"/>
    <mergeCell ref="AH19:AJ19"/>
    <mergeCell ref="AK19:AM19"/>
    <mergeCell ref="AN19:AP19"/>
    <mergeCell ref="CA2:CC2"/>
    <mergeCell ref="CU11:CX11"/>
    <mergeCell ref="DA17:DC17"/>
    <mergeCell ref="DI17:DL17"/>
    <mergeCell ref="DN17:DT17"/>
    <mergeCell ref="DD19:DO19"/>
    <mergeCell ref="EL5:ER5"/>
    <mergeCell ref="EE7:EH7"/>
    <mergeCell ref="EE8:EH8"/>
    <mergeCell ref="AA2:AC2"/>
    <mergeCell ref="BA2:BC2"/>
    <mergeCell ref="C2:F4"/>
    <mergeCell ref="E7:H7"/>
    <mergeCell ref="E10:H10"/>
    <mergeCell ref="P16:T16"/>
    <mergeCell ref="V19:X19"/>
    <mergeCell ref="C22:F22"/>
    <mergeCell ref="G22:L22"/>
    <mergeCell ref="M22:X23"/>
    <mergeCell ref="C23:F23"/>
    <mergeCell ref="G23:H23"/>
    <mergeCell ref="AB20:AD21"/>
    <mergeCell ref="AE20:AG21"/>
    <mergeCell ref="AH20:AJ21"/>
    <mergeCell ref="AK20:AM21"/>
    <mergeCell ref="AN20:AP21"/>
    <mergeCell ref="AB22:AD22"/>
    <mergeCell ref="AE22:AG22"/>
    <mergeCell ref="AH22:AJ22"/>
    <mergeCell ref="AK22:AM22"/>
    <mergeCell ref="I23:J23"/>
    <mergeCell ref="K23:L23"/>
    <mergeCell ref="C24:F24"/>
    <mergeCell ref="G24:H24"/>
    <mergeCell ref="I24:J24"/>
    <mergeCell ref="K24:L24"/>
    <mergeCell ref="M24:X24"/>
    <mergeCell ref="C25:F27"/>
    <mergeCell ref="G25:H25"/>
    <mergeCell ref="I25:J25"/>
    <mergeCell ref="K25:L25"/>
    <mergeCell ref="M25:X27"/>
    <mergeCell ref="G26:H26"/>
    <mergeCell ref="I26:J26"/>
    <mergeCell ref="K26:L26"/>
    <mergeCell ref="G27:H27"/>
    <mergeCell ref="I27:J27"/>
    <mergeCell ref="K27:L27"/>
    <mergeCell ref="C28:F30"/>
    <mergeCell ref="G28:H28"/>
    <mergeCell ref="I28:J28"/>
    <mergeCell ref="K28:L28"/>
    <mergeCell ref="M28:X30"/>
    <mergeCell ref="G29:H29"/>
    <mergeCell ref="I29:J29"/>
    <mergeCell ref="K29:L29"/>
    <mergeCell ref="G30:H30"/>
    <mergeCell ref="I30:J30"/>
    <mergeCell ref="K30:L30"/>
    <mergeCell ref="C31:F31"/>
    <mergeCell ref="G31:H31"/>
    <mergeCell ref="I31:J31"/>
    <mergeCell ref="K31:L31"/>
    <mergeCell ref="M31:X31"/>
    <mergeCell ref="D35:G36"/>
    <mergeCell ref="K35:N36"/>
    <mergeCell ref="R35:U36"/>
    <mergeCell ref="O35:Q36"/>
    <mergeCell ref="H35:J36"/>
    <mergeCell ref="A34:C34"/>
    <mergeCell ref="AE23:AG23"/>
    <mergeCell ref="AH23:AJ23"/>
    <mergeCell ref="AK23:AM23"/>
    <mergeCell ref="AN23:AP23"/>
    <mergeCell ref="AB24:AD24"/>
    <mergeCell ref="AE24:AG24"/>
    <mergeCell ref="AH24:AJ24"/>
    <mergeCell ref="AK24:AM24"/>
    <mergeCell ref="AN24:AP24"/>
    <mergeCell ref="AB30:AD30"/>
    <mergeCell ref="AE30:AG30"/>
    <mergeCell ref="AH30:AJ30"/>
    <mergeCell ref="AK30:AM30"/>
    <mergeCell ref="AN30:AP30"/>
    <mergeCell ref="AB27:AD27"/>
    <mergeCell ref="AE27:AG27"/>
    <mergeCell ref="AH27:AJ27"/>
    <mergeCell ref="AK27:AM27"/>
    <mergeCell ref="AN27:AP27"/>
    <mergeCell ref="AB28:AD28"/>
    <mergeCell ref="AE28:AG28"/>
    <mergeCell ref="AH28:AJ28"/>
    <mergeCell ref="AK28:AM28"/>
    <mergeCell ref="AN28:AP28"/>
    <mergeCell ref="BE3:BJ3"/>
    <mergeCell ref="BC13:BF13"/>
    <mergeCell ref="BG13:BJ13"/>
    <mergeCell ref="BC14:BF14"/>
    <mergeCell ref="BG14:BJ14"/>
    <mergeCell ref="BC15:BF15"/>
    <mergeCell ref="BG15:BJ15"/>
    <mergeCell ref="AB29:AD29"/>
    <mergeCell ref="AE29:AG29"/>
    <mergeCell ref="AH29:AJ29"/>
    <mergeCell ref="AK29:AM29"/>
    <mergeCell ref="AN29:AP29"/>
    <mergeCell ref="AB25:AD25"/>
    <mergeCell ref="AE25:AG25"/>
    <mergeCell ref="AH25:AJ25"/>
    <mergeCell ref="AK25:AM25"/>
    <mergeCell ref="AN25:AP25"/>
    <mergeCell ref="AB26:AD26"/>
    <mergeCell ref="AE26:AG26"/>
    <mergeCell ref="AH26:AJ26"/>
    <mergeCell ref="AK26:AM26"/>
    <mergeCell ref="AN26:AP26"/>
    <mergeCell ref="AN22:AP22"/>
    <mergeCell ref="AB23:AD23"/>
    <mergeCell ref="BE20:BJ20"/>
    <mergeCell ref="BC16:BF16"/>
    <mergeCell ref="BG16:BJ16"/>
    <mergeCell ref="BN13:BQ13"/>
    <mergeCell ref="BR13:BU13"/>
    <mergeCell ref="BN14:BQ14"/>
    <mergeCell ref="BR14:BU14"/>
    <mergeCell ref="BN15:BQ15"/>
    <mergeCell ref="BR15:BU15"/>
    <mergeCell ref="BN16:BQ16"/>
    <mergeCell ref="BR16:BU16"/>
  </mergeCells>
  <phoneticPr fontId="2"/>
  <pageMargins left="0.7" right="0.86624999999999996" top="0.75" bottom="0.75" header="0.3" footer="0.3"/>
  <pageSetup paperSize="9" scale="87" orientation="portrait" r:id="rId1"/>
  <headerFooter>
    <oddHeader>&amp;L2019/10/16&amp;C&amp;"メイリオ,レギュラー"&amp;16&amp;A&amp;R&amp;"メイリオ,レギュラー"（担当：池川）</oddHeader>
    <oddFooter>&amp;C&amp;"メイリオ,レギュラー"&amp;14&amp;P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86"/>
  <sheetViews>
    <sheetView topLeftCell="I9" workbookViewId="0">
      <selection activeCell="Q13" sqref="Q13"/>
    </sheetView>
  </sheetViews>
  <sheetFormatPr defaultRowHeight="16.5" x14ac:dyDescent="0.3"/>
  <cols>
    <col min="3" max="3" width="12.75" bestFit="1" customWidth="1"/>
    <col min="12" max="12" width="12.75" bestFit="1" customWidth="1"/>
    <col min="14" max="14" width="12.75" bestFit="1" customWidth="1"/>
    <col min="16" max="16" width="12.75" bestFit="1" customWidth="1"/>
    <col min="26" max="26" width="12.75" bestFit="1" customWidth="1"/>
    <col min="27" max="30" width="12.75" customWidth="1"/>
  </cols>
  <sheetData>
    <row r="2" spans="2:30" x14ac:dyDescent="0.3">
      <c r="B2" s="33" t="s">
        <v>22</v>
      </c>
      <c r="C2">
        <v>0</v>
      </c>
      <c r="K2" s="33" t="s">
        <v>22</v>
      </c>
      <c r="L2">
        <v>0</v>
      </c>
      <c r="M2" s="33" t="s">
        <v>22</v>
      </c>
      <c r="N2">
        <v>0</v>
      </c>
      <c r="O2" s="33" t="s">
        <v>22</v>
      </c>
      <c r="P2">
        <v>3</v>
      </c>
      <c r="Y2" s="33" t="s">
        <v>22</v>
      </c>
      <c r="Z2">
        <v>0</v>
      </c>
    </row>
    <row r="3" spans="2:30" x14ac:dyDescent="0.3">
      <c r="B3" s="33" t="s">
        <v>24</v>
      </c>
      <c r="C3">
        <v>1</v>
      </c>
      <c r="K3" s="33" t="s">
        <v>24</v>
      </c>
      <c r="L3">
        <v>1</v>
      </c>
      <c r="M3" s="33" t="s">
        <v>24</v>
      </c>
      <c r="N3">
        <v>2</v>
      </c>
      <c r="O3" s="33" t="s">
        <v>24</v>
      </c>
      <c r="P3">
        <v>1</v>
      </c>
      <c r="Y3" s="33" t="s">
        <v>24</v>
      </c>
      <c r="Z3">
        <v>1</v>
      </c>
    </row>
    <row r="5" spans="2:30" x14ac:dyDescent="0.3">
      <c r="B5" s="33" t="s">
        <v>21</v>
      </c>
      <c r="C5" s="33" t="s">
        <v>23</v>
      </c>
      <c r="K5" s="33" t="s">
        <v>21</v>
      </c>
      <c r="L5" s="33" t="s">
        <v>23</v>
      </c>
      <c r="M5" s="33" t="s">
        <v>30</v>
      </c>
      <c r="N5" s="33" t="s">
        <v>29</v>
      </c>
      <c r="O5" s="33" t="s">
        <v>25</v>
      </c>
      <c r="P5" s="33" t="s">
        <v>32</v>
      </c>
      <c r="Y5" s="33" t="s">
        <v>21</v>
      </c>
      <c r="Z5" s="33" t="s">
        <v>23</v>
      </c>
      <c r="AA5" s="33" t="s">
        <v>25</v>
      </c>
      <c r="AB5" s="33" t="s">
        <v>26</v>
      </c>
      <c r="AC5" s="33" t="s">
        <v>27</v>
      </c>
      <c r="AD5" s="33" t="s">
        <v>28</v>
      </c>
    </row>
    <row r="6" spans="2:30" x14ac:dyDescent="0.3">
      <c r="B6">
        <v>-4</v>
      </c>
      <c r="C6">
        <f>_xlfn.NORM.DIST(B6,C$2,C$3,FALSE)</f>
        <v>1.3383022576488537E-4</v>
      </c>
      <c r="K6">
        <v>-4</v>
      </c>
      <c r="L6">
        <f>_xlfn.NORM.DIST(K6,L$2,L$3,FALSE)</f>
        <v>1.3383022576488537E-4</v>
      </c>
      <c r="M6">
        <v>-8</v>
      </c>
      <c r="N6">
        <f>_xlfn.NORM.DIST(M6,N$2,N$3,FALSE)</f>
        <v>6.6915112882442684E-5</v>
      </c>
      <c r="O6">
        <v>-2</v>
      </c>
      <c r="P6">
        <f>_xlfn.NORM.DIST(O6,P$2,P$3,FALSE)</f>
        <v>1.4867195147342977E-6</v>
      </c>
      <c r="Y6">
        <v>-4</v>
      </c>
      <c r="Z6">
        <f>_xlfn.NORM.DIST(Y6,Z$2,Z$3,FALSE)</f>
        <v>1.3383022576488537E-4</v>
      </c>
      <c r="AA6">
        <v>-4</v>
      </c>
      <c r="AB6">
        <f>_xlfn.NORM.DIST(AA6,Z$2,Z$3,FALSE)</f>
        <v>1.3383022576488537E-4</v>
      </c>
      <c r="AC6">
        <v>2</v>
      </c>
      <c r="AD6">
        <f>_xlfn.NORM.DIST(AC6,Z$2,Z$3,FALSE)</f>
        <v>5.3990966513188063E-2</v>
      </c>
    </row>
    <row r="7" spans="2:30" x14ac:dyDescent="0.3">
      <c r="B7">
        <f>B6+0.1</f>
        <v>-3.9</v>
      </c>
      <c r="C7">
        <f>_xlfn.NORM.DIST(B7,C$2,C$3,FALSE)</f>
        <v>1.9865547139277272E-4</v>
      </c>
      <c r="K7">
        <f>K6+0.1</f>
        <v>-3.9</v>
      </c>
      <c r="L7">
        <f>_xlfn.NORM.DIST(K7,L$2,L$3,FALSE)</f>
        <v>1.9865547139277272E-4</v>
      </c>
      <c r="M7">
        <f t="shared" ref="M7:M71" si="0">M6+0.2</f>
        <v>-7.8</v>
      </c>
      <c r="N7">
        <f>_xlfn.NORM.DIST(M7,N$2,N$3,FALSE)</f>
        <v>9.9327735696386359E-5</v>
      </c>
      <c r="O7">
        <f>O6+0.1</f>
        <v>-1.9</v>
      </c>
      <c r="P7">
        <f>_xlfn.NORM.DIST(O7,P$2,P$3,FALSE)</f>
        <v>2.4389607458933522E-6</v>
      </c>
      <c r="Y7">
        <f>Y6+0.1</f>
        <v>-3.9</v>
      </c>
      <c r="Z7">
        <f>_xlfn.NORM.DIST(Y7,Z$2,Z$3,FALSE)</f>
        <v>1.9865547139277272E-4</v>
      </c>
      <c r="AA7">
        <f>AA6+0.1</f>
        <v>-3.9</v>
      </c>
      <c r="AB7">
        <f>_xlfn.NORM.DIST(AA7,Z$2,Z$3,FALSE)</f>
        <v>1.9865547139277272E-4</v>
      </c>
      <c r="AC7">
        <f>AC6+0.1</f>
        <v>2.1</v>
      </c>
      <c r="AD7">
        <f>_xlfn.NORM.DIST(AC7,Z$2,Z$3,FALSE)</f>
        <v>4.3983595980427191E-2</v>
      </c>
    </row>
    <row r="8" spans="2:30" x14ac:dyDescent="0.3">
      <c r="B8">
        <f t="shared" ref="B8:B71" si="1">B7+0.1</f>
        <v>-3.8</v>
      </c>
      <c r="C8">
        <f t="shared" ref="C8:C71" si="2">_xlfn.NORM.DIST(B8,C$2,C$3,FALSE)</f>
        <v>2.9194692579146027E-4</v>
      </c>
      <c r="K8">
        <f t="shared" ref="K8:K71" si="3">K7+0.1</f>
        <v>-3.8</v>
      </c>
      <c r="L8">
        <f t="shared" ref="L8:N71" si="4">_xlfn.NORM.DIST(K8,L$2,L$3,FALSE)</f>
        <v>2.9194692579146027E-4</v>
      </c>
      <c r="M8">
        <f t="shared" si="0"/>
        <v>-7.6</v>
      </c>
      <c r="N8">
        <f t="shared" si="4"/>
        <v>1.4597346289573014E-4</v>
      </c>
      <c r="O8">
        <f t="shared" ref="O8:O71" si="5">O7+0.1</f>
        <v>-1.7999999999999998</v>
      </c>
      <c r="P8">
        <f t="shared" ref="P8:P71" si="6">_xlfn.NORM.DIST(O8,P$2,P$3,FALSE)</f>
        <v>3.9612990910320753E-6</v>
      </c>
      <c r="Y8">
        <f t="shared" ref="Y8:Y71" si="7">Y7+0.1</f>
        <v>-3.8</v>
      </c>
      <c r="Z8">
        <f t="shared" ref="Z8:Z71" si="8">_xlfn.NORM.DIST(Y8,Z$2,Z$3,FALSE)</f>
        <v>2.9194692579146027E-4</v>
      </c>
      <c r="AA8">
        <f t="shared" ref="AA8:AA26" si="9">AA7+0.1</f>
        <v>-3.8</v>
      </c>
      <c r="AB8">
        <f t="shared" ref="AB8:AB26" si="10">_xlfn.NORM.DIST(AA8,Z$2,Z$3,FALSE)</f>
        <v>2.9194692579146027E-4</v>
      </c>
      <c r="AC8">
        <f t="shared" ref="AC8:AC26" si="11">AC7+0.1</f>
        <v>2.2000000000000002</v>
      </c>
      <c r="AD8">
        <f t="shared" ref="AD8:AD26" si="12">_xlfn.NORM.DIST(AC8,Z$2,Z$3,FALSE)</f>
        <v>3.5474592846231424E-2</v>
      </c>
    </row>
    <row r="9" spans="2:30" x14ac:dyDescent="0.3">
      <c r="B9">
        <f t="shared" si="1"/>
        <v>-3.6999999999999997</v>
      </c>
      <c r="C9">
        <f t="shared" si="2"/>
        <v>4.2478027055075219E-4</v>
      </c>
      <c r="K9">
        <f t="shared" si="3"/>
        <v>-3.6999999999999997</v>
      </c>
      <c r="L9">
        <f t="shared" si="4"/>
        <v>4.2478027055075219E-4</v>
      </c>
      <c r="M9">
        <f t="shared" si="0"/>
        <v>-7.3999999999999995</v>
      </c>
      <c r="N9">
        <f t="shared" si="4"/>
        <v>2.123901352753761E-4</v>
      </c>
      <c r="O9">
        <f t="shared" si="5"/>
        <v>-1.6999999999999997</v>
      </c>
      <c r="P9">
        <f t="shared" si="6"/>
        <v>6.3698251788671238E-6</v>
      </c>
      <c r="Y9">
        <f t="shared" si="7"/>
        <v>-3.6999999999999997</v>
      </c>
      <c r="Z9">
        <f t="shared" si="8"/>
        <v>4.2478027055075219E-4</v>
      </c>
      <c r="AA9">
        <f t="shared" si="9"/>
        <v>-3.6999999999999997</v>
      </c>
      <c r="AB9">
        <f t="shared" si="10"/>
        <v>4.2478027055075219E-4</v>
      </c>
      <c r="AC9">
        <f t="shared" si="11"/>
        <v>2.3000000000000003</v>
      </c>
      <c r="AD9">
        <f t="shared" si="12"/>
        <v>2.8327037741601158E-2</v>
      </c>
    </row>
    <row r="10" spans="2:30" x14ac:dyDescent="0.3">
      <c r="B10">
        <f t="shared" si="1"/>
        <v>-3.5999999999999996</v>
      </c>
      <c r="C10">
        <f t="shared" si="2"/>
        <v>6.1190193011377298E-4</v>
      </c>
      <c r="K10">
        <f t="shared" si="3"/>
        <v>-3.5999999999999996</v>
      </c>
      <c r="L10">
        <f t="shared" si="4"/>
        <v>6.1190193011377298E-4</v>
      </c>
      <c r="M10">
        <f t="shared" si="0"/>
        <v>-7.1999999999999993</v>
      </c>
      <c r="N10">
        <f t="shared" si="4"/>
        <v>3.0595096505688649E-4</v>
      </c>
      <c r="O10">
        <f t="shared" si="5"/>
        <v>-1.5999999999999996</v>
      </c>
      <c r="P10">
        <f t="shared" si="6"/>
        <v>1.0140852065486758E-5</v>
      </c>
      <c r="Y10">
        <f t="shared" si="7"/>
        <v>-3.5999999999999996</v>
      </c>
      <c r="Z10">
        <f t="shared" si="8"/>
        <v>6.1190193011377298E-4</v>
      </c>
      <c r="AA10">
        <f t="shared" si="9"/>
        <v>-3.5999999999999996</v>
      </c>
      <c r="AB10">
        <f t="shared" si="10"/>
        <v>6.1190193011377298E-4</v>
      </c>
      <c r="AC10">
        <f t="shared" si="11"/>
        <v>2.4000000000000004</v>
      </c>
      <c r="AD10">
        <f t="shared" si="12"/>
        <v>2.2394530294842882E-2</v>
      </c>
    </row>
    <row r="11" spans="2:30" x14ac:dyDescent="0.3">
      <c r="B11">
        <f t="shared" si="1"/>
        <v>-3.4999999999999996</v>
      </c>
      <c r="C11">
        <f t="shared" si="2"/>
        <v>8.7268269504576167E-4</v>
      </c>
      <c r="K11">
        <f t="shared" si="3"/>
        <v>-3.4999999999999996</v>
      </c>
      <c r="L11">
        <f t="shared" si="4"/>
        <v>8.7268269504576167E-4</v>
      </c>
      <c r="M11">
        <f t="shared" si="0"/>
        <v>-6.9999999999999991</v>
      </c>
      <c r="N11">
        <f t="shared" si="4"/>
        <v>4.3634134752288084E-4</v>
      </c>
      <c r="O11">
        <f t="shared" si="5"/>
        <v>-1.4999999999999996</v>
      </c>
      <c r="P11">
        <f t="shared" si="6"/>
        <v>1.5983741106905475E-5</v>
      </c>
      <c r="Y11">
        <f t="shared" si="7"/>
        <v>-3.4999999999999996</v>
      </c>
      <c r="Z11">
        <f t="shared" si="8"/>
        <v>8.7268269504576167E-4</v>
      </c>
      <c r="AA11">
        <f t="shared" si="9"/>
        <v>-3.4999999999999996</v>
      </c>
      <c r="AB11">
        <f t="shared" si="10"/>
        <v>8.7268269504576167E-4</v>
      </c>
      <c r="AC11">
        <f t="shared" si="11"/>
        <v>2.5000000000000004</v>
      </c>
      <c r="AD11">
        <f t="shared" si="12"/>
        <v>1.7528300493568523E-2</v>
      </c>
    </row>
    <row r="12" spans="2:30" x14ac:dyDescent="0.3">
      <c r="B12">
        <f t="shared" si="1"/>
        <v>-3.3999999999999995</v>
      </c>
      <c r="C12">
        <f t="shared" si="2"/>
        <v>1.232219168473021E-3</v>
      </c>
      <c r="K12">
        <f t="shared" si="3"/>
        <v>-3.3999999999999995</v>
      </c>
      <c r="L12">
        <f t="shared" si="4"/>
        <v>1.232219168473021E-3</v>
      </c>
      <c r="M12">
        <f t="shared" si="0"/>
        <v>-6.7999999999999989</v>
      </c>
      <c r="N12">
        <f t="shared" si="4"/>
        <v>6.1610958423651051E-4</v>
      </c>
      <c r="O12">
        <f t="shared" si="5"/>
        <v>-1.3999999999999995</v>
      </c>
      <c r="P12">
        <f t="shared" si="6"/>
        <v>2.494247129005362E-5</v>
      </c>
      <c r="Y12">
        <f t="shared" si="7"/>
        <v>-3.3999999999999995</v>
      </c>
      <c r="Z12">
        <f t="shared" si="8"/>
        <v>1.232219168473021E-3</v>
      </c>
      <c r="AA12">
        <f t="shared" si="9"/>
        <v>-3.3999999999999995</v>
      </c>
      <c r="AB12">
        <f t="shared" si="10"/>
        <v>1.232219168473021E-3</v>
      </c>
      <c r="AC12">
        <f t="shared" si="11"/>
        <v>2.6000000000000005</v>
      </c>
      <c r="AD12">
        <f t="shared" si="12"/>
        <v>1.3582969233685602E-2</v>
      </c>
    </row>
    <row r="13" spans="2:30" x14ac:dyDescent="0.3">
      <c r="B13">
        <f t="shared" si="1"/>
        <v>-3.2999999999999994</v>
      </c>
      <c r="C13">
        <f t="shared" si="2"/>
        <v>1.7225689390536843E-3</v>
      </c>
      <c r="K13">
        <f t="shared" si="3"/>
        <v>-3.2999999999999994</v>
      </c>
      <c r="L13">
        <f t="shared" si="4"/>
        <v>1.7225689390536843E-3</v>
      </c>
      <c r="M13">
        <f t="shared" si="0"/>
        <v>-6.5999999999999988</v>
      </c>
      <c r="N13">
        <f t="shared" si="4"/>
        <v>8.6128446952684213E-4</v>
      </c>
      <c r="O13">
        <f t="shared" si="5"/>
        <v>-1.2999999999999994</v>
      </c>
      <c r="P13">
        <f t="shared" si="6"/>
        <v>3.8535196742087265E-5</v>
      </c>
      <c r="Y13">
        <f t="shared" si="7"/>
        <v>-3.2999999999999994</v>
      </c>
      <c r="Z13">
        <f t="shared" si="8"/>
        <v>1.7225689390536843E-3</v>
      </c>
      <c r="AA13">
        <f t="shared" si="9"/>
        <v>-3.2999999999999994</v>
      </c>
      <c r="AB13">
        <f t="shared" si="10"/>
        <v>1.7225689390536843E-3</v>
      </c>
      <c r="AC13">
        <f t="shared" si="11"/>
        <v>2.7000000000000006</v>
      </c>
      <c r="AD13">
        <f t="shared" si="12"/>
        <v>1.0420934814422578E-2</v>
      </c>
    </row>
    <row r="14" spans="2:30" x14ac:dyDescent="0.3">
      <c r="B14">
        <f t="shared" si="1"/>
        <v>-3.1999999999999993</v>
      </c>
      <c r="C14">
        <f t="shared" si="2"/>
        <v>2.3840882014648486E-3</v>
      </c>
      <c r="K14">
        <f t="shared" si="3"/>
        <v>-3.1999999999999993</v>
      </c>
      <c r="L14">
        <f t="shared" si="4"/>
        <v>2.3840882014648486E-3</v>
      </c>
      <c r="M14">
        <f t="shared" si="0"/>
        <v>-6.3999999999999986</v>
      </c>
      <c r="N14">
        <f t="shared" si="4"/>
        <v>1.1920441007324243E-3</v>
      </c>
      <c r="O14">
        <f t="shared" si="5"/>
        <v>-1.1999999999999993</v>
      </c>
      <c r="P14">
        <f t="shared" si="6"/>
        <v>5.8943067756540058E-5</v>
      </c>
      <c r="Y14">
        <f t="shared" si="7"/>
        <v>-3.1999999999999993</v>
      </c>
      <c r="Z14">
        <f t="shared" si="8"/>
        <v>2.3840882014648486E-3</v>
      </c>
      <c r="AA14">
        <f t="shared" si="9"/>
        <v>-3.1999999999999993</v>
      </c>
      <c r="AB14">
        <f t="shared" si="10"/>
        <v>2.3840882014648486E-3</v>
      </c>
      <c r="AC14">
        <f t="shared" si="11"/>
        <v>2.8000000000000007</v>
      </c>
      <c r="AD14">
        <f t="shared" si="12"/>
        <v>7.915451582979946E-3</v>
      </c>
    </row>
    <row r="15" spans="2:30" x14ac:dyDescent="0.3">
      <c r="B15">
        <f t="shared" si="1"/>
        <v>-3.0999999999999992</v>
      </c>
      <c r="C15">
        <f t="shared" si="2"/>
        <v>3.2668190561999273E-3</v>
      </c>
      <c r="K15">
        <f t="shared" si="3"/>
        <v>-3.0999999999999992</v>
      </c>
      <c r="L15">
        <f t="shared" si="4"/>
        <v>3.2668190561999273E-3</v>
      </c>
      <c r="M15">
        <f t="shared" si="0"/>
        <v>-6.1999999999999984</v>
      </c>
      <c r="N15">
        <f t="shared" si="4"/>
        <v>1.6334095280999637E-3</v>
      </c>
      <c r="O15">
        <f t="shared" si="5"/>
        <v>-1.0999999999999992</v>
      </c>
      <c r="P15">
        <f t="shared" si="6"/>
        <v>8.9261657177132928E-5</v>
      </c>
      <c r="Y15">
        <f t="shared" si="7"/>
        <v>-3.0999999999999992</v>
      </c>
      <c r="Z15">
        <f t="shared" si="8"/>
        <v>3.2668190561999273E-3</v>
      </c>
      <c r="AA15">
        <f t="shared" si="9"/>
        <v>-3.0999999999999992</v>
      </c>
      <c r="AB15">
        <f t="shared" si="10"/>
        <v>3.2668190561999273E-3</v>
      </c>
      <c r="AC15">
        <f t="shared" si="11"/>
        <v>2.9000000000000008</v>
      </c>
      <c r="AD15">
        <f t="shared" si="12"/>
        <v>5.9525324197758382E-3</v>
      </c>
    </row>
    <row r="16" spans="2:30" x14ac:dyDescent="0.3">
      <c r="B16">
        <f t="shared" si="1"/>
        <v>-2.9999999999999991</v>
      </c>
      <c r="C16">
        <f t="shared" si="2"/>
        <v>4.4318484119380188E-3</v>
      </c>
      <c r="K16">
        <f t="shared" si="3"/>
        <v>-2.9999999999999991</v>
      </c>
      <c r="L16">
        <f t="shared" si="4"/>
        <v>4.4318484119380188E-3</v>
      </c>
      <c r="M16">
        <f t="shared" si="0"/>
        <v>-5.9999999999999982</v>
      </c>
      <c r="N16">
        <f t="shared" si="4"/>
        <v>2.2159242059690094E-3</v>
      </c>
      <c r="O16">
        <f t="shared" si="5"/>
        <v>-0.99999999999999922</v>
      </c>
      <c r="P16">
        <f t="shared" si="6"/>
        <v>1.3383022576488583E-4</v>
      </c>
      <c r="Y16">
        <f t="shared" si="7"/>
        <v>-2.9999999999999991</v>
      </c>
      <c r="Z16">
        <f t="shared" si="8"/>
        <v>4.4318484119380188E-3</v>
      </c>
      <c r="AA16">
        <f t="shared" si="9"/>
        <v>-2.9999999999999991</v>
      </c>
      <c r="AB16">
        <f t="shared" si="10"/>
        <v>4.4318484119380188E-3</v>
      </c>
      <c r="AC16">
        <f t="shared" si="11"/>
        <v>3.0000000000000009</v>
      </c>
      <c r="AD16">
        <f t="shared" si="12"/>
        <v>4.4318484119379954E-3</v>
      </c>
    </row>
    <row r="17" spans="2:30" x14ac:dyDescent="0.3">
      <c r="B17">
        <f t="shared" si="1"/>
        <v>-2.899999999999999</v>
      </c>
      <c r="C17">
        <f t="shared" si="2"/>
        <v>5.9525324197758694E-3</v>
      </c>
      <c r="K17">
        <f t="shared" si="3"/>
        <v>-2.899999999999999</v>
      </c>
      <c r="L17">
        <f t="shared" si="4"/>
        <v>5.9525324197758694E-3</v>
      </c>
      <c r="M17">
        <f t="shared" si="0"/>
        <v>-5.799999999999998</v>
      </c>
      <c r="N17">
        <f t="shared" si="4"/>
        <v>2.9762662098879347E-3</v>
      </c>
      <c r="O17">
        <f t="shared" si="5"/>
        <v>-0.89999999999999925</v>
      </c>
      <c r="P17">
        <f t="shared" si="6"/>
        <v>1.9865547139277307E-4</v>
      </c>
      <c r="Y17">
        <f t="shared" si="7"/>
        <v>-2.899999999999999</v>
      </c>
      <c r="Z17">
        <f t="shared" si="8"/>
        <v>5.9525324197758694E-3</v>
      </c>
      <c r="AA17">
        <f t="shared" si="9"/>
        <v>-2.899999999999999</v>
      </c>
      <c r="AB17">
        <f t="shared" si="10"/>
        <v>5.9525324197758694E-3</v>
      </c>
      <c r="AC17">
        <f t="shared" si="11"/>
        <v>3.100000000000001</v>
      </c>
      <c r="AD17">
        <f t="shared" si="12"/>
        <v>3.26681905619991E-3</v>
      </c>
    </row>
    <row r="18" spans="2:30" x14ac:dyDescent="0.3">
      <c r="B18">
        <f t="shared" si="1"/>
        <v>-2.7999999999999989</v>
      </c>
      <c r="C18">
        <f t="shared" si="2"/>
        <v>7.9154515829799894E-3</v>
      </c>
      <c r="K18">
        <f t="shared" si="3"/>
        <v>-2.7999999999999989</v>
      </c>
      <c r="L18">
        <f t="shared" si="4"/>
        <v>7.9154515829799894E-3</v>
      </c>
      <c r="M18">
        <f t="shared" si="0"/>
        <v>-5.5999999999999979</v>
      </c>
      <c r="N18">
        <f t="shared" si="4"/>
        <v>3.9577257914899947E-3</v>
      </c>
      <c r="O18">
        <f t="shared" si="5"/>
        <v>-0.79999999999999927</v>
      </c>
      <c r="P18">
        <f t="shared" si="6"/>
        <v>2.9194692579146081E-4</v>
      </c>
      <c r="Y18">
        <f t="shared" si="7"/>
        <v>-2.7999999999999989</v>
      </c>
      <c r="Z18">
        <f t="shared" si="8"/>
        <v>7.9154515829799894E-3</v>
      </c>
      <c r="AA18">
        <f t="shared" si="9"/>
        <v>-2.7999999999999989</v>
      </c>
      <c r="AB18">
        <f t="shared" si="10"/>
        <v>7.9154515829799894E-3</v>
      </c>
      <c r="AC18">
        <f t="shared" si="11"/>
        <v>3.2000000000000011</v>
      </c>
      <c r="AD18">
        <f t="shared" si="12"/>
        <v>2.3840882014648343E-3</v>
      </c>
    </row>
    <row r="19" spans="2:30" x14ac:dyDescent="0.3">
      <c r="B19">
        <f t="shared" si="1"/>
        <v>-2.6999999999999988</v>
      </c>
      <c r="C19">
        <f t="shared" si="2"/>
        <v>1.0420934814422628E-2</v>
      </c>
      <c r="K19">
        <f t="shared" si="3"/>
        <v>-2.6999999999999988</v>
      </c>
      <c r="L19">
        <f t="shared" si="4"/>
        <v>1.0420934814422628E-2</v>
      </c>
      <c r="M19">
        <f t="shared" si="0"/>
        <v>-5.3999999999999977</v>
      </c>
      <c r="N19">
        <f t="shared" si="4"/>
        <v>5.210467407211314E-3</v>
      </c>
      <c r="O19">
        <f t="shared" si="5"/>
        <v>-0.69999999999999929</v>
      </c>
      <c r="P19">
        <f t="shared" si="6"/>
        <v>4.247802705507529E-4</v>
      </c>
      <c r="Y19">
        <f t="shared" si="7"/>
        <v>-2.6999999999999988</v>
      </c>
      <c r="Z19">
        <f t="shared" si="8"/>
        <v>1.0420934814422628E-2</v>
      </c>
      <c r="AA19">
        <f t="shared" si="9"/>
        <v>-2.6999999999999988</v>
      </c>
      <c r="AB19">
        <f t="shared" si="10"/>
        <v>1.0420934814422628E-2</v>
      </c>
      <c r="AC19">
        <f t="shared" si="11"/>
        <v>3.3000000000000012</v>
      </c>
      <c r="AD19">
        <f t="shared" si="12"/>
        <v>1.7225689390536734E-3</v>
      </c>
    </row>
    <row r="20" spans="2:30" x14ac:dyDescent="0.3">
      <c r="B20">
        <f t="shared" si="1"/>
        <v>-2.5999999999999988</v>
      </c>
      <c r="C20">
        <f t="shared" si="2"/>
        <v>1.3582969233685661E-2</v>
      </c>
      <c r="K20">
        <f t="shared" si="3"/>
        <v>-2.5999999999999988</v>
      </c>
      <c r="L20">
        <f t="shared" si="4"/>
        <v>1.3582969233685661E-2</v>
      </c>
      <c r="M20">
        <f t="shared" si="0"/>
        <v>-5.1999999999999975</v>
      </c>
      <c r="N20">
        <f t="shared" si="4"/>
        <v>6.7914846168428307E-3</v>
      </c>
      <c r="O20">
        <f t="shared" si="5"/>
        <v>-0.59999999999999931</v>
      </c>
      <c r="P20">
        <f t="shared" si="6"/>
        <v>6.1190193011377407E-4</v>
      </c>
      <c r="Y20">
        <f t="shared" si="7"/>
        <v>-2.5999999999999988</v>
      </c>
      <c r="Z20">
        <f t="shared" si="8"/>
        <v>1.3582969233685661E-2</v>
      </c>
      <c r="AA20">
        <f t="shared" si="9"/>
        <v>-2.5999999999999988</v>
      </c>
      <c r="AB20">
        <f t="shared" si="10"/>
        <v>1.3582969233685661E-2</v>
      </c>
      <c r="AC20">
        <f t="shared" si="11"/>
        <v>3.4000000000000012</v>
      </c>
      <c r="AD20">
        <f t="shared" si="12"/>
        <v>1.2322191684730143E-3</v>
      </c>
    </row>
    <row r="21" spans="2:30" x14ac:dyDescent="0.3">
      <c r="B21">
        <f t="shared" si="1"/>
        <v>-2.4999999999999987</v>
      </c>
      <c r="C21">
        <f t="shared" si="2"/>
        <v>1.7528300493568599E-2</v>
      </c>
      <c r="K21">
        <f t="shared" si="3"/>
        <v>-2.4999999999999987</v>
      </c>
      <c r="L21">
        <f t="shared" si="4"/>
        <v>1.7528300493568599E-2</v>
      </c>
      <c r="M21">
        <f t="shared" si="0"/>
        <v>-4.9999999999999973</v>
      </c>
      <c r="N21">
        <f t="shared" si="4"/>
        <v>8.7641502467842997E-3</v>
      </c>
      <c r="O21">
        <f t="shared" si="5"/>
        <v>-0.49999999999999933</v>
      </c>
      <c r="P21">
        <f t="shared" si="6"/>
        <v>8.7268269504576319E-4</v>
      </c>
      <c r="Y21">
        <f t="shared" si="7"/>
        <v>-2.4999999999999987</v>
      </c>
      <c r="Z21">
        <f t="shared" si="8"/>
        <v>1.7528300493568599E-2</v>
      </c>
      <c r="AA21">
        <f t="shared" si="9"/>
        <v>-2.4999999999999987</v>
      </c>
      <c r="AB21">
        <f t="shared" si="10"/>
        <v>1.7528300493568599E-2</v>
      </c>
      <c r="AC21">
        <f t="shared" si="11"/>
        <v>3.5000000000000013</v>
      </c>
      <c r="AD21">
        <f t="shared" si="12"/>
        <v>8.7268269504575625E-4</v>
      </c>
    </row>
    <row r="22" spans="2:30" x14ac:dyDescent="0.3">
      <c r="B22">
        <f t="shared" si="1"/>
        <v>-2.3999999999999986</v>
      </c>
      <c r="C22">
        <f t="shared" si="2"/>
        <v>2.2394530294842969E-2</v>
      </c>
      <c r="K22">
        <f t="shared" si="3"/>
        <v>-2.3999999999999986</v>
      </c>
      <c r="L22">
        <f t="shared" si="4"/>
        <v>2.2394530294842969E-2</v>
      </c>
      <c r="M22">
        <f t="shared" si="0"/>
        <v>-4.7999999999999972</v>
      </c>
      <c r="N22">
        <f t="shared" si="4"/>
        <v>1.1197265147421484E-2</v>
      </c>
      <c r="O22">
        <f t="shared" si="5"/>
        <v>-0.39999999999999936</v>
      </c>
      <c r="P22">
        <f t="shared" si="6"/>
        <v>1.232219168473021E-3</v>
      </c>
      <c r="Y22">
        <f t="shared" si="7"/>
        <v>-2.3999999999999986</v>
      </c>
      <c r="Z22">
        <f t="shared" si="8"/>
        <v>2.2394530294842969E-2</v>
      </c>
      <c r="AA22">
        <f t="shared" si="9"/>
        <v>-2.3999999999999986</v>
      </c>
      <c r="AB22">
        <f t="shared" si="10"/>
        <v>2.2394530294842969E-2</v>
      </c>
      <c r="AC22">
        <f t="shared" si="11"/>
        <v>3.6000000000000014</v>
      </c>
      <c r="AD22">
        <f t="shared" si="12"/>
        <v>6.1190193011376919E-4</v>
      </c>
    </row>
    <row r="23" spans="2:30" x14ac:dyDescent="0.3">
      <c r="B23">
        <f t="shared" si="1"/>
        <v>-2.2999999999999985</v>
      </c>
      <c r="C23">
        <f t="shared" si="2"/>
        <v>2.8327037741601276E-2</v>
      </c>
      <c r="K23">
        <f t="shared" si="3"/>
        <v>-2.2999999999999985</v>
      </c>
      <c r="L23">
        <f t="shared" si="4"/>
        <v>2.8327037741601276E-2</v>
      </c>
      <c r="M23">
        <f t="shared" si="0"/>
        <v>-4.599999999999997</v>
      </c>
      <c r="N23">
        <f t="shared" si="4"/>
        <v>1.4163518870800638E-2</v>
      </c>
      <c r="O23">
        <f t="shared" si="5"/>
        <v>-0.29999999999999938</v>
      </c>
      <c r="P23">
        <f t="shared" si="6"/>
        <v>1.7225689390536843E-3</v>
      </c>
      <c r="Y23">
        <f t="shared" si="7"/>
        <v>-2.2999999999999985</v>
      </c>
      <c r="Z23">
        <f t="shared" si="8"/>
        <v>2.8327037741601276E-2</v>
      </c>
      <c r="AA23">
        <f t="shared" si="9"/>
        <v>-2.2999999999999985</v>
      </c>
      <c r="AB23">
        <f t="shared" si="10"/>
        <v>2.8327037741601276E-2</v>
      </c>
      <c r="AC23">
        <f t="shared" si="11"/>
        <v>3.7000000000000015</v>
      </c>
      <c r="AD23">
        <f t="shared" si="12"/>
        <v>4.2478027055074921E-4</v>
      </c>
    </row>
    <row r="24" spans="2:30" x14ac:dyDescent="0.3">
      <c r="B24">
        <f t="shared" si="1"/>
        <v>-2.1999999999999984</v>
      </c>
      <c r="C24">
        <f t="shared" si="2"/>
        <v>3.547459284623157E-2</v>
      </c>
      <c r="K24">
        <f t="shared" si="3"/>
        <v>-2.1999999999999984</v>
      </c>
      <c r="L24">
        <f t="shared" si="4"/>
        <v>3.547459284623157E-2</v>
      </c>
      <c r="M24">
        <f t="shared" si="0"/>
        <v>-4.3999999999999968</v>
      </c>
      <c r="N24">
        <f t="shared" si="4"/>
        <v>1.7737296423115785E-2</v>
      </c>
      <c r="O24">
        <f t="shared" si="5"/>
        <v>-0.19999999999999937</v>
      </c>
      <c r="P24">
        <f t="shared" si="6"/>
        <v>2.3840882014648486E-3</v>
      </c>
      <c r="Y24">
        <f t="shared" si="7"/>
        <v>-2.1999999999999984</v>
      </c>
      <c r="Z24">
        <f t="shared" si="8"/>
        <v>3.547459284623157E-2</v>
      </c>
      <c r="AA24">
        <f t="shared" si="9"/>
        <v>-2.1999999999999984</v>
      </c>
      <c r="AB24">
        <f t="shared" si="10"/>
        <v>3.547459284623157E-2</v>
      </c>
      <c r="AC24">
        <f t="shared" si="11"/>
        <v>3.8000000000000016</v>
      </c>
      <c r="AD24">
        <f t="shared" si="12"/>
        <v>2.9194692579145848E-4</v>
      </c>
    </row>
    <row r="25" spans="2:30" x14ac:dyDescent="0.3">
      <c r="B25">
        <f t="shared" si="1"/>
        <v>-2.0999999999999983</v>
      </c>
      <c r="C25">
        <f t="shared" si="2"/>
        <v>4.3983595980427351E-2</v>
      </c>
      <c r="K25">
        <f t="shared" si="3"/>
        <v>-2.0999999999999983</v>
      </c>
      <c r="L25">
        <f t="shared" si="4"/>
        <v>4.3983595980427351E-2</v>
      </c>
      <c r="M25">
        <f t="shared" si="0"/>
        <v>-4.1999999999999966</v>
      </c>
      <c r="N25">
        <f t="shared" si="4"/>
        <v>2.1991797990213675E-2</v>
      </c>
      <c r="O25">
        <f t="shared" si="5"/>
        <v>-9.9999999999999367E-2</v>
      </c>
      <c r="P25">
        <f t="shared" si="6"/>
        <v>3.2668190561999273E-3</v>
      </c>
      <c r="Y25">
        <f t="shared" si="7"/>
        <v>-2.0999999999999983</v>
      </c>
      <c r="Z25">
        <f t="shared" si="8"/>
        <v>4.3983595980427351E-2</v>
      </c>
      <c r="AA25">
        <f t="shared" si="9"/>
        <v>-2.0999999999999983</v>
      </c>
      <c r="AB25">
        <f t="shared" si="10"/>
        <v>4.3983595980427351E-2</v>
      </c>
      <c r="AC25">
        <f t="shared" si="11"/>
        <v>3.9000000000000017</v>
      </c>
      <c r="AD25">
        <f t="shared" si="12"/>
        <v>1.9865547139277128E-4</v>
      </c>
    </row>
    <row r="26" spans="2:30" x14ac:dyDescent="0.3">
      <c r="B26">
        <f t="shared" si="1"/>
        <v>-1.9999999999999982</v>
      </c>
      <c r="C26">
        <f t="shared" si="2"/>
        <v>5.399096651318825E-2</v>
      </c>
      <c r="K26">
        <f t="shared" si="3"/>
        <v>-1.9999999999999982</v>
      </c>
      <c r="L26">
        <f t="shared" si="4"/>
        <v>5.399096651318825E-2</v>
      </c>
      <c r="M26">
        <f t="shared" si="0"/>
        <v>-3.9999999999999964</v>
      </c>
      <c r="N26">
        <f t="shared" si="4"/>
        <v>2.6995483256594125E-2</v>
      </c>
      <c r="O26">
        <f t="shared" si="5"/>
        <v>6.3837823915946501E-16</v>
      </c>
      <c r="P26">
        <f t="shared" si="6"/>
        <v>4.4318484119380153E-3</v>
      </c>
      <c r="Y26">
        <f t="shared" si="7"/>
        <v>-1.9999999999999982</v>
      </c>
      <c r="Z26">
        <f t="shared" si="8"/>
        <v>5.399096651318825E-2</v>
      </c>
      <c r="AA26">
        <f t="shared" si="9"/>
        <v>-1.9999999999999982</v>
      </c>
      <c r="AB26">
        <f t="shared" si="10"/>
        <v>5.399096651318825E-2</v>
      </c>
      <c r="AC26">
        <f t="shared" si="11"/>
        <v>4.0000000000000018</v>
      </c>
      <c r="AD26">
        <f t="shared" si="12"/>
        <v>1.3383022576488442E-4</v>
      </c>
    </row>
    <row r="27" spans="2:30" x14ac:dyDescent="0.3">
      <c r="B27">
        <f t="shared" si="1"/>
        <v>-1.8999999999999981</v>
      </c>
      <c r="C27">
        <f t="shared" si="2"/>
        <v>6.5615814774676831E-2</v>
      </c>
      <c r="K27">
        <f t="shared" si="3"/>
        <v>-1.8999999999999981</v>
      </c>
      <c r="L27">
        <f t="shared" si="4"/>
        <v>6.5615814774676831E-2</v>
      </c>
      <c r="M27">
        <f t="shared" si="0"/>
        <v>-3.7999999999999963</v>
      </c>
      <c r="N27">
        <f t="shared" si="4"/>
        <v>3.2807907387338416E-2</v>
      </c>
      <c r="O27">
        <f t="shared" si="5"/>
        <v>0.10000000000000064</v>
      </c>
      <c r="P27">
        <f t="shared" si="6"/>
        <v>5.9525324197758642E-3</v>
      </c>
      <c r="Y27">
        <f t="shared" si="7"/>
        <v>-1.8999999999999981</v>
      </c>
      <c r="Z27">
        <f t="shared" si="8"/>
        <v>6.5615814774676831E-2</v>
      </c>
    </row>
    <row r="28" spans="2:30" x14ac:dyDescent="0.3">
      <c r="B28">
        <f t="shared" si="1"/>
        <v>-1.799999999999998</v>
      </c>
      <c r="C28">
        <f t="shared" si="2"/>
        <v>7.8950158300894427E-2</v>
      </c>
      <c r="K28">
        <f t="shared" si="3"/>
        <v>-1.799999999999998</v>
      </c>
      <c r="L28">
        <f t="shared" si="4"/>
        <v>7.8950158300894427E-2</v>
      </c>
      <c r="M28">
        <f t="shared" si="0"/>
        <v>-3.5999999999999961</v>
      </c>
      <c r="N28">
        <f t="shared" si="4"/>
        <v>3.9475079150447213E-2</v>
      </c>
      <c r="O28">
        <f t="shared" si="5"/>
        <v>0.20000000000000065</v>
      </c>
      <c r="P28">
        <f t="shared" si="6"/>
        <v>7.9154515829799772E-3</v>
      </c>
      <c r="Y28">
        <f t="shared" si="7"/>
        <v>-1.799999999999998</v>
      </c>
      <c r="Z28">
        <f t="shared" si="8"/>
        <v>7.8950158300894427E-2</v>
      </c>
    </row>
    <row r="29" spans="2:30" x14ac:dyDescent="0.3">
      <c r="B29">
        <f t="shared" si="1"/>
        <v>-1.699999999999998</v>
      </c>
      <c r="C29">
        <f t="shared" si="2"/>
        <v>9.4049077376887252E-2</v>
      </c>
      <c r="K29">
        <f t="shared" si="3"/>
        <v>-1.699999999999998</v>
      </c>
      <c r="L29">
        <f t="shared" si="4"/>
        <v>9.4049077376887252E-2</v>
      </c>
      <c r="M29">
        <f t="shared" si="0"/>
        <v>-3.3999999999999959</v>
      </c>
      <c r="N29">
        <f t="shared" si="4"/>
        <v>4.7024538688443626E-2</v>
      </c>
      <c r="O29">
        <f t="shared" si="5"/>
        <v>0.30000000000000066</v>
      </c>
      <c r="P29">
        <f t="shared" si="6"/>
        <v>1.0420934814422614E-2</v>
      </c>
      <c r="Y29">
        <f t="shared" si="7"/>
        <v>-1.699999999999998</v>
      </c>
      <c r="Z29">
        <f t="shared" si="8"/>
        <v>9.4049077376887252E-2</v>
      </c>
    </row>
    <row r="30" spans="2:30" x14ac:dyDescent="0.3">
      <c r="B30">
        <f t="shared" si="1"/>
        <v>-1.5999999999999979</v>
      </c>
      <c r="C30">
        <f t="shared" si="2"/>
        <v>0.11092083467945592</v>
      </c>
      <c r="K30">
        <f t="shared" si="3"/>
        <v>-1.5999999999999979</v>
      </c>
      <c r="L30">
        <f t="shared" si="4"/>
        <v>0.11092083467945592</v>
      </c>
      <c r="M30">
        <f t="shared" si="0"/>
        <v>-3.1999999999999957</v>
      </c>
      <c r="N30">
        <f t="shared" si="4"/>
        <v>5.5460417339727959E-2</v>
      </c>
      <c r="O30">
        <f t="shared" si="5"/>
        <v>0.40000000000000069</v>
      </c>
      <c r="P30">
        <f t="shared" si="6"/>
        <v>1.3582969233685644E-2</v>
      </c>
      <c r="Y30">
        <f t="shared" si="7"/>
        <v>-1.5999999999999979</v>
      </c>
      <c r="Z30">
        <f t="shared" si="8"/>
        <v>0.11092083467945592</v>
      </c>
    </row>
    <row r="31" spans="2:30" x14ac:dyDescent="0.3">
      <c r="B31">
        <f t="shared" si="1"/>
        <v>-1.4999999999999978</v>
      </c>
      <c r="C31">
        <f t="shared" si="2"/>
        <v>0.12951759566589216</v>
      </c>
      <c r="K31">
        <f t="shared" si="3"/>
        <v>-1.4999999999999978</v>
      </c>
      <c r="L31">
        <f t="shared" si="4"/>
        <v>0.12951759566589216</v>
      </c>
      <c r="M31">
        <f t="shared" si="0"/>
        <v>-2.9999999999999956</v>
      </c>
      <c r="N31">
        <f t="shared" si="4"/>
        <v>6.475879783294608E-2</v>
      </c>
      <c r="O31">
        <f t="shared" si="5"/>
        <v>0.50000000000000067</v>
      </c>
      <c r="P31">
        <f t="shared" si="6"/>
        <v>1.7528300493568578E-2</v>
      </c>
      <c r="Y31">
        <f t="shared" si="7"/>
        <v>-1.4999999999999978</v>
      </c>
      <c r="Z31">
        <f t="shared" si="8"/>
        <v>0.12951759566589216</v>
      </c>
    </row>
    <row r="32" spans="2:30" x14ac:dyDescent="0.3">
      <c r="B32">
        <f t="shared" si="1"/>
        <v>-1.3999999999999977</v>
      </c>
      <c r="C32">
        <f t="shared" si="2"/>
        <v>0.14972746563574535</v>
      </c>
      <c r="K32">
        <f t="shared" si="3"/>
        <v>-1.3999999999999977</v>
      </c>
      <c r="L32">
        <f t="shared" si="4"/>
        <v>0.14972746563574535</v>
      </c>
      <c r="M32">
        <f t="shared" si="0"/>
        <v>-2.7999999999999954</v>
      </c>
      <c r="N32">
        <f t="shared" si="4"/>
        <v>7.4863732817872675E-2</v>
      </c>
      <c r="O32">
        <f t="shared" si="5"/>
        <v>0.60000000000000064</v>
      </c>
      <c r="P32">
        <f t="shared" si="6"/>
        <v>2.2394530294842931E-2</v>
      </c>
      <c r="Y32">
        <f t="shared" si="7"/>
        <v>-1.3999999999999977</v>
      </c>
      <c r="Z32">
        <f t="shared" si="8"/>
        <v>0.14972746563574535</v>
      </c>
    </row>
    <row r="33" spans="2:26" x14ac:dyDescent="0.3">
      <c r="B33">
        <f t="shared" si="1"/>
        <v>-1.2999999999999976</v>
      </c>
      <c r="C33">
        <f t="shared" si="2"/>
        <v>0.17136859204780791</v>
      </c>
      <c r="K33">
        <f t="shared" si="3"/>
        <v>-1.2999999999999976</v>
      </c>
      <c r="L33">
        <f t="shared" si="4"/>
        <v>0.17136859204780791</v>
      </c>
      <c r="M33">
        <f t="shared" si="0"/>
        <v>-2.5999999999999952</v>
      </c>
      <c r="N33">
        <f t="shared" si="4"/>
        <v>8.5684296023903955E-2</v>
      </c>
      <c r="O33">
        <f t="shared" si="5"/>
        <v>0.70000000000000062</v>
      </c>
      <c r="P33">
        <f t="shared" si="6"/>
        <v>2.832703774160121E-2</v>
      </c>
      <c r="Y33">
        <f t="shared" si="7"/>
        <v>-1.2999999999999976</v>
      </c>
      <c r="Z33">
        <f t="shared" si="8"/>
        <v>0.17136859204780791</v>
      </c>
    </row>
    <row r="34" spans="2:26" x14ac:dyDescent="0.3">
      <c r="B34">
        <f t="shared" si="1"/>
        <v>-1.1999999999999975</v>
      </c>
      <c r="C34">
        <f t="shared" si="2"/>
        <v>0.19418605498321354</v>
      </c>
      <c r="K34">
        <f t="shared" si="3"/>
        <v>-1.1999999999999975</v>
      </c>
      <c r="L34">
        <f t="shared" si="4"/>
        <v>0.19418605498321354</v>
      </c>
      <c r="M34">
        <f t="shared" si="0"/>
        <v>-2.399999999999995</v>
      </c>
      <c r="N34">
        <f t="shared" si="4"/>
        <v>9.7093027491606768E-2</v>
      </c>
      <c r="O34">
        <f t="shared" si="5"/>
        <v>0.8000000000000006</v>
      </c>
      <c r="P34">
        <f t="shared" si="6"/>
        <v>3.5474592846231487E-2</v>
      </c>
      <c r="Y34">
        <f t="shared" si="7"/>
        <v>-1.1999999999999975</v>
      </c>
      <c r="Z34">
        <f t="shared" si="8"/>
        <v>0.19418605498321354</v>
      </c>
    </row>
    <row r="35" spans="2:26" x14ac:dyDescent="0.3">
      <c r="B35">
        <f t="shared" si="1"/>
        <v>-1.0999999999999974</v>
      </c>
      <c r="C35">
        <f t="shared" si="2"/>
        <v>0.21785217703255116</v>
      </c>
      <c r="K35">
        <f t="shared" si="3"/>
        <v>-1.0999999999999974</v>
      </c>
      <c r="L35">
        <f t="shared" si="4"/>
        <v>0.21785217703255116</v>
      </c>
      <c r="M35">
        <f t="shared" si="0"/>
        <v>-2.1999999999999948</v>
      </c>
      <c r="N35">
        <f t="shared" si="4"/>
        <v>0.10892608851627558</v>
      </c>
      <c r="O35">
        <f t="shared" si="5"/>
        <v>0.90000000000000058</v>
      </c>
      <c r="P35">
        <f t="shared" si="6"/>
        <v>4.3983595980427233E-2</v>
      </c>
      <c r="Y35">
        <f t="shared" si="7"/>
        <v>-1.0999999999999974</v>
      </c>
      <c r="Z35">
        <f t="shared" si="8"/>
        <v>0.21785217703255116</v>
      </c>
    </row>
    <row r="36" spans="2:26" x14ac:dyDescent="0.3">
      <c r="B36">
        <f t="shared" si="1"/>
        <v>-0.99999999999999745</v>
      </c>
      <c r="C36">
        <f t="shared" si="2"/>
        <v>0.24197072451914398</v>
      </c>
      <c r="K36">
        <f t="shared" si="3"/>
        <v>-0.99999999999999745</v>
      </c>
      <c r="L36">
        <f t="shared" si="4"/>
        <v>0.24197072451914398</v>
      </c>
      <c r="M36">
        <f t="shared" si="0"/>
        <v>-1.9999999999999949</v>
      </c>
      <c r="N36">
        <f t="shared" si="4"/>
        <v>0.12098536225957199</v>
      </c>
      <c r="O36">
        <f t="shared" si="5"/>
        <v>1.0000000000000007</v>
      </c>
      <c r="P36">
        <f t="shared" si="6"/>
        <v>5.3990966513188125E-2</v>
      </c>
      <c r="Y36">
        <f t="shared" si="7"/>
        <v>-0.99999999999999745</v>
      </c>
      <c r="Z36">
        <f t="shared" si="8"/>
        <v>0.24197072451914398</v>
      </c>
    </row>
    <row r="37" spans="2:26" x14ac:dyDescent="0.3">
      <c r="B37">
        <f t="shared" si="1"/>
        <v>-0.89999999999999747</v>
      </c>
      <c r="C37">
        <f t="shared" si="2"/>
        <v>0.26608524989875543</v>
      </c>
      <c r="K37">
        <f t="shared" si="3"/>
        <v>-0.89999999999999747</v>
      </c>
      <c r="L37">
        <f t="shared" si="4"/>
        <v>0.26608524989875543</v>
      </c>
      <c r="M37">
        <f t="shared" si="0"/>
        <v>-1.7999999999999949</v>
      </c>
      <c r="N37">
        <f t="shared" si="4"/>
        <v>0.13304262494937771</v>
      </c>
      <c r="O37">
        <f t="shared" si="5"/>
        <v>1.1000000000000008</v>
      </c>
      <c r="P37">
        <f t="shared" si="6"/>
        <v>6.5615814774676678E-2</v>
      </c>
      <c r="Y37">
        <f t="shared" si="7"/>
        <v>-0.89999999999999747</v>
      </c>
      <c r="Z37">
        <f t="shared" si="8"/>
        <v>0.26608524989875543</v>
      </c>
    </row>
    <row r="38" spans="2:26" x14ac:dyDescent="0.3">
      <c r="B38">
        <f t="shared" si="1"/>
        <v>-0.79999999999999749</v>
      </c>
      <c r="C38">
        <f t="shared" si="2"/>
        <v>0.28969155276148334</v>
      </c>
      <c r="K38">
        <f t="shared" si="3"/>
        <v>-0.79999999999999749</v>
      </c>
      <c r="L38">
        <f t="shared" si="4"/>
        <v>0.28969155276148334</v>
      </c>
      <c r="M38">
        <f t="shared" si="0"/>
        <v>-1.599999999999995</v>
      </c>
      <c r="N38">
        <f t="shared" si="4"/>
        <v>0.14484577638074167</v>
      </c>
      <c r="O38">
        <f t="shared" si="5"/>
        <v>1.2000000000000008</v>
      </c>
      <c r="P38">
        <f t="shared" si="6"/>
        <v>7.8950158300894274E-2</v>
      </c>
      <c r="Y38">
        <f t="shared" si="7"/>
        <v>-0.79999999999999749</v>
      </c>
      <c r="Z38">
        <f t="shared" si="8"/>
        <v>0.28969155276148334</v>
      </c>
    </row>
    <row r="39" spans="2:26" x14ac:dyDescent="0.3">
      <c r="B39">
        <f t="shared" si="1"/>
        <v>-0.69999999999999751</v>
      </c>
      <c r="C39">
        <f t="shared" si="2"/>
        <v>0.31225393336676183</v>
      </c>
      <c r="K39">
        <f t="shared" si="3"/>
        <v>-0.69999999999999751</v>
      </c>
      <c r="L39">
        <f t="shared" si="4"/>
        <v>0.31225393336676183</v>
      </c>
      <c r="M39">
        <f t="shared" si="0"/>
        <v>-1.399999999999995</v>
      </c>
      <c r="N39">
        <f t="shared" si="4"/>
        <v>0.15612696668338091</v>
      </c>
      <c r="O39">
        <f t="shared" si="5"/>
        <v>1.3000000000000009</v>
      </c>
      <c r="P39">
        <f t="shared" si="6"/>
        <v>9.4049077376887072E-2</v>
      </c>
      <c r="Y39">
        <f t="shared" si="7"/>
        <v>-0.69999999999999751</v>
      </c>
      <c r="Z39">
        <f t="shared" si="8"/>
        <v>0.31225393336676183</v>
      </c>
    </row>
    <row r="40" spans="2:26" x14ac:dyDescent="0.3">
      <c r="B40">
        <f t="shared" si="1"/>
        <v>-0.59999999999999754</v>
      </c>
      <c r="C40">
        <f t="shared" si="2"/>
        <v>0.33322460289180011</v>
      </c>
      <c r="K40">
        <f t="shared" si="3"/>
        <v>-0.59999999999999754</v>
      </c>
      <c r="L40">
        <f t="shared" si="4"/>
        <v>0.33322460289180011</v>
      </c>
      <c r="M40">
        <f t="shared" si="0"/>
        <v>-1.1999999999999951</v>
      </c>
      <c r="N40">
        <f t="shared" si="4"/>
        <v>0.16661230144590006</v>
      </c>
      <c r="O40">
        <f t="shared" si="5"/>
        <v>1.400000000000001</v>
      </c>
      <c r="P40">
        <f t="shared" si="6"/>
        <v>0.11092083467945574</v>
      </c>
      <c r="Y40">
        <f t="shared" si="7"/>
        <v>-0.59999999999999754</v>
      </c>
      <c r="Z40">
        <f t="shared" si="8"/>
        <v>0.33322460289180011</v>
      </c>
    </row>
    <row r="41" spans="2:26" x14ac:dyDescent="0.3">
      <c r="B41">
        <f t="shared" si="1"/>
        <v>-0.49999999999999756</v>
      </c>
      <c r="C41">
        <f t="shared" si="2"/>
        <v>0.35206532676429991</v>
      </c>
      <c r="K41">
        <f t="shared" si="3"/>
        <v>-0.49999999999999756</v>
      </c>
      <c r="L41">
        <f t="shared" si="4"/>
        <v>0.35206532676429991</v>
      </c>
      <c r="M41">
        <f t="shared" si="0"/>
        <v>-0.99999999999999512</v>
      </c>
      <c r="N41">
        <f t="shared" si="4"/>
        <v>0.17603266338214996</v>
      </c>
      <c r="O41">
        <f t="shared" si="5"/>
        <v>1.5000000000000011</v>
      </c>
      <c r="P41">
        <f t="shared" si="6"/>
        <v>0.12951759566589197</v>
      </c>
      <c r="Y41">
        <f t="shared" si="7"/>
        <v>-0.49999999999999756</v>
      </c>
      <c r="Z41">
        <f t="shared" si="8"/>
        <v>0.35206532676429991</v>
      </c>
    </row>
    <row r="42" spans="2:26" x14ac:dyDescent="0.3">
      <c r="B42">
        <f t="shared" si="1"/>
        <v>-0.39999999999999758</v>
      </c>
      <c r="C42">
        <f t="shared" si="2"/>
        <v>0.36827014030332367</v>
      </c>
      <c r="K42">
        <f t="shared" si="3"/>
        <v>-0.39999999999999758</v>
      </c>
      <c r="L42">
        <f t="shared" si="4"/>
        <v>0.36827014030332367</v>
      </c>
      <c r="M42">
        <f t="shared" si="0"/>
        <v>-0.79999999999999516</v>
      </c>
      <c r="N42">
        <f t="shared" si="4"/>
        <v>0.18413507015166183</v>
      </c>
      <c r="O42">
        <f t="shared" si="5"/>
        <v>1.6000000000000012</v>
      </c>
      <c r="P42">
        <f t="shared" si="6"/>
        <v>0.14972746563574513</v>
      </c>
      <c r="Y42">
        <f t="shared" si="7"/>
        <v>-0.39999999999999758</v>
      </c>
      <c r="Z42">
        <f t="shared" si="8"/>
        <v>0.36827014030332367</v>
      </c>
    </row>
    <row r="43" spans="2:26" x14ac:dyDescent="0.3">
      <c r="B43">
        <f t="shared" si="1"/>
        <v>-0.2999999999999976</v>
      </c>
      <c r="C43">
        <f t="shared" si="2"/>
        <v>0.38138781546052442</v>
      </c>
      <c r="K43">
        <f t="shared" si="3"/>
        <v>-0.2999999999999976</v>
      </c>
      <c r="L43">
        <f t="shared" si="4"/>
        <v>0.38138781546052442</v>
      </c>
      <c r="M43">
        <f t="shared" si="0"/>
        <v>-0.5999999999999952</v>
      </c>
      <c r="N43">
        <f t="shared" si="4"/>
        <v>0.19069390773026221</v>
      </c>
      <c r="O43">
        <f t="shared" si="5"/>
        <v>1.7000000000000013</v>
      </c>
      <c r="P43">
        <f t="shared" si="6"/>
        <v>0.17136859204780766</v>
      </c>
      <c r="Y43">
        <f t="shared" si="7"/>
        <v>-0.2999999999999976</v>
      </c>
      <c r="Z43">
        <f t="shared" si="8"/>
        <v>0.38138781546052442</v>
      </c>
    </row>
    <row r="44" spans="2:26" x14ac:dyDescent="0.3">
      <c r="B44">
        <f t="shared" si="1"/>
        <v>-0.1999999999999976</v>
      </c>
      <c r="C44">
        <f t="shared" si="2"/>
        <v>0.3910426939754561</v>
      </c>
      <c r="K44">
        <f t="shared" si="3"/>
        <v>-0.1999999999999976</v>
      </c>
      <c r="L44">
        <f t="shared" si="4"/>
        <v>0.3910426939754561</v>
      </c>
      <c r="M44">
        <f t="shared" si="0"/>
        <v>-0.39999999999999519</v>
      </c>
      <c r="N44">
        <f t="shared" si="4"/>
        <v>0.19552134698772805</v>
      </c>
      <c r="O44">
        <f t="shared" si="5"/>
        <v>1.8000000000000014</v>
      </c>
      <c r="P44">
        <f t="shared" si="6"/>
        <v>0.19418605498321329</v>
      </c>
      <c r="Y44">
        <f t="shared" si="7"/>
        <v>-0.1999999999999976</v>
      </c>
      <c r="Z44">
        <f t="shared" si="8"/>
        <v>0.3910426939754561</v>
      </c>
    </row>
    <row r="45" spans="2:26" x14ac:dyDescent="0.3">
      <c r="B45">
        <f t="shared" si="1"/>
        <v>-9.9999999999997591E-2</v>
      </c>
      <c r="C45">
        <f t="shared" si="2"/>
        <v>0.39695254747701186</v>
      </c>
      <c r="K45">
        <f t="shared" si="3"/>
        <v>-9.9999999999997591E-2</v>
      </c>
      <c r="L45">
        <f t="shared" si="4"/>
        <v>0.39695254747701186</v>
      </c>
      <c r="M45">
        <f t="shared" si="0"/>
        <v>-0.19999999999999518</v>
      </c>
      <c r="N45">
        <f t="shared" si="4"/>
        <v>0.19847627373850593</v>
      </c>
      <c r="O45">
        <f t="shared" si="5"/>
        <v>1.9000000000000015</v>
      </c>
      <c r="P45">
        <f t="shared" si="6"/>
        <v>0.21785217703255089</v>
      </c>
      <c r="Y45">
        <f t="shared" si="7"/>
        <v>-9.9999999999997591E-2</v>
      </c>
      <c r="Z45">
        <f t="shared" si="8"/>
        <v>0.39695254747701186</v>
      </c>
    </row>
    <row r="46" spans="2:26" x14ac:dyDescent="0.3">
      <c r="B46">
        <f t="shared" si="1"/>
        <v>2.4147350785597155E-15</v>
      </c>
      <c r="C46">
        <f t="shared" si="2"/>
        <v>0.3989422804014327</v>
      </c>
      <c r="K46">
        <f t="shared" si="3"/>
        <v>2.4147350785597155E-15</v>
      </c>
      <c r="L46">
        <f t="shared" si="4"/>
        <v>0.3989422804014327</v>
      </c>
      <c r="M46">
        <f t="shared" si="0"/>
        <v>4.829470157119431E-15</v>
      </c>
      <c r="N46">
        <f t="shared" si="4"/>
        <v>0.19947114020071635</v>
      </c>
      <c r="O46">
        <f t="shared" si="5"/>
        <v>2.0000000000000013</v>
      </c>
      <c r="P46">
        <f t="shared" si="6"/>
        <v>0.24197072451914367</v>
      </c>
      <c r="Y46">
        <f t="shared" si="7"/>
        <v>2.4147350785597155E-15</v>
      </c>
      <c r="Z46">
        <f t="shared" si="8"/>
        <v>0.3989422804014327</v>
      </c>
    </row>
    <row r="47" spans="2:26" x14ac:dyDescent="0.3">
      <c r="B47">
        <f t="shared" si="1"/>
        <v>0.10000000000000242</v>
      </c>
      <c r="C47">
        <f t="shared" si="2"/>
        <v>0.3969525474770117</v>
      </c>
      <c r="K47">
        <f t="shared" si="3"/>
        <v>0.10000000000000242</v>
      </c>
      <c r="L47">
        <f t="shared" si="4"/>
        <v>0.3969525474770117</v>
      </c>
      <c r="M47">
        <f t="shared" si="0"/>
        <v>0.20000000000000484</v>
      </c>
      <c r="N47">
        <f t="shared" si="4"/>
        <v>0.19847627373850585</v>
      </c>
      <c r="O47">
        <f t="shared" si="5"/>
        <v>2.1000000000000014</v>
      </c>
      <c r="P47">
        <f t="shared" si="6"/>
        <v>0.26608524989875521</v>
      </c>
      <c r="Y47">
        <f t="shared" si="7"/>
        <v>0.10000000000000242</v>
      </c>
      <c r="Z47">
        <f t="shared" si="8"/>
        <v>0.3969525474770117</v>
      </c>
    </row>
    <row r="48" spans="2:26" x14ac:dyDescent="0.3">
      <c r="B48">
        <f t="shared" si="1"/>
        <v>0.20000000000000243</v>
      </c>
      <c r="C48">
        <f t="shared" si="2"/>
        <v>0.39104269397545571</v>
      </c>
      <c r="K48">
        <f t="shared" si="3"/>
        <v>0.20000000000000243</v>
      </c>
      <c r="L48">
        <f t="shared" si="4"/>
        <v>0.39104269397545571</v>
      </c>
      <c r="M48">
        <f t="shared" si="0"/>
        <v>0.40000000000000485</v>
      </c>
      <c r="N48">
        <f t="shared" si="4"/>
        <v>0.19552134698772786</v>
      </c>
      <c r="O48">
        <f t="shared" si="5"/>
        <v>2.2000000000000015</v>
      </c>
      <c r="P48">
        <f t="shared" si="6"/>
        <v>0.28969155276148312</v>
      </c>
      <c r="Y48">
        <f t="shared" si="7"/>
        <v>0.20000000000000243</v>
      </c>
      <c r="Z48">
        <f t="shared" si="8"/>
        <v>0.39104269397545571</v>
      </c>
    </row>
    <row r="49" spans="2:26" x14ac:dyDescent="0.3">
      <c r="B49">
        <f t="shared" si="1"/>
        <v>0.30000000000000243</v>
      </c>
      <c r="C49">
        <f t="shared" si="2"/>
        <v>0.3813878154605238</v>
      </c>
      <c r="K49">
        <f t="shared" si="3"/>
        <v>0.30000000000000243</v>
      </c>
      <c r="L49">
        <f t="shared" si="4"/>
        <v>0.3813878154605238</v>
      </c>
      <c r="M49">
        <f t="shared" si="0"/>
        <v>0.60000000000000486</v>
      </c>
      <c r="N49">
        <f t="shared" si="4"/>
        <v>0.1906939077302619</v>
      </c>
      <c r="O49">
        <f t="shared" si="5"/>
        <v>2.3000000000000016</v>
      </c>
      <c r="P49">
        <f t="shared" si="6"/>
        <v>0.3122539333667616</v>
      </c>
      <c r="Y49">
        <f t="shared" si="7"/>
        <v>0.30000000000000243</v>
      </c>
      <c r="Z49">
        <f t="shared" si="8"/>
        <v>0.3813878154605238</v>
      </c>
    </row>
    <row r="50" spans="2:26" x14ac:dyDescent="0.3">
      <c r="B50">
        <f t="shared" si="1"/>
        <v>0.40000000000000246</v>
      </c>
      <c r="C50">
        <f t="shared" si="2"/>
        <v>0.36827014030332295</v>
      </c>
      <c r="K50">
        <f t="shared" si="3"/>
        <v>0.40000000000000246</v>
      </c>
      <c r="L50">
        <f t="shared" si="4"/>
        <v>0.36827014030332295</v>
      </c>
      <c r="M50">
        <f t="shared" si="0"/>
        <v>0.80000000000000493</v>
      </c>
      <c r="N50">
        <f t="shared" si="4"/>
        <v>0.18413507015166147</v>
      </c>
      <c r="O50">
        <f t="shared" si="5"/>
        <v>2.4000000000000017</v>
      </c>
      <c r="P50">
        <f t="shared" si="6"/>
        <v>0.3332246028918</v>
      </c>
      <c r="Y50">
        <f t="shared" si="7"/>
        <v>0.40000000000000246</v>
      </c>
      <c r="Z50">
        <f t="shared" si="8"/>
        <v>0.36827014030332295</v>
      </c>
    </row>
    <row r="51" spans="2:26" x14ac:dyDescent="0.3">
      <c r="B51">
        <f t="shared" si="1"/>
        <v>0.50000000000000244</v>
      </c>
      <c r="C51">
        <f t="shared" si="2"/>
        <v>0.35206532676429908</v>
      </c>
      <c r="K51">
        <f t="shared" si="3"/>
        <v>0.50000000000000244</v>
      </c>
      <c r="L51">
        <f t="shared" si="4"/>
        <v>0.35206532676429908</v>
      </c>
      <c r="M51">
        <f t="shared" si="0"/>
        <v>1.0000000000000049</v>
      </c>
      <c r="N51">
        <f t="shared" si="4"/>
        <v>0.17603266338214954</v>
      </c>
      <c r="O51">
        <f t="shared" si="5"/>
        <v>2.5000000000000018</v>
      </c>
      <c r="P51">
        <f t="shared" si="6"/>
        <v>0.35206532676429986</v>
      </c>
      <c r="Y51">
        <f t="shared" si="7"/>
        <v>0.50000000000000244</v>
      </c>
      <c r="Z51">
        <f t="shared" si="8"/>
        <v>0.35206532676429908</v>
      </c>
    </row>
    <row r="52" spans="2:26" x14ac:dyDescent="0.3">
      <c r="B52">
        <f t="shared" si="1"/>
        <v>0.60000000000000242</v>
      </c>
      <c r="C52">
        <f t="shared" si="2"/>
        <v>0.33322460289179917</v>
      </c>
      <c r="K52">
        <f t="shared" si="3"/>
        <v>0.60000000000000242</v>
      </c>
      <c r="L52">
        <f t="shared" si="4"/>
        <v>0.33322460289179917</v>
      </c>
      <c r="M52">
        <f t="shared" si="0"/>
        <v>1.2000000000000048</v>
      </c>
      <c r="N52">
        <f t="shared" si="4"/>
        <v>0.16661230144589959</v>
      </c>
      <c r="O52">
        <f t="shared" si="5"/>
        <v>2.6000000000000019</v>
      </c>
      <c r="P52">
        <f t="shared" si="6"/>
        <v>0.36827014030332361</v>
      </c>
      <c r="Y52">
        <f t="shared" si="7"/>
        <v>0.60000000000000242</v>
      </c>
      <c r="Z52">
        <f t="shared" si="8"/>
        <v>0.33322460289179917</v>
      </c>
    </row>
    <row r="53" spans="2:26" x14ac:dyDescent="0.3">
      <c r="B53">
        <f t="shared" si="1"/>
        <v>0.7000000000000024</v>
      </c>
      <c r="C53">
        <f t="shared" si="2"/>
        <v>0.31225393336676072</v>
      </c>
      <c r="K53">
        <f t="shared" si="3"/>
        <v>0.7000000000000024</v>
      </c>
      <c r="L53">
        <f t="shared" si="4"/>
        <v>0.31225393336676072</v>
      </c>
      <c r="M53">
        <f t="shared" si="0"/>
        <v>1.4000000000000048</v>
      </c>
      <c r="N53">
        <f t="shared" si="4"/>
        <v>0.15612696668338036</v>
      </c>
      <c r="O53">
        <f t="shared" si="5"/>
        <v>2.700000000000002</v>
      </c>
      <c r="P53">
        <f t="shared" si="6"/>
        <v>0.38138781546052436</v>
      </c>
      <c r="Y53">
        <f t="shared" si="7"/>
        <v>0.7000000000000024</v>
      </c>
      <c r="Z53">
        <f t="shared" si="8"/>
        <v>0.31225393336676072</v>
      </c>
    </row>
    <row r="54" spans="2:26" x14ac:dyDescent="0.3">
      <c r="B54">
        <f t="shared" si="1"/>
        <v>0.80000000000000238</v>
      </c>
      <c r="C54">
        <f t="shared" si="2"/>
        <v>0.28969155276148217</v>
      </c>
      <c r="K54">
        <f t="shared" si="3"/>
        <v>0.80000000000000238</v>
      </c>
      <c r="L54">
        <f t="shared" si="4"/>
        <v>0.28969155276148217</v>
      </c>
      <c r="M54">
        <f t="shared" si="0"/>
        <v>1.6000000000000048</v>
      </c>
      <c r="N54">
        <f t="shared" si="4"/>
        <v>0.14484577638074109</v>
      </c>
      <c r="O54">
        <f t="shared" si="5"/>
        <v>2.800000000000002</v>
      </c>
      <c r="P54">
        <f t="shared" si="6"/>
        <v>0.39104269397545605</v>
      </c>
      <c r="Y54">
        <f t="shared" si="7"/>
        <v>0.80000000000000238</v>
      </c>
      <c r="Z54">
        <f t="shared" si="8"/>
        <v>0.28969155276148217</v>
      </c>
    </row>
    <row r="55" spans="2:26" x14ac:dyDescent="0.3">
      <c r="B55">
        <f t="shared" si="1"/>
        <v>0.90000000000000235</v>
      </c>
      <c r="C55">
        <f t="shared" si="2"/>
        <v>0.26608524989875426</v>
      </c>
      <c r="K55">
        <f t="shared" si="3"/>
        <v>0.90000000000000235</v>
      </c>
      <c r="L55">
        <f t="shared" si="4"/>
        <v>0.26608524989875426</v>
      </c>
      <c r="M55">
        <f t="shared" si="0"/>
        <v>1.8000000000000047</v>
      </c>
      <c r="N55">
        <f t="shared" si="4"/>
        <v>0.13304262494937713</v>
      </c>
      <c r="O55">
        <f t="shared" si="5"/>
        <v>2.9000000000000021</v>
      </c>
      <c r="P55">
        <f t="shared" si="6"/>
        <v>0.39695254747701186</v>
      </c>
      <c r="Y55">
        <f t="shared" si="7"/>
        <v>0.90000000000000235</v>
      </c>
      <c r="Z55">
        <f t="shared" si="8"/>
        <v>0.26608524989875426</v>
      </c>
    </row>
    <row r="56" spans="2:26" x14ac:dyDescent="0.3">
      <c r="B56">
        <f t="shared" si="1"/>
        <v>1.0000000000000024</v>
      </c>
      <c r="C56">
        <f t="shared" si="2"/>
        <v>0.24197072451914278</v>
      </c>
      <c r="K56">
        <f t="shared" si="3"/>
        <v>1.0000000000000024</v>
      </c>
      <c r="L56">
        <f t="shared" si="4"/>
        <v>0.24197072451914278</v>
      </c>
      <c r="M56">
        <f t="shared" si="0"/>
        <v>2.0000000000000049</v>
      </c>
      <c r="N56">
        <f t="shared" si="4"/>
        <v>0.12098536225957139</v>
      </c>
      <c r="O56">
        <f t="shared" si="5"/>
        <v>3.0000000000000022</v>
      </c>
      <c r="P56">
        <f t="shared" si="6"/>
        <v>0.3989422804014327</v>
      </c>
      <c r="Y56">
        <f t="shared" si="7"/>
        <v>1.0000000000000024</v>
      </c>
      <c r="Z56">
        <f t="shared" si="8"/>
        <v>0.24197072451914278</v>
      </c>
    </row>
    <row r="57" spans="2:26" x14ac:dyDescent="0.3">
      <c r="B57">
        <f t="shared" si="1"/>
        <v>1.1000000000000025</v>
      </c>
      <c r="C57">
        <f t="shared" si="2"/>
        <v>0.21785217703254997</v>
      </c>
      <c r="K57">
        <f t="shared" si="3"/>
        <v>1.1000000000000025</v>
      </c>
      <c r="L57">
        <f t="shared" si="4"/>
        <v>0.21785217703254997</v>
      </c>
      <c r="M57">
        <f t="shared" si="0"/>
        <v>2.2000000000000051</v>
      </c>
      <c r="N57">
        <f t="shared" si="4"/>
        <v>0.10892608851627499</v>
      </c>
      <c r="O57">
        <f t="shared" si="5"/>
        <v>3.1000000000000023</v>
      </c>
      <c r="P57">
        <f t="shared" si="6"/>
        <v>0.3969525474770117</v>
      </c>
      <c r="Y57">
        <f t="shared" si="7"/>
        <v>1.1000000000000025</v>
      </c>
      <c r="Z57">
        <f t="shared" si="8"/>
        <v>0.21785217703254997</v>
      </c>
    </row>
    <row r="58" spans="2:26" x14ac:dyDescent="0.3">
      <c r="B58">
        <f t="shared" si="1"/>
        <v>1.2000000000000026</v>
      </c>
      <c r="C58">
        <f t="shared" si="2"/>
        <v>0.19418605498321231</v>
      </c>
      <c r="K58">
        <f t="shared" si="3"/>
        <v>1.2000000000000026</v>
      </c>
      <c r="L58">
        <f t="shared" si="4"/>
        <v>0.19418605498321231</v>
      </c>
      <c r="M58">
        <f t="shared" si="0"/>
        <v>2.4000000000000052</v>
      </c>
      <c r="N58">
        <f t="shared" si="4"/>
        <v>9.7093027491606157E-2</v>
      </c>
      <c r="O58">
        <f t="shared" si="5"/>
        <v>3.2000000000000024</v>
      </c>
      <c r="P58">
        <f t="shared" si="6"/>
        <v>0.39104269397545571</v>
      </c>
      <c r="Y58">
        <f t="shared" si="7"/>
        <v>1.2000000000000026</v>
      </c>
      <c r="Z58">
        <f t="shared" si="8"/>
        <v>0.19418605498321231</v>
      </c>
    </row>
    <row r="59" spans="2:26" x14ac:dyDescent="0.3">
      <c r="B59">
        <f t="shared" si="1"/>
        <v>1.3000000000000027</v>
      </c>
      <c r="C59">
        <f t="shared" si="2"/>
        <v>0.17136859204780677</v>
      </c>
      <c r="K59">
        <f t="shared" si="3"/>
        <v>1.3000000000000027</v>
      </c>
      <c r="L59">
        <f t="shared" si="4"/>
        <v>0.17136859204780677</v>
      </c>
      <c r="M59">
        <f t="shared" si="0"/>
        <v>2.6000000000000054</v>
      </c>
      <c r="N59">
        <f t="shared" si="4"/>
        <v>8.5684296023903386E-2</v>
      </c>
      <c r="O59">
        <f t="shared" si="5"/>
        <v>3.3000000000000025</v>
      </c>
      <c r="P59">
        <f t="shared" si="6"/>
        <v>0.3813878154605238</v>
      </c>
      <c r="Y59">
        <f t="shared" si="7"/>
        <v>1.3000000000000027</v>
      </c>
      <c r="Z59">
        <f t="shared" si="8"/>
        <v>0.17136859204780677</v>
      </c>
    </row>
    <row r="60" spans="2:26" x14ac:dyDescent="0.3">
      <c r="B60">
        <f t="shared" si="1"/>
        <v>1.4000000000000028</v>
      </c>
      <c r="C60">
        <f t="shared" si="2"/>
        <v>0.14972746563574427</v>
      </c>
      <c r="K60">
        <f t="shared" si="3"/>
        <v>1.4000000000000028</v>
      </c>
      <c r="L60">
        <f t="shared" si="4"/>
        <v>0.14972746563574427</v>
      </c>
      <c r="M60">
        <f t="shared" si="0"/>
        <v>2.8000000000000056</v>
      </c>
      <c r="N60">
        <f t="shared" si="4"/>
        <v>7.4863732817872133E-2</v>
      </c>
      <c r="O60">
        <f t="shared" si="5"/>
        <v>3.4000000000000026</v>
      </c>
      <c r="P60">
        <f t="shared" si="6"/>
        <v>0.36827014030332295</v>
      </c>
      <c r="Y60">
        <f t="shared" si="7"/>
        <v>1.4000000000000028</v>
      </c>
      <c r="Z60">
        <f t="shared" si="8"/>
        <v>0.14972746563574427</v>
      </c>
    </row>
    <row r="61" spans="2:26" x14ac:dyDescent="0.3">
      <c r="B61">
        <f t="shared" si="1"/>
        <v>1.5000000000000029</v>
      </c>
      <c r="C61">
        <f t="shared" si="2"/>
        <v>0.12951759566589116</v>
      </c>
      <c r="K61">
        <f t="shared" si="3"/>
        <v>1.5000000000000029</v>
      </c>
      <c r="L61">
        <f t="shared" si="4"/>
        <v>0.12951759566589116</v>
      </c>
      <c r="M61">
        <f t="shared" si="0"/>
        <v>3.0000000000000058</v>
      </c>
      <c r="N61">
        <f t="shared" si="4"/>
        <v>6.475879783294558E-2</v>
      </c>
      <c r="O61">
        <f t="shared" si="5"/>
        <v>3.5000000000000027</v>
      </c>
      <c r="P61">
        <f t="shared" si="6"/>
        <v>0.35206532676429902</v>
      </c>
      <c r="Y61">
        <f t="shared" si="7"/>
        <v>1.5000000000000029</v>
      </c>
      <c r="Z61">
        <f t="shared" si="8"/>
        <v>0.12951759566589116</v>
      </c>
    </row>
    <row r="62" spans="2:26" x14ac:dyDescent="0.3">
      <c r="B62">
        <f t="shared" si="1"/>
        <v>1.600000000000003</v>
      </c>
      <c r="C62">
        <f t="shared" si="2"/>
        <v>0.11092083467945503</v>
      </c>
      <c r="K62">
        <f t="shared" si="3"/>
        <v>1.600000000000003</v>
      </c>
      <c r="L62">
        <f t="shared" si="4"/>
        <v>0.11092083467945503</v>
      </c>
      <c r="M62">
        <f t="shared" si="0"/>
        <v>3.200000000000006</v>
      </c>
      <c r="N62">
        <f t="shared" si="4"/>
        <v>5.5460417339727515E-2</v>
      </c>
      <c r="O62">
        <f t="shared" si="5"/>
        <v>3.6000000000000028</v>
      </c>
      <c r="P62">
        <f t="shared" si="6"/>
        <v>0.33322460289179912</v>
      </c>
      <c r="Y62">
        <f t="shared" si="7"/>
        <v>1.600000000000003</v>
      </c>
      <c r="Z62">
        <f t="shared" si="8"/>
        <v>0.11092083467945503</v>
      </c>
    </row>
    <row r="63" spans="2:26" x14ac:dyDescent="0.3">
      <c r="B63">
        <f t="shared" si="1"/>
        <v>1.7000000000000031</v>
      </c>
      <c r="C63">
        <f t="shared" si="2"/>
        <v>9.4049077376886434E-2</v>
      </c>
      <c r="K63">
        <f t="shared" si="3"/>
        <v>1.7000000000000031</v>
      </c>
      <c r="L63">
        <f t="shared" si="4"/>
        <v>9.4049077376886434E-2</v>
      </c>
      <c r="M63">
        <f t="shared" si="0"/>
        <v>3.4000000000000061</v>
      </c>
      <c r="N63">
        <f t="shared" si="4"/>
        <v>4.7024538688443217E-2</v>
      </c>
      <c r="O63">
        <f t="shared" si="5"/>
        <v>3.7000000000000028</v>
      </c>
      <c r="P63">
        <f t="shared" si="6"/>
        <v>0.31225393336676066</v>
      </c>
      <c r="Y63">
        <f t="shared" si="7"/>
        <v>1.7000000000000031</v>
      </c>
      <c r="Z63">
        <f t="shared" si="8"/>
        <v>9.4049077376886434E-2</v>
      </c>
    </row>
    <row r="64" spans="2:26" x14ac:dyDescent="0.3">
      <c r="B64">
        <f t="shared" si="1"/>
        <v>1.8000000000000032</v>
      </c>
      <c r="C64">
        <f t="shared" si="2"/>
        <v>7.8950158300893719E-2</v>
      </c>
      <c r="K64">
        <f t="shared" si="3"/>
        <v>1.8000000000000032</v>
      </c>
      <c r="L64">
        <f t="shared" si="4"/>
        <v>7.8950158300893719E-2</v>
      </c>
      <c r="M64">
        <f t="shared" si="0"/>
        <v>3.6000000000000063</v>
      </c>
      <c r="N64">
        <f t="shared" si="4"/>
        <v>3.947507915044686E-2</v>
      </c>
      <c r="O64">
        <f t="shared" si="5"/>
        <v>3.8000000000000029</v>
      </c>
      <c r="P64">
        <f t="shared" si="6"/>
        <v>0.28969155276148212</v>
      </c>
      <c r="Y64">
        <f t="shared" si="7"/>
        <v>1.8000000000000032</v>
      </c>
      <c r="Z64">
        <f t="shared" si="8"/>
        <v>7.8950158300893719E-2</v>
      </c>
    </row>
    <row r="65" spans="2:26" x14ac:dyDescent="0.3">
      <c r="B65">
        <f t="shared" si="1"/>
        <v>1.9000000000000032</v>
      </c>
      <c r="C65">
        <f t="shared" si="2"/>
        <v>6.5615814774676193E-2</v>
      </c>
      <c r="K65">
        <f t="shared" si="3"/>
        <v>1.9000000000000032</v>
      </c>
      <c r="L65">
        <f t="shared" si="4"/>
        <v>6.5615814774676193E-2</v>
      </c>
      <c r="M65">
        <f t="shared" si="0"/>
        <v>3.8000000000000065</v>
      </c>
      <c r="N65">
        <f t="shared" si="4"/>
        <v>3.2807907387338096E-2</v>
      </c>
      <c r="O65">
        <f t="shared" si="5"/>
        <v>3.900000000000003</v>
      </c>
      <c r="P65">
        <f t="shared" si="6"/>
        <v>0.26608524989875409</v>
      </c>
      <c r="Y65">
        <f t="shared" si="7"/>
        <v>1.9000000000000032</v>
      </c>
      <c r="Z65">
        <f t="shared" si="8"/>
        <v>6.5615814774676193E-2</v>
      </c>
    </row>
    <row r="66" spans="2:26" x14ac:dyDescent="0.3">
      <c r="B66">
        <f t="shared" si="1"/>
        <v>2.0000000000000031</v>
      </c>
      <c r="C66">
        <f t="shared" si="2"/>
        <v>5.3990966513187716E-2</v>
      </c>
      <c r="K66">
        <f t="shared" si="3"/>
        <v>2.0000000000000031</v>
      </c>
      <c r="L66">
        <f t="shared" si="4"/>
        <v>5.3990966513187716E-2</v>
      </c>
      <c r="M66">
        <f t="shared" si="0"/>
        <v>4.0000000000000062</v>
      </c>
      <c r="N66">
        <f t="shared" si="4"/>
        <v>2.6995483256593858E-2</v>
      </c>
      <c r="O66">
        <f t="shared" si="5"/>
        <v>4.0000000000000027</v>
      </c>
      <c r="P66">
        <f t="shared" si="6"/>
        <v>0.2419707245191427</v>
      </c>
      <c r="Y66">
        <f t="shared" si="7"/>
        <v>2.0000000000000031</v>
      </c>
      <c r="Z66">
        <f t="shared" si="8"/>
        <v>5.3990966513187716E-2</v>
      </c>
    </row>
    <row r="67" spans="2:26" x14ac:dyDescent="0.3">
      <c r="B67">
        <f t="shared" si="1"/>
        <v>2.1000000000000032</v>
      </c>
      <c r="C67">
        <f t="shared" si="2"/>
        <v>4.39835959804269E-2</v>
      </c>
      <c r="K67">
        <f t="shared" si="3"/>
        <v>2.1000000000000032</v>
      </c>
      <c r="L67">
        <f t="shared" si="4"/>
        <v>4.39835959804269E-2</v>
      </c>
      <c r="M67">
        <f t="shared" si="0"/>
        <v>4.2000000000000064</v>
      </c>
      <c r="N67">
        <f t="shared" si="4"/>
        <v>2.199179799021345E-2</v>
      </c>
      <c r="O67">
        <f t="shared" si="5"/>
        <v>4.1000000000000023</v>
      </c>
      <c r="P67">
        <f t="shared" si="6"/>
        <v>0.21785217703255</v>
      </c>
      <c r="Y67">
        <f t="shared" si="7"/>
        <v>2.1000000000000032</v>
      </c>
      <c r="Z67">
        <f t="shared" si="8"/>
        <v>4.39835959804269E-2</v>
      </c>
    </row>
    <row r="68" spans="2:26" x14ac:dyDescent="0.3">
      <c r="B68">
        <f t="shared" si="1"/>
        <v>2.2000000000000033</v>
      </c>
      <c r="C68">
        <f t="shared" si="2"/>
        <v>3.5474592846231189E-2</v>
      </c>
      <c r="K68">
        <f t="shared" si="3"/>
        <v>2.2000000000000033</v>
      </c>
      <c r="L68">
        <f t="shared" si="4"/>
        <v>3.5474592846231189E-2</v>
      </c>
      <c r="M68">
        <f t="shared" si="0"/>
        <v>4.4000000000000066</v>
      </c>
      <c r="N68">
        <f t="shared" si="4"/>
        <v>1.7737296423115594E-2</v>
      </c>
      <c r="O68">
        <f t="shared" si="5"/>
        <v>4.200000000000002</v>
      </c>
      <c r="P68">
        <f t="shared" si="6"/>
        <v>0.19418605498321251</v>
      </c>
      <c r="Y68">
        <f t="shared" si="7"/>
        <v>2.2000000000000033</v>
      </c>
      <c r="Z68">
        <f t="shared" si="8"/>
        <v>3.5474592846231189E-2</v>
      </c>
    </row>
    <row r="69" spans="2:26" x14ac:dyDescent="0.3">
      <c r="B69">
        <f t="shared" si="1"/>
        <v>2.3000000000000034</v>
      </c>
      <c r="C69">
        <f t="shared" si="2"/>
        <v>2.8327037741600961E-2</v>
      </c>
      <c r="K69">
        <f t="shared" si="3"/>
        <v>2.3000000000000034</v>
      </c>
      <c r="L69">
        <f t="shared" si="4"/>
        <v>2.8327037741600961E-2</v>
      </c>
      <c r="M69">
        <f t="shared" si="0"/>
        <v>4.6000000000000068</v>
      </c>
      <c r="N69">
        <f t="shared" si="4"/>
        <v>1.416351887080048E-2</v>
      </c>
      <c r="O69">
        <f t="shared" si="5"/>
        <v>4.3000000000000016</v>
      </c>
      <c r="P69">
        <f t="shared" si="6"/>
        <v>0.17136859204780702</v>
      </c>
      <c r="Y69">
        <f t="shared" si="7"/>
        <v>2.3000000000000034</v>
      </c>
      <c r="Z69">
        <f t="shared" si="8"/>
        <v>2.8327037741600961E-2</v>
      </c>
    </row>
    <row r="70" spans="2:26" x14ac:dyDescent="0.3">
      <c r="B70">
        <f t="shared" si="1"/>
        <v>2.4000000000000035</v>
      </c>
      <c r="C70">
        <f t="shared" si="2"/>
        <v>2.2394530294842712E-2</v>
      </c>
      <c r="K70">
        <f t="shared" si="3"/>
        <v>2.4000000000000035</v>
      </c>
      <c r="L70">
        <f t="shared" si="4"/>
        <v>2.2394530294842712E-2</v>
      </c>
      <c r="M70">
        <f t="shared" si="0"/>
        <v>4.8000000000000069</v>
      </c>
      <c r="N70">
        <f t="shared" si="4"/>
        <v>1.1197265147421356E-2</v>
      </c>
      <c r="O70">
        <f t="shared" si="5"/>
        <v>4.4000000000000012</v>
      </c>
      <c r="P70">
        <f t="shared" si="6"/>
        <v>0.1497274656357446</v>
      </c>
      <c r="Y70">
        <f t="shared" si="7"/>
        <v>2.4000000000000035</v>
      </c>
      <c r="Z70">
        <f t="shared" si="8"/>
        <v>2.2394530294842712E-2</v>
      </c>
    </row>
    <row r="71" spans="2:26" x14ac:dyDescent="0.3">
      <c r="B71">
        <f t="shared" si="1"/>
        <v>2.5000000000000036</v>
      </c>
      <c r="C71">
        <f t="shared" si="2"/>
        <v>1.7528300493568381E-2</v>
      </c>
      <c r="K71">
        <f t="shared" si="3"/>
        <v>2.5000000000000036</v>
      </c>
      <c r="L71">
        <f t="shared" si="4"/>
        <v>1.7528300493568381E-2</v>
      </c>
      <c r="M71">
        <f t="shared" si="0"/>
        <v>5.0000000000000071</v>
      </c>
      <c r="N71">
        <f t="shared" si="4"/>
        <v>8.7641502467841904E-3</v>
      </c>
      <c r="O71">
        <f t="shared" si="5"/>
        <v>4.5000000000000009</v>
      </c>
      <c r="P71">
        <f t="shared" si="6"/>
        <v>0.12951759566589155</v>
      </c>
      <c r="Y71">
        <f t="shared" si="7"/>
        <v>2.5000000000000036</v>
      </c>
      <c r="Z71">
        <f t="shared" si="8"/>
        <v>1.7528300493568381E-2</v>
      </c>
    </row>
    <row r="72" spans="2:26" x14ac:dyDescent="0.3">
      <c r="B72">
        <f t="shared" ref="B72:B86" si="13">B71+0.1</f>
        <v>2.6000000000000036</v>
      </c>
      <c r="C72">
        <f t="shared" ref="C72:C86" si="14">_xlfn.NORM.DIST(B72,C$2,C$3,FALSE)</f>
        <v>1.3582969233685486E-2</v>
      </c>
      <c r="K72">
        <f t="shared" ref="K72:K86" si="15">K71+0.1</f>
        <v>2.6000000000000036</v>
      </c>
      <c r="L72">
        <f t="shared" ref="L72:N86" si="16">_xlfn.NORM.DIST(K72,L$2,L$3,FALSE)</f>
        <v>1.3582969233685486E-2</v>
      </c>
      <c r="M72">
        <f t="shared" ref="M72:M86" si="17">M71+0.2</f>
        <v>5.2000000000000073</v>
      </c>
      <c r="N72">
        <f t="shared" si="16"/>
        <v>6.7914846168427431E-3</v>
      </c>
      <c r="O72">
        <f t="shared" ref="O72:O86" si="18">O71+0.1</f>
        <v>4.6000000000000005</v>
      </c>
      <c r="P72">
        <f t="shared" ref="P72:P86" si="19">_xlfn.NORM.DIST(O72,P$2,P$3,FALSE)</f>
        <v>0.11092083467945546</v>
      </c>
      <c r="Y72">
        <f t="shared" ref="Y72:Y86" si="20">Y71+0.1</f>
        <v>2.6000000000000036</v>
      </c>
      <c r="Z72">
        <f t="shared" ref="Z72:Z86" si="21">_xlfn.NORM.DIST(Y72,Z$2,Z$3,FALSE)</f>
        <v>1.3582969233685486E-2</v>
      </c>
    </row>
    <row r="73" spans="2:26" x14ac:dyDescent="0.3">
      <c r="B73">
        <f t="shared" si="13"/>
        <v>2.7000000000000037</v>
      </c>
      <c r="C73">
        <f t="shared" si="14"/>
        <v>1.0420934814422488E-2</v>
      </c>
      <c r="K73">
        <f t="shared" si="15"/>
        <v>2.7000000000000037</v>
      </c>
      <c r="L73">
        <f t="shared" si="16"/>
        <v>1.0420934814422488E-2</v>
      </c>
      <c r="M73">
        <f t="shared" si="17"/>
        <v>5.4000000000000075</v>
      </c>
      <c r="N73">
        <f t="shared" si="16"/>
        <v>5.2104674072112438E-3</v>
      </c>
      <c r="O73">
        <f t="shared" si="18"/>
        <v>4.7</v>
      </c>
      <c r="P73">
        <f t="shared" si="19"/>
        <v>9.4049077376886905E-2</v>
      </c>
      <c r="Y73">
        <f t="shared" si="20"/>
        <v>2.7000000000000037</v>
      </c>
      <c r="Z73">
        <f t="shared" si="21"/>
        <v>1.0420934814422488E-2</v>
      </c>
    </row>
    <row r="74" spans="2:26" x14ac:dyDescent="0.3">
      <c r="B74">
        <f t="shared" si="13"/>
        <v>2.8000000000000038</v>
      </c>
      <c r="C74">
        <f t="shared" si="14"/>
        <v>7.9154515829798801E-3</v>
      </c>
      <c r="K74">
        <f t="shared" si="15"/>
        <v>2.8000000000000038</v>
      </c>
      <c r="L74">
        <f t="shared" si="16"/>
        <v>7.9154515829798801E-3</v>
      </c>
      <c r="M74">
        <f t="shared" si="17"/>
        <v>5.6000000000000076</v>
      </c>
      <c r="N74">
        <f t="shared" si="16"/>
        <v>3.95772579148994E-3</v>
      </c>
      <c r="O74">
        <f t="shared" si="18"/>
        <v>4.8</v>
      </c>
      <c r="P74">
        <f t="shared" si="19"/>
        <v>7.8950158300894177E-2</v>
      </c>
      <c r="Y74">
        <f t="shared" si="20"/>
        <v>2.8000000000000038</v>
      </c>
      <c r="Z74">
        <f t="shared" si="21"/>
        <v>7.9154515829798801E-3</v>
      </c>
    </row>
    <row r="75" spans="2:26" x14ac:dyDescent="0.3">
      <c r="B75">
        <f t="shared" si="13"/>
        <v>2.9000000000000039</v>
      </c>
      <c r="C75">
        <f t="shared" si="14"/>
        <v>5.9525324197757853E-3</v>
      </c>
      <c r="K75">
        <f t="shared" si="15"/>
        <v>2.9000000000000039</v>
      </c>
      <c r="L75">
        <f t="shared" si="16"/>
        <v>5.9525324197757853E-3</v>
      </c>
      <c r="M75">
        <f t="shared" si="17"/>
        <v>5.8000000000000078</v>
      </c>
      <c r="N75">
        <f t="shared" si="16"/>
        <v>2.9762662098878926E-3</v>
      </c>
      <c r="O75">
        <f t="shared" si="18"/>
        <v>4.8999999999999995</v>
      </c>
      <c r="P75">
        <f t="shared" si="19"/>
        <v>6.5615814774676665E-2</v>
      </c>
      <c r="Y75">
        <f t="shared" si="20"/>
        <v>2.9000000000000039</v>
      </c>
      <c r="Z75">
        <f t="shared" si="21"/>
        <v>5.9525324197757853E-3</v>
      </c>
    </row>
    <row r="76" spans="2:26" x14ac:dyDescent="0.3">
      <c r="B76">
        <f t="shared" si="13"/>
        <v>3.000000000000004</v>
      </c>
      <c r="C76">
        <f t="shared" si="14"/>
        <v>4.4318484119379529E-3</v>
      </c>
      <c r="K76">
        <f t="shared" si="15"/>
        <v>3.000000000000004</v>
      </c>
      <c r="L76">
        <f t="shared" si="16"/>
        <v>4.4318484119379529E-3</v>
      </c>
      <c r="M76">
        <f t="shared" si="17"/>
        <v>6.000000000000008</v>
      </c>
      <c r="N76">
        <f t="shared" si="16"/>
        <v>2.2159242059689764E-3</v>
      </c>
      <c r="O76">
        <f t="shared" si="18"/>
        <v>4.9999999999999991</v>
      </c>
      <c r="P76">
        <f t="shared" si="19"/>
        <v>5.3990966513188146E-2</v>
      </c>
      <c r="Y76">
        <f t="shared" si="20"/>
        <v>3.000000000000004</v>
      </c>
      <c r="Z76">
        <f t="shared" si="21"/>
        <v>4.4318484119379529E-3</v>
      </c>
    </row>
    <row r="77" spans="2:26" x14ac:dyDescent="0.3">
      <c r="B77">
        <f t="shared" si="13"/>
        <v>3.1000000000000041</v>
      </c>
      <c r="C77">
        <f t="shared" si="14"/>
        <v>3.2668190561998783E-3</v>
      </c>
      <c r="K77">
        <f t="shared" si="15"/>
        <v>3.1000000000000041</v>
      </c>
      <c r="L77">
        <f t="shared" si="16"/>
        <v>3.2668190561998783E-3</v>
      </c>
      <c r="M77">
        <f t="shared" si="17"/>
        <v>6.2000000000000082</v>
      </c>
      <c r="N77">
        <f t="shared" si="16"/>
        <v>1.6334095280999392E-3</v>
      </c>
      <c r="O77">
        <f t="shared" si="18"/>
        <v>5.0999999999999988</v>
      </c>
      <c r="P77">
        <f t="shared" si="19"/>
        <v>4.3983595980427309E-2</v>
      </c>
      <c r="Y77">
        <f t="shared" si="20"/>
        <v>3.1000000000000041</v>
      </c>
      <c r="Z77">
        <f t="shared" si="21"/>
        <v>3.2668190561998783E-3</v>
      </c>
    </row>
    <row r="78" spans="2:26" x14ac:dyDescent="0.3">
      <c r="B78">
        <f t="shared" si="13"/>
        <v>3.2000000000000042</v>
      </c>
      <c r="C78">
        <f t="shared" si="14"/>
        <v>2.3840882014648105E-3</v>
      </c>
      <c r="K78">
        <f t="shared" si="15"/>
        <v>3.2000000000000042</v>
      </c>
      <c r="L78">
        <f t="shared" si="16"/>
        <v>2.3840882014648105E-3</v>
      </c>
      <c r="M78">
        <f t="shared" si="17"/>
        <v>6.4000000000000083</v>
      </c>
      <c r="N78">
        <f t="shared" si="16"/>
        <v>1.1920441007324052E-3</v>
      </c>
      <c r="O78">
        <f t="shared" si="18"/>
        <v>5.1999999999999984</v>
      </c>
      <c r="P78">
        <f t="shared" si="19"/>
        <v>3.547459284623157E-2</v>
      </c>
      <c r="Y78">
        <f t="shared" si="20"/>
        <v>3.2000000000000042</v>
      </c>
      <c r="Z78">
        <f t="shared" si="21"/>
        <v>2.3840882014648105E-3</v>
      </c>
    </row>
    <row r="79" spans="2:26" x14ac:dyDescent="0.3">
      <c r="B79">
        <f t="shared" si="13"/>
        <v>3.3000000000000043</v>
      </c>
      <c r="C79">
        <f t="shared" si="14"/>
        <v>1.7225689390536552E-3</v>
      </c>
      <c r="K79">
        <f t="shared" si="15"/>
        <v>3.3000000000000043</v>
      </c>
      <c r="L79">
        <f t="shared" si="16"/>
        <v>1.7225689390536552E-3</v>
      </c>
      <c r="M79">
        <f t="shared" si="17"/>
        <v>6.6000000000000085</v>
      </c>
      <c r="N79">
        <f t="shared" si="16"/>
        <v>8.612844695268276E-4</v>
      </c>
      <c r="O79">
        <f t="shared" si="18"/>
        <v>5.299999999999998</v>
      </c>
      <c r="P79">
        <f t="shared" si="19"/>
        <v>2.8327037741601297E-2</v>
      </c>
      <c r="Y79">
        <f t="shared" si="20"/>
        <v>3.3000000000000043</v>
      </c>
      <c r="Z79">
        <f t="shared" si="21"/>
        <v>1.7225689390536552E-3</v>
      </c>
    </row>
    <row r="80" spans="2:26" x14ac:dyDescent="0.3">
      <c r="B80">
        <f t="shared" si="13"/>
        <v>3.4000000000000044</v>
      </c>
      <c r="C80">
        <f t="shared" si="14"/>
        <v>1.2322191684730013E-3</v>
      </c>
      <c r="K80">
        <f t="shared" si="15"/>
        <v>3.4000000000000044</v>
      </c>
      <c r="L80">
        <f t="shared" si="16"/>
        <v>1.2322191684730013E-3</v>
      </c>
      <c r="M80">
        <f t="shared" si="17"/>
        <v>6.8000000000000087</v>
      </c>
      <c r="N80">
        <f t="shared" si="16"/>
        <v>6.1610958423650064E-4</v>
      </c>
      <c r="O80">
        <f t="shared" si="18"/>
        <v>5.3999999999999977</v>
      </c>
      <c r="P80">
        <f t="shared" si="19"/>
        <v>2.2394530294843017E-2</v>
      </c>
      <c r="Y80">
        <f t="shared" si="20"/>
        <v>3.4000000000000044</v>
      </c>
      <c r="Z80">
        <f t="shared" si="21"/>
        <v>1.2322191684730013E-3</v>
      </c>
    </row>
    <row r="81" spans="2:26" x14ac:dyDescent="0.3">
      <c r="B81">
        <f t="shared" si="13"/>
        <v>3.5000000000000044</v>
      </c>
      <c r="C81">
        <f t="shared" si="14"/>
        <v>8.7268269504574606E-4</v>
      </c>
      <c r="K81">
        <f t="shared" si="15"/>
        <v>3.5000000000000044</v>
      </c>
      <c r="L81">
        <f t="shared" si="16"/>
        <v>8.7268269504574606E-4</v>
      </c>
      <c r="M81">
        <f t="shared" si="17"/>
        <v>7.0000000000000089</v>
      </c>
      <c r="N81">
        <f t="shared" si="16"/>
        <v>4.3634134752287303E-4</v>
      </c>
      <c r="O81">
        <f t="shared" si="18"/>
        <v>5.4999999999999973</v>
      </c>
      <c r="P81">
        <f t="shared" si="19"/>
        <v>1.7528300493568655E-2</v>
      </c>
      <c r="Y81">
        <f t="shared" si="20"/>
        <v>3.5000000000000044</v>
      </c>
      <c r="Z81">
        <f t="shared" si="21"/>
        <v>8.7268269504574606E-4</v>
      </c>
    </row>
    <row r="82" spans="2:26" x14ac:dyDescent="0.3">
      <c r="B82">
        <f t="shared" si="13"/>
        <v>3.6000000000000045</v>
      </c>
      <c r="C82">
        <f t="shared" si="14"/>
        <v>6.1190193011376214E-4</v>
      </c>
      <c r="K82">
        <f t="shared" si="15"/>
        <v>3.6000000000000045</v>
      </c>
      <c r="L82">
        <f t="shared" si="16"/>
        <v>6.1190193011376214E-4</v>
      </c>
      <c r="M82">
        <f t="shared" si="17"/>
        <v>7.2000000000000091</v>
      </c>
      <c r="N82">
        <f t="shared" si="16"/>
        <v>3.0595096505688107E-4</v>
      </c>
      <c r="O82">
        <f t="shared" si="18"/>
        <v>5.599999999999997</v>
      </c>
      <c r="P82">
        <f t="shared" si="19"/>
        <v>1.3582969233685722E-2</v>
      </c>
      <c r="Y82">
        <f t="shared" si="20"/>
        <v>3.6000000000000045</v>
      </c>
      <c r="Z82">
        <f t="shared" si="21"/>
        <v>6.1190193011376214E-4</v>
      </c>
    </row>
    <row r="83" spans="2:26" x14ac:dyDescent="0.3">
      <c r="B83">
        <f t="shared" si="13"/>
        <v>3.7000000000000046</v>
      </c>
      <c r="C83">
        <f t="shared" si="14"/>
        <v>4.2478027055074428E-4</v>
      </c>
      <c r="K83">
        <f t="shared" si="15"/>
        <v>3.7000000000000046</v>
      </c>
      <c r="L83">
        <f t="shared" si="16"/>
        <v>4.2478027055074428E-4</v>
      </c>
      <c r="M83">
        <f t="shared" si="17"/>
        <v>7.4000000000000092</v>
      </c>
      <c r="N83">
        <f t="shared" si="16"/>
        <v>2.1239013527537214E-4</v>
      </c>
      <c r="O83">
        <f t="shared" si="18"/>
        <v>5.6999999999999966</v>
      </c>
      <c r="P83">
        <f t="shared" si="19"/>
        <v>1.0420934814422692E-2</v>
      </c>
      <c r="Y83">
        <f t="shared" si="20"/>
        <v>3.7000000000000046</v>
      </c>
      <c r="Z83">
        <f t="shared" si="21"/>
        <v>4.2478027055074428E-4</v>
      </c>
    </row>
    <row r="84" spans="2:26" x14ac:dyDescent="0.3">
      <c r="B84">
        <f t="shared" si="13"/>
        <v>3.8000000000000047</v>
      </c>
      <c r="C84">
        <f t="shared" si="14"/>
        <v>2.9194692579145507E-4</v>
      </c>
      <c r="K84">
        <f t="shared" si="15"/>
        <v>3.8000000000000047</v>
      </c>
      <c r="L84">
        <f t="shared" si="16"/>
        <v>2.9194692579145507E-4</v>
      </c>
      <c r="M84">
        <f t="shared" si="17"/>
        <v>7.6000000000000094</v>
      </c>
      <c r="N84">
        <f t="shared" si="16"/>
        <v>1.4597346289572753E-4</v>
      </c>
      <c r="O84">
        <f t="shared" si="18"/>
        <v>5.7999999999999963</v>
      </c>
      <c r="P84">
        <f t="shared" si="19"/>
        <v>7.9154515829800449E-3</v>
      </c>
      <c r="Y84">
        <f t="shared" si="20"/>
        <v>3.8000000000000047</v>
      </c>
      <c r="Z84">
        <f t="shared" si="21"/>
        <v>2.9194692579145507E-4</v>
      </c>
    </row>
    <row r="85" spans="2:26" x14ac:dyDescent="0.3">
      <c r="B85">
        <f t="shared" si="13"/>
        <v>3.9000000000000048</v>
      </c>
      <c r="C85">
        <f t="shared" si="14"/>
        <v>1.9865547139276881E-4</v>
      </c>
      <c r="K85">
        <f t="shared" si="15"/>
        <v>3.9000000000000048</v>
      </c>
      <c r="L85">
        <f t="shared" si="16"/>
        <v>1.9865547139276881E-4</v>
      </c>
      <c r="M85">
        <f t="shared" si="17"/>
        <v>7.8000000000000096</v>
      </c>
      <c r="N85">
        <f t="shared" si="16"/>
        <v>9.9327735696384407E-5</v>
      </c>
      <c r="O85">
        <f t="shared" si="18"/>
        <v>5.8999999999999959</v>
      </c>
      <c r="P85">
        <f t="shared" si="19"/>
        <v>5.9525324197759223E-3</v>
      </c>
      <c r="Y85">
        <f t="shared" si="20"/>
        <v>3.9000000000000048</v>
      </c>
      <c r="Z85">
        <f t="shared" si="21"/>
        <v>1.9865547139276881E-4</v>
      </c>
    </row>
    <row r="86" spans="2:26" x14ac:dyDescent="0.3">
      <c r="B86">
        <f t="shared" si="13"/>
        <v>4.0000000000000044</v>
      </c>
      <c r="C86">
        <f t="shared" si="14"/>
        <v>1.3383022576488298E-4</v>
      </c>
      <c r="K86">
        <f t="shared" si="15"/>
        <v>4.0000000000000044</v>
      </c>
      <c r="L86">
        <f t="shared" si="16"/>
        <v>1.3383022576488298E-4</v>
      </c>
      <c r="M86">
        <f t="shared" si="17"/>
        <v>8.0000000000000089</v>
      </c>
      <c r="N86">
        <f t="shared" si="16"/>
        <v>6.6915112882441491E-5</v>
      </c>
      <c r="O86">
        <f t="shared" si="18"/>
        <v>5.9999999999999956</v>
      </c>
      <c r="P86">
        <f t="shared" si="19"/>
        <v>4.4318484119380665E-3</v>
      </c>
      <c r="Y86">
        <f t="shared" si="20"/>
        <v>4.0000000000000044</v>
      </c>
      <c r="Z86">
        <f t="shared" si="21"/>
        <v>1.3383022576488298E-4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6"/>
  <sheetViews>
    <sheetView showGridLines="0" view="pageBreakPreview" zoomScale="60" zoomScaleNormal="90" zoomScalePageLayoutView="80" workbookViewId="0">
      <selection activeCell="AN13" sqref="AN13"/>
    </sheetView>
  </sheetViews>
  <sheetFormatPr defaultColWidth="3.625" defaultRowHeight="24.95" customHeight="1" x14ac:dyDescent="0.3"/>
  <cols>
    <col min="1" max="1" width="3.625" style="34"/>
    <col min="2" max="2" width="4.375" style="34" bestFit="1" customWidth="1"/>
    <col min="3" max="3" width="3.625" style="34"/>
    <col min="4" max="7" width="3.625" style="18"/>
    <col min="8" max="8" width="4" style="18" bestFit="1" customWidth="1"/>
    <col min="9" max="26" width="3.625" style="18"/>
    <col min="27" max="52" width="3.625" style="5"/>
    <col min="53" max="16384" width="3.625" style="1"/>
  </cols>
  <sheetData>
    <row r="1" spans="1:76" ht="24.9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76" ht="24.95" customHeight="1" x14ac:dyDescent="0.3">
      <c r="A2" s="1"/>
      <c r="B2" s="1"/>
      <c r="C2" s="95" t="s">
        <v>0</v>
      </c>
      <c r="D2" s="96"/>
      <c r="E2" s="96"/>
      <c r="F2" s="97"/>
      <c r="G2" s="25" t="s">
        <v>33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21"/>
      <c r="Z2" s="21"/>
      <c r="AA2" s="93" t="s">
        <v>37</v>
      </c>
      <c r="AB2" s="93"/>
      <c r="AC2" s="93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21"/>
      <c r="BC2" s="95" t="s">
        <v>2</v>
      </c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7"/>
    </row>
    <row r="3" spans="1:76" ht="24.95" customHeight="1" thickBot="1" x14ac:dyDescent="0.35">
      <c r="A3" s="1"/>
      <c r="B3" s="1"/>
      <c r="C3" s="98"/>
      <c r="D3" s="91"/>
      <c r="E3" s="91"/>
      <c r="F3" s="99"/>
      <c r="G3" s="4" t="s">
        <v>35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21"/>
      <c r="Z3" s="21"/>
      <c r="AA3" s="37"/>
      <c r="AB3" s="37"/>
      <c r="AC3" s="37"/>
      <c r="AD3" s="37"/>
      <c r="AW3" s="37"/>
      <c r="AX3" s="37"/>
      <c r="AY3" s="37"/>
      <c r="AZ3" s="37"/>
      <c r="BA3" s="21"/>
      <c r="BC3" s="100"/>
      <c r="BD3" s="101"/>
      <c r="BE3" s="101"/>
      <c r="BF3" s="101"/>
      <c r="BG3" s="101"/>
      <c r="BH3" s="101"/>
      <c r="BI3" s="101"/>
      <c r="BJ3" s="101"/>
      <c r="BK3" s="101"/>
      <c r="BL3" s="101"/>
      <c r="BM3" s="101"/>
      <c r="BN3" s="101"/>
      <c r="BO3" s="101"/>
      <c r="BP3" s="101"/>
      <c r="BQ3" s="101"/>
      <c r="BR3" s="101"/>
      <c r="BS3" s="101"/>
      <c r="BT3" s="101"/>
      <c r="BU3" s="101"/>
      <c r="BV3" s="101"/>
      <c r="BW3" s="101"/>
      <c r="BX3" s="102"/>
    </row>
    <row r="4" spans="1:76" ht="24.95" customHeight="1" thickBot="1" x14ac:dyDescent="0.35">
      <c r="A4" s="1"/>
      <c r="B4" s="1"/>
      <c r="C4" s="100"/>
      <c r="D4" s="101"/>
      <c r="E4" s="101"/>
      <c r="F4" s="102"/>
      <c r="G4" s="26" t="s">
        <v>34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8"/>
      <c r="Y4" s="22"/>
      <c r="Z4" s="22"/>
      <c r="AA4" s="37"/>
      <c r="AB4" s="37"/>
      <c r="AC4" s="37"/>
      <c r="AD4" s="37"/>
      <c r="AW4" s="37"/>
      <c r="AX4" s="37"/>
      <c r="AY4" s="37"/>
      <c r="AZ4" s="37"/>
      <c r="BA4" s="21"/>
      <c r="BC4" s="15"/>
      <c r="BD4" s="5" t="s">
        <v>7</v>
      </c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2"/>
      <c r="BW4" s="2"/>
      <c r="BX4" s="3"/>
    </row>
    <row r="5" spans="1:76" ht="24.95" customHeight="1" x14ac:dyDescent="0.3">
      <c r="A5" s="1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1"/>
      <c r="Y5" s="22"/>
      <c r="Z5" s="22"/>
      <c r="AA5" s="37"/>
      <c r="AB5" s="37"/>
      <c r="AC5" s="37"/>
      <c r="AD5" s="37"/>
      <c r="AW5" s="37"/>
      <c r="AX5" s="37"/>
      <c r="AY5" s="37"/>
      <c r="AZ5" s="37"/>
      <c r="BA5" s="21"/>
      <c r="BC5" s="15"/>
      <c r="BD5" s="5"/>
      <c r="BE5" s="5" t="s">
        <v>11</v>
      </c>
      <c r="BF5" s="5"/>
      <c r="BG5" s="5"/>
      <c r="BH5" s="5" t="s">
        <v>10</v>
      </c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6"/>
    </row>
    <row r="6" spans="1:76" ht="24.95" customHeight="1" x14ac:dyDescent="0.3">
      <c r="A6" s="93" t="s">
        <v>36</v>
      </c>
      <c r="B6" s="93"/>
      <c r="C6" s="93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21"/>
      <c r="Y6" s="21"/>
      <c r="Z6" s="22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21"/>
      <c r="BC6" s="30"/>
      <c r="BD6" s="7"/>
      <c r="BE6" s="7" t="s">
        <v>8</v>
      </c>
      <c r="BF6" s="7"/>
      <c r="BG6" s="7"/>
      <c r="BH6" s="7" t="s">
        <v>9</v>
      </c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9"/>
    </row>
    <row r="7" spans="1:76" ht="24.95" customHeight="1" x14ac:dyDescent="0.3">
      <c r="A7" s="22"/>
      <c r="B7" s="22"/>
      <c r="C7" s="20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2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21"/>
      <c r="BC7" s="19"/>
      <c r="BD7" s="10" t="s">
        <v>11</v>
      </c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6"/>
    </row>
    <row r="8" spans="1:76" ht="24.95" customHeight="1" x14ac:dyDescent="0.3">
      <c r="A8" s="22"/>
      <c r="B8" s="22"/>
      <c r="C8" s="20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2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21"/>
      <c r="BC8" s="4"/>
      <c r="BD8" s="5"/>
      <c r="BE8" s="5" t="s">
        <v>12</v>
      </c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6"/>
    </row>
    <row r="9" spans="1:76" ht="24.95" customHeight="1" x14ac:dyDescent="0.3">
      <c r="A9" s="22"/>
      <c r="B9" s="22"/>
      <c r="C9" s="20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2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21"/>
      <c r="BC9" s="4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6"/>
    </row>
    <row r="10" spans="1:76" ht="24.95" customHeight="1" x14ac:dyDescent="0.3">
      <c r="A10" s="22"/>
      <c r="B10" s="22"/>
      <c r="C10" s="20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2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21"/>
      <c r="BC10" s="1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9"/>
    </row>
    <row r="11" spans="1:76" ht="24.95" customHeight="1" x14ac:dyDescent="0.3">
      <c r="A11" s="22"/>
      <c r="B11" s="22"/>
      <c r="C11" s="20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36"/>
      <c r="Z11" s="23"/>
      <c r="AA11" s="37"/>
      <c r="AB11" s="37"/>
      <c r="AC11" s="38"/>
      <c r="AD11" s="37"/>
      <c r="AE11" s="38"/>
      <c r="AF11" s="38"/>
      <c r="AG11" s="37"/>
      <c r="AH11" s="38"/>
      <c r="AI11" s="38"/>
      <c r="AJ11" s="38"/>
      <c r="AK11" s="38"/>
      <c r="AL11" s="38"/>
      <c r="AM11" s="38"/>
      <c r="AN11" s="38"/>
      <c r="AO11" s="38"/>
      <c r="AP11" s="37"/>
      <c r="AQ11" s="37"/>
      <c r="AR11" s="37"/>
      <c r="AS11" s="37"/>
      <c r="AT11" s="38"/>
      <c r="AU11" s="38"/>
      <c r="AV11" s="38"/>
      <c r="AW11" s="38"/>
      <c r="AX11" s="38"/>
      <c r="AY11" s="38"/>
      <c r="AZ11" s="38"/>
      <c r="BA11" s="21"/>
      <c r="BC11" s="4"/>
      <c r="BD11" s="5" t="s">
        <v>8</v>
      </c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6"/>
    </row>
    <row r="12" spans="1:76" ht="24.95" customHeight="1" x14ac:dyDescent="0.3">
      <c r="A12" s="22"/>
      <c r="B12" s="22"/>
      <c r="C12" s="2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2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21"/>
      <c r="BC12" s="4"/>
      <c r="BD12" s="5"/>
      <c r="BE12" s="5" t="s">
        <v>13</v>
      </c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6"/>
    </row>
    <row r="13" spans="1:76" ht="24.95" customHeight="1" x14ac:dyDescent="0.3">
      <c r="A13" s="22"/>
      <c r="B13" s="22"/>
      <c r="C13" s="20"/>
      <c r="D13" s="35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2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21"/>
      <c r="BB13" s="29"/>
      <c r="BC13" s="4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6"/>
    </row>
    <row r="14" spans="1:76" ht="24.95" customHeight="1" x14ac:dyDescent="0.3">
      <c r="A14" s="22"/>
      <c r="B14" s="22"/>
      <c r="C14" s="20"/>
      <c r="D14" s="35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2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21"/>
      <c r="BB14" s="13"/>
      <c r="BC14" s="4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6"/>
    </row>
    <row r="15" spans="1:76" ht="24.95" customHeight="1" x14ac:dyDescent="0.3">
      <c r="A15" s="22"/>
      <c r="B15" s="22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2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21"/>
      <c r="BB15" s="13"/>
      <c r="BC15" s="4"/>
      <c r="BD15" s="5" t="s">
        <v>14</v>
      </c>
      <c r="BE15" s="5"/>
      <c r="BF15" s="5"/>
      <c r="BG15" s="5"/>
      <c r="BH15" s="5" t="s">
        <v>15</v>
      </c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6"/>
    </row>
    <row r="16" spans="1:76" ht="24.95" customHeight="1" x14ac:dyDescent="0.3">
      <c r="A16" s="22"/>
      <c r="B16" s="22"/>
      <c r="C16" s="2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2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21"/>
      <c r="BB16" s="13"/>
      <c r="BC16" s="4"/>
      <c r="BD16" s="5" t="s">
        <v>16</v>
      </c>
      <c r="BE16" s="5"/>
      <c r="BF16" s="5"/>
      <c r="BG16" s="5"/>
      <c r="BH16" s="5" t="s">
        <v>17</v>
      </c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6"/>
    </row>
    <row r="17" spans="1:76" ht="24.95" customHeight="1" thickBot="1" x14ac:dyDescent="0.35">
      <c r="A17" s="110"/>
      <c r="B17" s="110"/>
      <c r="C17" s="11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2"/>
      <c r="AA17" s="37"/>
      <c r="AB17" s="37"/>
      <c r="AY17" s="37"/>
      <c r="AZ17" s="37"/>
      <c r="BA17" s="21"/>
      <c r="BB17" s="13"/>
      <c r="BC17" s="26"/>
      <c r="BD17" s="27" t="s">
        <v>18</v>
      </c>
      <c r="BE17" s="27"/>
      <c r="BF17" s="27"/>
      <c r="BG17" s="27"/>
      <c r="BH17" s="27" t="s">
        <v>19</v>
      </c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8"/>
    </row>
    <row r="18" spans="1:76" ht="24.95" customHeight="1" x14ac:dyDescent="0.3">
      <c r="A18" s="22"/>
      <c r="B18" s="22"/>
      <c r="C18" s="20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2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21"/>
      <c r="BB18" s="5"/>
      <c r="BC18" s="31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</row>
    <row r="19" spans="1:76" ht="24.95" customHeight="1" x14ac:dyDescent="0.3">
      <c r="A19" s="22"/>
      <c r="B19" s="22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2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21"/>
      <c r="BB19" s="13"/>
      <c r="BC19" s="14" t="s">
        <v>1</v>
      </c>
      <c r="BD19" s="10" t="s">
        <v>6</v>
      </c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1"/>
    </row>
    <row r="20" spans="1:76" ht="24.95" customHeight="1" x14ac:dyDescent="0.3">
      <c r="A20" s="22"/>
      <c r="B20" s="22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36"/>
      <c r="Z20" s="23"/>
      <c r="AA20" s="38"/>
      <c r="AB20" s="38"/>
      <c r="AY20" s="38"/>
      <c r="AZ20" s="38"/>
      <c r="BA20" s="21"/>
      <c r="BB20" s="13"/>
      <c r="BC20" s="12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13"/>
    </row>
    <row r="21" spans="1:76" ht="24.95" customHeight="1" x14ac:dyDescent="0.3">
      <c r="A21" s="110"/>
      <c r="B21" s="110"/>
      <c r="C21" s="110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2"/>
      <c r="AA21" s="37"/>
      <c r="AB21" s="37"/>
      <c r="AY21" s="39"/>
      <c r="AZ21" s="39"/>
      <c r="BA21" s="21"/>
      <c r="BB21" s="13"/>
      <c r="BC21" s="12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13"/>
    </row>
    <row r="22" spans="1:76" ht="24.95" customHeight="1" x14ac:dyDescent="0.3">
      <c r="A22" s="22"/>
      <c r="B22" s="22"/>
      <c r="C22" s="20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2"/>
      <c r="AA22" s="37"/>
      <c r="AB22" s="37"/>
      <c r="AY22" s="39"/>
      <c r="AZ22" s="39"/>
      <c r="BA22" s="21"/>
      <c r="BB22" s="13"/>
      <c r="BC22" s="12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13"/>
    </row>
    <row r="23" spans="1:76" ht="24.95" customHeight="1" x14ac:dyDescent="0.3">
      <c r="A23" s="1"/>
      <c r="B23" s="1"/>
      <c r="C23" s="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2"/>
      <c r="AA23" s="37"/>
      <c r="AB23" s="40"/>
      <c r="AY23" s="40"/>
      <c r="AZ23" s="40"/>
      <c r="BA23" s="21"/>
      <c r="BB23" s="5"/>
      <c r="BC23" s="12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13"/>
    </row>
    <row r="24" spans="1:76" ht="24.95" customHeight="1" x14ac:dyDescent="0.3">
      <c r="A24" s="18"/>
      <c r="B24" s="18"/>
      <c r="C24" s="18"/>
      <c r="D24" s="35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35"/>
      <c r="V24" s="35"/>
      <c r="W24" s="35"/>
      <c r="X24" s="21"/>
      <c r="Y24" s="21"/>
      <c r="Z24" s="22"/>
      <c r="AA24" s="37"/>
      <c r="AB24" s="40"/>
      <c r="AY24" s="40"/>
      <c r="AZ24" s="40"/>
      <c r="BA24" s="21"/>
      <c r="BB24" s="5"/>
      <c r="BC24" s="12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13"/>
    </row>
    <row r="25" spans="1:76" ht="24.95" customHeight="1" x14ac:dyDescent="0.3">
      <c r="C25" s="18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AA25" s="37"/>
      <c r="AB25" s="37"/>
      <c r="AY25" s="39"/>
      <c r="AZ25" s="39"/>
      <c r="BA25" s="21"/>
      <c r="BC25" s="12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13"/>
    </row>
    <row r="26" spans="1:76" ht="24.95" customHeight="1" x14ac:dyDescent="0.3">
      <c r="C26" s="18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AA26" s="37"/>
      <c r="AB26" s="37"/>
      <c r="AY26" s="39"/>
      <c r="AZ26" s="39"/>
      <c r="BA26" s="21"/>
      <c r="BC26" s="12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13"/>
    </row>
    <row r="27" spans="1:76" ht="24.95" customHeight="1" x14ac:dyDescent="0.3">
      <c r="C27" s="18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AA27" s="37"/>
      <c r="AB27" s="37"/>
      <c r="AY27" s="37"/>
      <c r="AZ27" s="37"/>
      <c r="BA27" s="21"/>
      <c r="BC27" s="12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13"/>
    </row>
    <row r="28" spans="1:76" ht="24.95" customHeight="1" x14ac:dyDescent="0.3">
      <c r="C28" s="18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AA28" s="37"/>
      <c r="AB28" s="37"/>
      <c r="AY28" s="37"/>
      <c r="AZ28" s="37"/>
      <c r="BA28" s="21"/>
      <c r="BC28" s="12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13"/>
    </row>
    <row r="29" spans="1:76" ht="24.95" customHeight="1" x14ac:dyDescent="0.3">
      <c r="A29" s="110"/>
      <c r="B29" s="110"/>
      <c r="C29" s="110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AA29" s="37"/>
      <c r="AB29" s="37"/>
      <c r="AY29" s="37"/>
      <c r="AZ29" s="37"/>
      <c r="BA29" s="21"/>
      <c r="BC29" s="12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13"/>
    </row>
    <row r="30" spans="1:76" ht="24.95" customHeight="1" x14ac:dyDescent="0.3">
      <c r="C30" s="18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AA30" s="37"/>
      <c r="AB30" s="37"/>
      <c r="AY30" s="37"/>
      <c r="AZ30" s="37"/>
      <c r="BA30" s="21"/>
      <c r="BC30" s="12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13"/>
    </row>
    <row r="31" spans="1:76" ht="24.95" customHeight="1" x14ac:dyDescent="0.3">
      <c r="C31" s="18"/>
      <c r="AA31" s="37"/>
      <c r="AB31" s="37"/>
      <c r="AY31" s="37"/>
      <c r="AZ31" s="37"/>
      <c r="BA31" s="21"/>
      <c r="BC31" s="32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8"/>
    </row>
    <row r="32" spans="1:76" ht="24.95" customHeight="1" x14ac:dyDescent="0.3">
      <c r="C32" s="14" t="s">
        <v>1</v>
      </c>
      <c r="D32" s="10" t="s">
        <v>6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AA32" s="37"/>
      <c r="AB32" s="37"/>
      <c r="AY32" s="37"/>
      <c r="AZ32" s="37"/>
      <c r="BA32" s="24"/>
    </row>
    <row r="33" spans="3:65" ht="24.95" customHeight="1" x14ac:dyDescent="0.3">
      <c r="C33" s="12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13"/>
      <c r="AA33" s="37"/>
      <c r="AB33" s="37"/>
      <c r="AY33" s="37"/>
      <c r="AZ33" s="37"/>
      <c r="BA33" s="24"/>
      <c r="BC33" s="1" t="s">
        <v>3</v>
      </c>
      <c r="BH33" s="1" t="s">
        <v>39</v>
      </c>
    </row>
    <row r="34" spans="3:65" ht="24.95" customHeight="1" x14ac:dyDescent="0.3">
      <c r="C34" s="12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13"/>
      <c r="BD34" s="1" t="s">
        <v>5</v>
      </c>
      <c r="BE34" s="1" t="s">
        <v>20</v>
      </c>
    </row>
    <row r="35" spans="3:65" ht="24.95" customHeight="1" x14ac:dyDescent="0.3">
      <c r="C35" s="12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13"/>
      <c r="BC35" s="1" t="s">
        <v>4</v>
      </c>
      <c r="BH35" s="1" t="s">
        <v>31</v>
      </c>
    </row>
    <row r="36" spans="3:65" ht="24.95" customHeight="1" x14ac:dyDescent="0.3">
      <c r="C36" s="32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8"/>
      <c r="BM36" s="1" t="s">
        <v>38</v>
      </c>
    </row>
  </sheetData>
  <mergeCells count="7">
    <mergeCell ref="AA2:AC2"/>
    <mergeCell ref="BC2:BX3"/>
    <mergeCell ref="A29:C29"/>
    <mergeCell ref="A21:C21"/>
    <mergeCell ref="A17:C17"/>
    <mergeCell ref="A6:C6"/>
    <mergeCell ref="C2:F4"/>
  </mergeCells>
  <phoneticPr fontId="2"/>
  <pageMargins left="0.7" right="0.86624999999999996" top="0.75" bottom="0.75" header="0.3" footer="0.3"/>
  <pageSetup paperSize="9" scale="87" orientation="portrait" r:id="rId1"/>
  <headerFooter>
    <oddHeader>&amp;L2019/10/02&amp;C&amp;"メイリオ,レギュラー"&amp;16&amp;A&amp;R&amp;"メイリオ,レギュラー"（担当：池川）</oddHeader>
    <oddFooter>&amp;C&amp;"メイリオ,レギュラー"&amp;14&amp;P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統計学B #04</vt:lpstr>
      <vt:lpstr>統計学B #04_解答</vt:lpstr>
      <vt:lpstr>norm.dist</vt:lpstr>
      <vt:lpstr>temp</vt:lpstr>
      <vt:lpstr>temp!Print_Area</vt:lpstr>
      <vt:lpstr>'統計学B #04'!Print_Area</vt:lpstr>
      <vt:lpstr>'統計学B #04_解答'!Print_Area</vt:lpstr>
    </vt:vector>
  </TitlesOfParts>
  <Company>University of Tsukuba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Tsukuba-Think</dc:creator>
  <cp:lastModifiedBy>Tsukuba-Think</cp:lastModifiedBy>
  <cp:lastPrinted>2019-10-08T07:13:27Z</cp:lastPrinted>
  <dcterms:created xsi:type="dcterms:W3CDTF">2019-04-23T06:14:39Z</dcterms:created>
  <dcterms:modified xsi:type="dcterms:W3CDTF">2019-10-13T17:04:52Z</dcterms:modified>
</cp:coreProperties>
</file>