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統計学B #05" sheetId="25" r:id="rId1"/>
    <sheet name="統計学B #05_解答" sheetId="22" r:id="rId2"/>
    <sheet name="確率密度関数" sheetId="24" r:id="rId3"/>
    <sheet name="norm.dist" sheetId="18" r:id="rId4"/>
    <sheet name="temp" sheetId="20" r:id="rId5"/>
  </sheets>
  <definedNames>
    <definedName name="_xlnm.Print_Area" localSheetId="4">temp!$A$1:$BZ$37</definedName>
    <definedName name="_xlnm.Print_Area" localSheetId="0">'統計学B #05'!$A$1:$GZ$37</definedName>
    <definedName name="_xlnm.Print_Area" localSheetId="1">'統計学B #05_解答'!$A$1:$GZ$37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4" i="25" l="1"/>
  <c r="K24" i="25"/>
  <c r="H24" i="25"/>
  <c r="E24" i="25"/>
  <c r="N23" i="25"/>
  <c r="K23" i="25"/>
  <c r="H23" i="25"/>
  <c r="E23" i="25"/>
  <c r="N22" i="25"/>
  <c r="K22" i="25"/>
  <c r="H22" i="25"/>
  <c r="E22" i="25"/>
  <c r="N21" i="25"/>
  <c r="K21" i="25"/>
  <c r="H21" i="25"/>
  <c r="E21" i="25"/>
  <c r="N20" i="25"/>
  <c r="K20" i="25"/>
  <c r="H20" i="25"/>
  <c r="E20" i="25"/>
  <c r="N19" i="25"/>
  <c r="K19" i="25"/>
  <c r="H19" i="25"/>
  <c r="E19" i="25"/>
  <c r="FE18" i="25"/>
  <c r="FJ18" i="25" s="1"/>
  <c r="N18" i="25"/>
  <c r="K18" i="25"/>
  <c r="H18" i="25"/>
  <c r="E18" i="25"/>
  <c r="FE17" i="25"/>
  <c r="FJ17" i="25" s="1"/>
  <c r="N17" i="25"/>
  <c r="K17" i="25"/>
  <c r="H17" i="25"/>
  <c r="E17" i="25"/>
  <c r="FE16" i="25"/>
  <c r="CF16" i="25"/>
  <c r="N16" i="25"/>
  <c r="K16" i="25"/>
  <c r="H16" i="25"/>
  <c r="E16" i="25"/>
  <c r="FJ15" i="25"/>
  <c r="FE15" i="25"/>
  <c r="N15" i="25"/>
  <c r="K15" i="25"/>
  <c r="H15" i="25"/>
  <c r="E15" i="25"/>
  <c r="FJ14" i="25"/>
  <c r="FE14" i="25"/>
  <c r="N14" i="25"/>
  <c r="K14" i="25"/>
  <c r="H14" i="25"/>
  <c r="E14" i="25"/>
  <c r="FJ13" i="25"/>
  <c r="FE13" i="25"/>
  <c r="FJ12" i="25"/>
  <c r="FE12" i="25"/>
  <c r="FJ11" i="25"/>
  <c r="FE11" i="25"/>
  <c r="FJ10" i="25"/>
  <c r="FE10" i="25"/>
  <c r="FJ9" i="25"/>
  <c r="FE9" i="25"/>
  <c r="FJ8" i="25"/>
  <c r="FE8" i="25"/>
  <c r="FM29" i="22"/>
  <c r="FJ9" i="22"/>
  <c r="FJ10" i="22"/>
  <c r="FJ13" i="22"/>
  <c r="FJ14" i="22"/>
  <c r="FJ17" i="22"/>
  <c r="FJ18" i="22"/>
  <c r="FE9" i="22"/>
  <c r="FE10" i="22"/>
  <c r="FE11" i="22"/>
  <c r="FJ11" i="22" s="1"/>
  <c r="FE12" i="22"/>
  <c r="FJ12" i="22" s="1"/>
  <c r="FE13" i="22"/>
  <c r="FE14" i="22"/>
  <c r="FE15" i="22"/>
  <c r="FJ15" i="22" s="1"/>
  <c r="FE16" i="22"/>
  <c r="FJ16" i="22" s="1"/>
  <c r="FE17" i="22"/>
  <c r="FE18" i="22"/>
  <c r="FE8" i="22"/>
  <c r="FJ19" i="25" l="1"/>
  <c r="FJ16" i="25"/>
  <c r="FE19" i="25"/>
  <c r="FM30" i="22"/>
  <c r="FE19" i="22"/>
  <c r="FJ8" i="22"/>
  <c r="FJ19" i="22" s="1"/>
  <c r="CF16" i="22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36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6" i="24"/>
  <c r="F6" i="24"/>
  <c r="D6" i="24"/>
  <c r="E6" i="24"/>
  <c r="C6" i="24"/>
  <c r="B7" i="24"/>
  <c r="C7" i="24" s="1"/>
  <c r="K24" i="22"/>
  <c r="K23" i="22"/>
  <c r="K22" i="22"/>
  <c r="K21" i="22"/>
  <c r="K20" i="22"/>
  <c r="K19" i="22"/>
  <c r="K18" i="22"/>
  <c r="K17" i="22"/>
  <c r="K16" i="22"/>
  <c r="K15" i="22"/>
  <c r="N24" i="22"/>
  <c r="E24" i="22"/>
  <c r="N23" i="22"/>
  <c r="E23" i="22"/>
  <c r="N22" i="22"/>
  <c r="E22" i="22"/>
  <c r="N21" i="22"/>
  <c r="E21" i="22"/>
  <c r="N20" i="22"/>
  <c r="E20" i="22"/>
  <c r="N19" i="22"/>
  <c r="E19" i="22"/>
  <c r="N18" i="22"/>
  <c r="E18" i="22"/>
  <c r="N17" i="22"/>
  <c r="E17" i="22"/>
  <c r="N16" i="22"/>
  <c r="E16" i="22"/>
  <c r="N15" i="22"/>
  <c r="H15" i="22" s="1"/>
  <c r="E15" i="22"/>
  <c r="N14" i="22"/>
  <c r="K14" i="22"/>
  <c r="E14" i="22"/>
  <c r="FO14" i="25" l="1"/>
  <c r="FT14" i="25" s="1"/>
  <c r="FO13" i="25"/>
  <c r="FT13" i="25" s="1"/>
  <c r="FO12" i="25"/>
  <c r="FT12" i="25" s="1"/>
  <c r="FO11" i="25"/>
  <c r="FT11" i="25" s="1"/>
  <c r="FO10" i="25"/>
  <c r="FT10" i="25" s="1"/>
  <c r="FO9" i="25"/>
  <c r="FT9" i="25" s="1"/>
  <c r="FO8" i="25"/>
  <c r="FT8" i="25" s="1"/>
  <c r="FO18" i="25"/>
  <c r="FT18" i="25" s="1"/>
  <c r="FO17" i="25"/>
  <c r="FT17" i="25" s="1"/>
  <c r="FO16" i="25"/>
  <c r="FT16" i="25" s="1"/>
  <c r="FO15" i="25"/>
  <c r="FT15" i="25" s="1"/>
  <c r="FO10" i="22"/>
  <c r="FT10" i="22" s="1"/>
  <c r="FO14" i="22"/>
  <c r="FT14" i="22" s="1"/>
  <c r="FO18" i="22"/>
  <c r="FT18" i="22" s="1"/>
  <c r="FO11" i="22"/>
  <c r="FT11" i="22" s="1"/>
  <c r="FO15" i="22"/>
  <c r="FT15" i="22" s="1"/>
  <c r="FO8" i="22"/>
  <c r="FT8" i="22" s="1"/>
  <c r="FO12" i="22"/>
  <c r="FT12" i="22" s="1"/>
  <c r="FO16" i="22"/>
  <c r="FT16" i="22" s="1"/>
  <c r="FO9" i="22"/>
  <c r="FT9" i="22" s="1"/>
  <c r="FO13" i="22"/>
  <c r="FT13" i="22" s="1"/>
  <c r="FO17" i="22"/>
  <c r="FT17" i="22" s="1"/>
  <c r="H21" i="22"/>
  <c r="D7" i="24"/>
  <c r="F7" i="24"/>
  <c r="E7" i="24"/>
  <c r="B8" i="24"/>
  <c r="H14" i="22"/>
  <c r="H22" i="22"/>
  <c r="H17" i="22"/>
  <c r="H23" i="22"/>
  <c r="H20" i="22"/>
  <c r="H24" i="22"/>
  <c r="H19" i="22"/>
  <c r="H18" i="22"/>
  <c r="H16" i="22"/>
  <c r="FT19" i="25" l="1"/>
  <c r="U19" i="22"/>
  <c r="FT19" i="22"/>
  <c r="D8" i="24"/>
  <c r="F8" i="24"/>
  <c r="B9" i="24"/>
  <c r="C8" i="24"/>
  <c r="E8" i="24"/>
  <c r="O7" i="18"/>
  <c r="P7" i="18" s="1"/>
  <c r="P6" i="18"/>
  <c r="D9" i="24" l="1"/>
  <c r="F9" i="24"/>
  <c r="B10" i="24"/>
  <c r="C9" i="24"/>
  <c r="E9" i="24"/>
  <c r="O8" i="18"/>
  <c r="O9" i="18" s="1"/>
  <c r="P9" i="18" s="1"/>
  <c r="P8" i="18"/>
  <c r="O10" i="18"/>
  <c r="D10" i="24" l="1"/>
  <c r="F10" i="24"/>
  <c r="B11" i="24"/>
  <c r="C10" i="24"/>
  <c r="E10" i="24"/>
  <c r="O11" i="18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D11" i="24" l="1"/>
  <c r="F11" i="24"/>
  <c r="B12" i="24"/>
  <c r="C11" i="24"/>
  <c r="E11" i="24"/>
  <c r="P11" i="18"/>
  <c r="O12" i="18"/>
  <c r="N8" i="18"/>
  <c r="K8" i="18"/>
  <c r="L7" i="18"/>
  <c r="Z8" i="18"/>
  <c r="Y10" i="18"/>
  <c r="B11" i="18"/>
  <c r="C10" i="18"/>
  <c r="D12" i="24" l="1"/>
  <c r="F12" i="24"/>
  <c r="B13" i="24"/>
  <c r="C12" i="24"/>
  <c r="E12" i="24"/>
  <c r="O13" i="18"/>
  <c r="P12" i="18"/>
  <c r="N9" i="18"/>
  <c r="L8" i="18"/>
  <c r="K9" i="18"/>
  <c r="Y11" i="18"/>
  <c r="Z10" i="18"/>
  <c r="B12" i="18"/>
  <c r="C11" i="18"/>
  <c r="D13" i="24" l="1"/>
  <c r="F13" i="24"/>
  <c r="B14" i="24"/>
  <c r="C13" i="24"/>
  <c r="E13" i="24"/>
  <c r="P13" i="18"/>
  <c r="O14" i="18"/>
  <c r="N10" i="18"/>
  <c r="K10" i="18"/>
  <c r="L9" i="18"/>
  <c r="Z11" i="18"/>
  <c r="Y12" i="18"/>
  <c r="B13" i="18"/>
  <c r="C12" i="18"/>
  <c r="D14" i="24" l="1"/>
  <c r="F14" i="24"/>
  <c r="B15" i="24"/>
  <c r="C14" i="24"/>
  <c r="E14" i="24"/>
  <c r="O15" i="18"/>
  <c r="P14" i="18"/>
  <c r="N11" i="18"/>
  <c r="K11" i="18"/>
  <c r="L10" i="18"/>
  <c r="Y13" i="18"/>
  <c r="Z12" i="18"/>
  <c r="C13" i="18"/>
  <c r="B14" i="18"/>
  <c r="D15" i="24" l="1"/>
  <c r="F15" i="24"/>
  <c r="B16" i="24"/>
  <c r="C15" i="24"/>
  <c r="E15" i="24"/>
  <c r="P15" i="18"/>
  <c r="O16" i="18"/>
  <c r="N12" i="18"/>
  <c r="K12" i="18"/>
  <c r="L11" i="18"/>
  <c r="Z13" i="18"/>
  <c r="Y14" i="18"/>
  <c r="B15" i="18"/>
  <c r="C14" i="18"/>
  <c r="D16" i="24" l="1"/>
  <c r="F16" i="24"/>
  <c r="B17" i="24"/>
  <c r="C16" i="24"/>
  <c r="E16" i="24"/>
  <c r="O17" i="18"/>
  <c r="P16" i="18"/>
  <c r="N13" i="18"/>
  <c r="L12" i="18"/>
  <c r="K13" i="18"/>
  <c r="Y15" i="18"/>
  <c r="Z14" i="18"/>
  <c r="B16" i="18"/>
  <c r="C15" i="18"/>
  <c r="D17" i="24" l="1"/>
  <c r="F17" i="24"/>
  <c r="B18" i="24"/>
  <c r="C17" i="24"/>
  <c r="E17" i="24"/>
  <c r="P17" i="18"/>
  <c r="O18" i="18"/>
  <c r="N14" i="18"/>
  <c r="K14" i="18"/>
  <c r="L13" i="18"/>
  <c r="Z15" i="18"/>
  <c r="Y16" i="18"/>
  <c r="B17" i="18"/>
  <c r="C16" i="18"/>
  <c r="D18" i="24" l="1"/>
  <c r="F18" i="24"/>
  <c r="B19" i="24"/>
  <c r="C18" i="24"/>
  <c r="E18" i="24"/>
  <c r="O19" i="18"/>
  <c r="P18" i="18"/>
  <c r="N15" i="18"/>
  <c r="K15" i="18"/>
  <c r="L14" i="18"/>
  <c r="Y17" i="18"/>
  <c r="Z16" i="18"/>
  <c r="C17" i="18"/>
  <c r="B18" i="18"/>
  <c r="D19" i="24" l="1"/>
  <c r="F19" i="24"/>
  <c r="B20" i="24"/>
  <c r="C19" i="24"/>
  <c r="E19" i="24"/>
  <c r="P19" i="18"/>
  <c r="O20" i="18"/>
  <c r="N16" i="18"/>
  <c r="K16" i="18"/>
  <c r="L15" i="18"/>
  <c r="Z17" i="18"/>
  <c r="Y18" i="18"/>
  <c r="B19" i="18"/>
  <c r="C18" i="18"/>
  <c r="D20" i="24" l="1"/>
  <c r="F20" i="24"/>
  <c r="B21" i="24"/>
  <c r="C20" i="24"/>
  <c r="E20" i="24"/>
  <c r="O21" i="18"/>
  <c r="P20" i="18"/>
  <c r="N17" i="18"/>
  <c r="L16" i="18"/>
  <c r="K17" i="18"/>
  <c r="Y19" i="18"/>
  <c r="Z18" i="18"/>
  <c r="B20" i="18"/>
  <c r="C19" i="18"/>
  <c r="D21" i="24" l="1"/>
  <c r="F21" i="24"/>
  <c r="B22" i="24"/>
  <c r="C21" i="24"/>
  <c r="E21" i="24"/>
  <c r="P21" i="18"/>
  <c r="O22" i="18"/>
  <c r="N18" i="18"/>
  <c r="K18" i="18"/>
  <c r="L17" i="18"/>
  <c r="Z19" i="18"/>
  <c r="Y20" i="18"/>
  <c r="B21" i="18"/>
  <c r="C20" i="18"/>
  <c r="D22" i="24" l="1"/>
  <c r="F22" i="24"/>
  <c r="B23" i="24"/>
  <c r="C22" i="24"/>
  <c r="E22" i="24"/>
  <c r="O23" i="18"/>
  <c r="P22" i="18"/>
  <c r="N19" i="18"/>
  <c r="K19" i="18"/>
  <c r="L18" i="18"/>
  <c r="Y21" i="18"/>
  <c r="Z20" i="18"/>
  <c r="C21" i="18"/>
  <c r="B22" i="18"/>
  <c r="D23" i="24" l="1"/>
  <c r="F23" i="24"/>
  <c r="B24" i="24"/>
  <c r="C23" i="24"/>
  <c r="E23" i="24"/>
  <c r="P23" i="18"/>
  <c r="O24" i="18"/>
  <c r="N20" i="18"/>
  <c r="K20" i="18"/>
  <c r="L19" i="18"/>
  <c r="Z21" i="18"/>
  <c r="Y22" i="18"/>
  <c r="B23" i="18"/>
  <c r="C22" i="18"/>
  <c r="D24" i="24" l="1"/>
  <c r="F24" i="24"/>
  <c r="B25" i="24"/>
  <c r="C24" i="24"/>
  <c r="E24" i="24"/>
  <c r="O25" i="18"/>
  <c r="P24" i="18"/>
  <c r="N21" i="18"/>
  <c r="L20" i="18"/>
  <c r="K21" i="18"/>
  <c r="Y23" i="18"/>
  <c r="Z22" i="18"/>
  <c r="B24" i="18"/>
  <c r="C23" i="18"/>
  <c r="D25" i="24" l="1"/>
  <c r="F25" i="24"/>
  <c r="B26" i="24"/>
  <c r="C25" i="24"/>
  <c r="E25" i="24"/>
  <c r="P25" i="18"/>
  <c r="O26" i="18"/>
  <c r="N22" i="18"/>
  <c r="K22" i="18"/>
  <c r="L21" i="18"/>
  <c r="Z23" i="18"/>
  <c r="Y24" i="18"/>
  <c r="B25" i="18"/>
  <c r="C24" i="18"/>
  <c r="D26" i="24" l="1"/>
  <c r="F26" i="24"/>
  <c r="B27" i="24"/>
  <c r="C26" i="24"/>
  <c r="E26" i="24"/>
  <c r="O27" i="18"/>
  <c r="P26" i="18"/>
  <c r="N23" i="18"/>
  <c r="K23" i="18"/>
  <c r="L22" i="18"/>
  <c r="Y25" i="18"/>
  <c r="Z24" i="18"/>
  <c r="C25" i="18"/>
  <c r="B26" i="18"/>
  <c r="D27" i="24" l="1"/>
  <c r="F27" i="24"/>
  <c r="B28" i="24"/>
  <c r="C27" i="24"/>
  <c r="E27" i="24"/>
  <c r="P27" i="18"/>
  <c r="O28" i="18"/>
  <c r="N24" i="18"/>
  <c r="K24" i="18"/>
  <c r="L23" i="18"/>
  <c r="Z25" i="18"/>
  <c r="Y26" i="18"/>
  <c r="B27" i="18"/>
  <c r="C26" i="18"/>
  <c r="D28" i="24" l="1"/>
  <c r="F28" i="24"/>
  <c r="B29" i="24"/>
  <c r="C28" i="24"/>
  <c r="E28" i="24"/>
  <c r="O29" i="18"/>
  <c r="P28" i="18"/>
  <c r="N25" i="18"/>
  <c r="L24" i="18"/>
  <c r="K25" i="18"/>
  <c r="Y27" i="18"/>
  <c r="Z26" i="18"/>
  <c r="B28" i="18"/>
  <c r="C27" i="18"/>
  <c r="D29" i="24" l="1"/>
  <c r="F29" i="24"/>
  <c r="B30" i="24"/>
  <c r="C29" i="24"/>
  <c r="E29" i="24"/>
  <c r="P29" i="18"/>
  <c r="O30" i="18"/>
  <c r="N26" i="18"/>
  <c r="K26" i="18"/>
  <c r="L25" i="18"/>
  <c r="Z27" i="18"/>
  <c r="Y28" i="18"/>
  <c r="B29" i="18"/>
  <c r="C28" i="18"/>
  <c r="D30" i="24" l="1"/>
  <c r="F30" i="24"/>
  <c r="B31" i="24"/>
  <c r="C30" i="24"/>
  <c r="E30" i="24"/>
  <c r="O31" i="18"/>
  <c r="P30" i="18"/>
  <c r="N27" i="18"/>
  <c r="K27" i="18"/>
  <c r="L26" i="18"/>
  <c r="Y29" i="18"/>
  <c r="Z28" i="18"/>
  <c r="C29" i="18"/>
  <c r="B30" i="18"/>
  <c r="D31" i="24" l="1"/>
  <c r="F31" i="24"/>
  <c r="B32" i="24"/>
  <c r="C31" i="24"/>
  <c r="E31" i="24"/>
  <c r="P31" i="18"/>
  <c r="O32" i="18"/>
  <c r="N28" i="18"/>
  <c r="K28" i="18"/>
  <c r="L27" i="18"/>
  <c r="Z29" i="18"/>
  <c r="Y30" i="18"/>
  <c r="B31" i="18"/>
  <c r="C30" i="18"/>
  <c r="D32" i="24" l="1"/>
  <c r="F32" i="24"/>
  <c r="B33" i="24"/>
  <c r="C32" i="24"/>
  <c r="E32" i="24"/>
  <c r="O33" i="18"/>
  <c r="P32" i="18"/>
  <c r="N29" i="18"/>
  <c r="L28" i="18"/>
  <c r="K29" i="18"/>
  <c r="Y31" i="18"/>
  <c r="Z30" i="18"/>
  <c r="B32" i="18"/>
  <c r="C31" i="18"/>
  <c r="D33" i="24" l="1"/>
  <c r="F33" i="24"/>
  <c r="B34" i="24"/>
  <c r="C33" i="24"/>
  <c r="E33" i="24"/>
  <c r="P33" i="18"/>
  <c r="O34" i="18"/>
  <c r="N30" i="18"/>
  <c r="K30" i="18"/>
  <c r="L29" i="18"/>
  <c r="Z31" i="18"/>
  <c r="Y32" i="18"/>
  <c r="B33" i="18"/>
  <c r="C32" i="18"/>
  <c r="D34" i="24" l="1"/>
  <c r="F34" i="24"/>
  <c r="B35" i="24"/>
  <c r="C34" i="24"/>
  <c r="E34" i="24"/>
  <c r="O35" i="18"/>
  <c r="P34" i="18"/>
  <c r="N31" i="18"/>
  <c r="K31" i="18"/>
  <c r="L30" i="18"/>
  <c r="Y33" i="18"/>
  <c r="Z32" i="18"/>
  <c r="C33" i="18"/>
  <c r="B34" i="18"/>
  <c r="D35" i="24" l="1"/>
  <c r="F35" i="24"/>
  <c r="B36" i="24"/>
  <c r="C35" i="24"/>
  <c r="E35" i="24"/>
  <c r="P35" i="18"/>
  <c r="O36" i="18"/>
  <c r="N32" i="18"/>
  <c r="K32" i="18"/>
  <c r="L31" i="18"/>
  <c r="Z33" i="18"/>
  <c r="Y34" i="18"/>
  <c r="B35" i="18"/>
  <c r="C34" i="18"/>
  <c r="D36" i="24" l="1"/>
  <c r="F36" i="24"/>
  <c r="B37" i="24"/>
  <c r="C36" i="24"/>
  <c r="E36" i="24"/>
  <c r="O37" i="18"/>
  <c r="P36" i="18"/>
  <c r="N33" i="18"/>
  <c r="L32" i="18"/>
  <c r="K33" i="18"/>
  <c r="Y35" i="18"/>
  <c r="Z34" i="18"/>
  <c r="B36" i="18"/>
  <c r="C35" i="18"/>
  <c r="B38" i="24" l="1"/>
  <c r="C37" i="24"/>
  <c r="E37" i="24"/>
  <c r="P37" i="18"/>
  <c r="O38" i="18"/>
  <c r="N34" i="18"/>
  <c r="K34" i="18"/>
  <c r="L33" i="18"/>
  <c r="Z35" i="18"/>
  <c r="Y36" i="18"/>
  <c r="B37" i="18"/>
  <c r="C36" i="18"/>
  <c r="B39" i="24" l="1"/>
  <c r="C38" i="24"/>
  <c r="E38" i="24"/>
  <c r="O39" i="18"/>
  <c r="P38" i="18"/>
  <c r="N35" i="18"/>
  <c r="K35" i="18"/>
  <c r="L34" i="18"/>
  <c r="Y37" i="18"/>
  <c r="Z36" i="18"/>
  <c r="C37" i="18"/>
  <c r="B38" i="18"/>
  <c r="B40" i="24" l="1"/>
  <c r="C39" i="24"/>
  <c r="E39" i="24"/>
  <c r="P39" i="18"/>
  <c r="O40" i="18"/>
  <c r="N36" i="18"/>
  <c r="K36" i="18"/>
  <c r="L35" i="18"/>
  <c r="Z37" i="18"/>
  <c r="Y38" i="18"/>
  <c r="B39" i="18"/>
  <c r="C38" i="18"/>
  <c r="B41" i="24" l="1"/>
  <c r="C40" i="24"/>
  <c r="E40" i="24"/>
  <c r="O41" i="18"/>
  <c r="P40" i="18"/>
  <c r="N37" i="18"/>
  <c r="L36" i="18"/>
  <c r="K37" i="18"/>
  <c r="Y39" i="18"/>
  <c r="Z38" i="18"/>
  <c r="B40" i="18"/>
  <c r="C39" i="18"/>
  <c r="B42" i="24" l="1"/>
  <c r="C41" i="24"/>
  <c r="E41" i="24"/>
  <c r="P41" i="18"/>
  <c r="O42" i="18"/>
  <c r="N38" i="18"/>
  <c r="K38" i="18"/>
  <c r="L37" i="18"/>
  <c r="Z39" i="18"/>
  <c r="Y40" i="18"/>
  <c r="B41" i="18"/>
  <c r="C40" i="18"/>
  <c r="B43" i="24" l="1"/>
  <c r="C42" i="24"/>
  <c r="E42" i="24"/>
  <c r="O43" i="18"/>
  <c r="P42" i="18"/>
  <c r="N39" i="18"/>
  <c r="K39" i="18"/>
  <c r="L38" i="18"/>
  <c r="Y41" i="18"/>
  <c r="Z40" i="18"/>
  <c r="C41" i="18"/>
  <c r="B42" i="18"/>
  <c r="B44" i="24" l="1"/>
  <c r="C43" i="24"/>
  <c r="E43" i="24"/>
  <c r="P43" i="18"/>
  <c r="O44" i="18"/>
  <c r="N40" i="18"/>
  <c r="K40" i="18"/>
  <c r="L39" i="18"/>
  <c r="Z41" i="18"/>
  <c r="Y42" i="18"/>
  <c r="B43" i="18"/>
  <c r="C42" i="18"/>
  <c r="B45" i="24" l="1"/>
  <c r="C44" i="24"/>
  <c r="E44" i="24"/>
  <c r="O45" i="18"/>
  <c r="P44" i="18"/>
  <c r="N41" i="18"/>
  <c r="L40" i="18"/>
  <c r="K41" i="18"/>
  <c r="Y43" i="18"/>
  <c r="Z42" i="18"/>
  <c r="B44" i="18"/>
  <c r="C43" i="18"/>
  <c r="B46" i="24" l="1"/>
  <c r="C45" i="24"/>
  <c r="E45" i="24"/>
  <c r="P45" i="18"/>
  <c r="O46" i="18"/>
  <c r="N42" i="18"/>
  <c r="K42" i="18"/>
  <c r="L41" i="18"/>
  <c r="Z43" i="18"/>
  <c r="Y44" i="18"/>
  <c r="B45" i="18"/>
  <c r="C44" i="18"/>
  <c r="B47" i="24" l="1"/>
  <c r="C46" i="24"/>
  <c r="E46" i="24"/>
  <c r="O47" i="18"/>
  <c r="P46" i="18"/>
  <c r="N43" i="18"/>
  <c r="K43" i="18"/>
  <c r="L42" i="18"/>
  <c r="Y45" i="18"/>
  <c r="Z44" i="18"/>
  <c r="C45" i="18"/>
  <c r="B46" i="18"/>
  <c r="B48" i="24" l="1"/>
  <c r="C47" i="24"/>
  <c r="E47" i="24"/>
  <c r="P47" i="18"/>
  <c r="O48" i="18"/>
  <c r="N44" i="18"/>
  <c r="K44" i="18"/>
  <c r="L43" i="18"/>
  <c r="Z45" i="18"/>
  <c r="Y46" i="18"/>
  <c r="B47" i="18"/>
  <c r="C46" i="18"/>
  <c r="B49" i="24" l="1"/>
  <c r="C48" i="24"/>
  <c r="E48" i="24"/>
  <c r="O49" i="18"/>
  <c r="P48" i="18"/>
  <c r="N45" i="18"/>
  <c r="L44" i="18"/>
  <c r="K45" i="18"/>
  <c r="Y47" i="18"/>
  <c r="Z46" i="18"/>
  <c r="B48" i="18"/>
  <c r="C47" i="18"/>
  <c r="B50" i="24" l="1"/>
  <c r="C49" i="24"/>
  <c r="E49" i="24"/>
  <c r="P49" i="18"/>
  <c r="O50" i="18"/>
  <c r="N46" i="18"/>
  <c r="K46" i="18"/>
  <c r="L45" i="18"/>
  <c r="Z47" i="18"/>
  <c r="Y48" i="18"/>
  <c r="B49" i="18"/>
  <c r="C48" i="18"/>
  <c r="B51" i="24" l="1"/>
  <c r="C50" i="24"/>
  <c r="E50" i="24"/>
  <c r="O51" i="18"/>
  <c r="P50" i="18"/>
  <c r="N47" i="18"/>
  <c r="K47" i="18"/>
  <c r="L46" i="18"/>
  <c r="Y49" i="18"/>
  <c r="Z48" i="18"/>
  <c r="C49" i="18"/>
  <c r="B50" i="18"/>
  <c r="B52" i="24" l="1"/>
  <c r="C51" i="24"/>
  <c r="E51" i="24"/>
  <c r="P51" i="18"/>
  <c r="O52" i="18"/>
  <c r="N48" i="18"/>
  <c r="K48" i="18"/>
  <c r="L47" i="18"/>
  <c r="Z49" i="18"/>
  <c r="Y50" i="18"/>
  <c r="B51" i="18"/>
  <c r="C50" i="18"/>
  <c r="B53" i="24" l="1"/>
  <c r="C52" i="24"/>
  <c r="E52" i="24"/>
  <c r="O53" i="18"/>
  <c r="P52" i="18"/>
  <c r="N49" i="18"/>
  <c r="L48" i="18"/>
  <c r="K49" i="18"/>
  <c r="Y51" i="18"/>
  <c r="Z50" i="18"/>
  <c r="B52" i="18"/>
  <c r="C51" i="18"/>
  <c r="B54" i="24" l="1"/>
  <c r="C53" i="24"/>
  <c r="E53" i="24"/>
  <c r="P53" i="18"/>
  <c r="O54" i="18"/>
  <c r="N50" i="18"/>
  <c r="K50" i="18"/>
  <c r="L49" i="18"/>
  <c r="Z51" i="18"/>
  <c r="Y52" i="18"/>
  <c r="B53" i="18"/>
  <c r="C52" i="18"/>
  <c r="B55" i="24" l="1"/>
  <c r="C54" i="24"/>
  <c r="E54" i="24"/>
  <c r="O55" i="18"/>
  <c r="P54" i="18"/>
  <c r="N51" i="18"/>
  <c r="K51" i="18"/>
  <c r="L50" i="18"/>
  <c r="Y53" i="18"/>
  <c r="Z52" i="18"/>
  <c r="C53" i="18"/>
  <c r="B54" i="18"/>
  <c r="B56" i="24" l="1"/>
  <c r="C55" i="24"/>
  <c r="E55" i="24"/>
  <c r="P55" i="18"/>
  <c r="O56" i="18"/>
  <c r="N52" i="18"/>
  <c r="K52" i="18"/>
  <c r="L51" i="18"/>
  <c r="Z53" i="18"/>
  <c r="Y54" i="18"/>
  <c r="B55" i="18"/>
  <c r="C54" i="18"/>
  <c r="B57" i="24" l="1"/>
  <c r="C56" i="24"/>
  <c r="E56" i="24"/>
  <c r="O57" i="18"/>
  <c r="P56" i="18"/>
  <c r="N53" i="18"/>
  <c r="L52" i="18"/>
  <c r="K53" i="18"/>
  <c r="Y55" i="18"/>
  <c r="Z54" i="18"/>
  <c r="B56" i="18"/>
  <c r="C55" i="18"/>
  <c r="B58" i="24" l="1"/>
  <c r="C57" i="24"/>
  <c r="E57" i="24"/>
  <c r="P57" i="18"/>
  <c r="O58" i="18"/>
  <c r="N54" i="18"/>
  <c r="K54" i="18"/>
  <c r="L53" i="18"/>
  <c r="Z55" i="18"/>
  <c r="Y56" i="18"/>
  <c r="B57" i="18"/>
  <c r="C56" i="18"/>
  <c r="B59" i="24" l="1"/>
  <c r="E58" i="24"/>
  <c r="C58" i="24"/>
  <c r="O59" i="18"/>
  <c r="P58" i="18"/>
  <c r="N55" i="18"/>
  <c r="K55" i="18"/>
  <c r="L54" i="18"/>
  <c r="Y57" i="18"/>
  <c r="Z56" i="18"/>
  <c r="C57" i="18"/>
  <c r="B58" i="18"/>
  <c r="B60" i="24" l="1"/>
  <c r="C59" i="24"/>
  <c r="E59" i="24"/>
  <c r="P59" i="18"/>
  <c r="O60" i="18"/>
  <c r="N56" i="18"/>
  <c r="K56" i="18"/>
  <c r="L55" i="18"/>
  <c r="Z57" i="18"/>
  <c r="Y58" i="18"/>
  <c r="B59" i="18"/>
  <c r="C58" i="18"/>
  <c r="B61" i="24" l="1"/>
  <c r="C60" i="24"/>
  <c r="E60" i="24"/>
  <c r="O61" i="18"/>
  <c r="P60" i="18"/>
  <c r="N57" i="18"/>
  <c r="L56" i="18"/>
  <c r="K57" i="18"/>
  <c r="Y59" i="18"/>
  <c r="Z58" i="18"/>
  <c r="B60" i="18"/>
  <c r="C59" i="18"/>
  <c r="B62" i="24" l="1"/>
  <c r="C61" i="24"/>
  <c r="E61" i="24"/>
  <c r="P61" i="18"/>
  <c r="O62" i="18"/>
  <c r="N58" i="18"/>
  <c r="K58" i="18"/>
  <c r="L57" i="18"/>
  <c r="Z59" i="18"/>
  <c r="Y60" i="18"/>
  <c r="B61" i="18"/>
  <c r="C60" i="18"/>
  <c r="B63" i="24" l="1"/>
  <c r="C62" i="24"/>
  <c r="E62" i="24"/>
  <c r="O63" i="18"/>
  <c r="P62" i="18"/>
  <c r="N59" i="18"/>
  <c r="K59" i="18"/>
  <c r="L58" i="18"/>
  <c r="Y61" i="18"/>
  <c r="Z60" i="18"/>
  <c r="C61" i="18"/>
  <c r="B62" i="18"/>
  <c r="B64" i="24" l="1"/>
  <c r="C63" i="24"/>
  <c r="E63" i="24"/>
  <c r="P63" i="18"/>
  <c r="O64" i="18"/>
  <c r="N60" i="18"/>
  <c r="K60" i="18"/>
  <c r="L59" i="18"/>
  <c r="Z61" i="18"/>
  <c r="Y62" i="18"/>
  <c r="B63" i="18"/>
  <c r="C62" i="18"/>
  <c r="B65" i="24" l="1"/>
  <c r="E64" i="24"/>
  <c r="C64" i="24"/>
  <c r="O65" i="18"/>
  <c r="P64" i="18"/>
  <c r="N61" i="18"/>
  <c r="L60" i="18"/>
  <c r="K61" i="18"/>
  <c r="Y63" i="18"/>
  <c r="Z62" i="18"/>
  <c r="B64" i="18"/>
  <c r="C63" i="18"/>
  <c r="B66" i="24" l="1"/>
  <c r="C65" i="24"/>
  <c r="E65" i="24"/>
  <c r="P65" i="18"/>
  <c r="O66" i="18"/>
  <c r="N62" i="18"/>
  <c r="K62" i="18"/>
  <c r="L61" i="18"/>
  <c r="Z63" i="18"/>
  <c r="Y64" i="18"/>
  <c r="B65" i="18"/>
  <c r="C64" i="18"/>
  <c r="B67" i="24" l="1"/>
  <c r="C66" i="24"/>
  <c r="E66" i="24"/>
  <c r="O67" i="18"/>
  <c r="P66" i="18"/>
  <c r="N63" i="18"/>
  <c r="K63" i="18"/>
  <c r="L62" i="18"/>
  <c r="Y65" i="18"/>
  <c r="Z64" i="18"/>
  <c r="C65" i="18"/>
  <c r="B66" i="18"/>
  <c r="B68" i="24" l="1"/>
  <c r="C67" i="24"/>
  <c r="E67" i="24"/>
  <c r="P67" i="18"/>
  <c r="O68" i="18"/>
  <c r="N64" i="18"/>
  <c r="K64" i="18"/>
  <c r="L63" i="18"/>
  <c r="Z65" i="18"/>
  <c r="Y66" i="18"/>
  <c r="B67" i="18"/>
  <c r="C66" i="18"/>
  <c r="B69" i="24" l="1"/>
  <c r="E68" i="24"/>
  <c r="C68" i="24"/>
  <c r="O69" i="18"/>
  <c r="P68" i="18"/>
  <c r="N65" i="18"/>
  <c r="L64" i="18"/>
  <c r="K65" i="18"/>
  <c r="Y67" i="18"/>
  <c r="Z66" i="18"/>
  <c r="B68" i="18"/>
  <c r="C67" i="18"/>
  <c r="B70" i="24" l="1"/>
  <c r="C69" i="24"/>
  <c r="E69" i="24"/>
  <c r="P69" i="18"/>
  <c r="O70" i="18"/>
  <c r="N66" i="18"/>
  <c r="K66" i="18"/>
  <c r="L65" i="18"/>
  <c r="Z67" i="18"/>
  <c r="Y68" i="18"/>
  <c r="B69" i="18"/>
  <c r="C68" i="18"/>
  <c r="B71" i="24" l="1"/>
  <c r="C70" i="24"/>
  <c r="E70" i="24"/>
  <c r="O71" i="18"/>
  <c r="P70" i="18"/>
  <c r="N67" i="18"/>
  <c r="K67" i="18"/>
  <c r="L66" i="18"/>
  <c r="Z68" i="18"/>
  <c r="Y69" i="18"/>
  <c r="C69" i="18"/>
  <c r="B70" i="18"/>
  <c r="B72" i="24" l="1"/>
  <c r="C71" i="24"/>
  <c r="E71" i="24"/>
  <c r="P71" i="18"/>
  <c r="O72" i="18"/>
  <c r="N68" i="18"/>
  <c r="K68" i="18"/>
  <c r="L67" i="18"/>
  <c r="Z69" i="18"/>
  <c r="Y70" i="18"/>
  <c r="B71" i="18"/>
  <c r="C70" i="18"/>
  <c r="B73" i="24" l="1"/>
  <c r="E72" i="24"/>
  <c r="C72" i="24"/>
  <c r="O73" i="18"/>
  <c r="P72" i="18"/>
  <c r="N69" i="18"/>
  <c r="L68" i="18"/>
  <c r="K69" i="18"/>
  <c r="Y71" i="18"/>
  <c r="Z70" i="18"/>
  <c r="B72" i="18"/>
  <c r="C71" i="18"/>
  <c r="B74" i="24" l="1"/>
  <c r="E73" i="24"/>
  <c r="C73" i="24"/>
  <c r="P73" i="18"/>
  <c r="O74" i="18"/>
  <c r="N70" i="18"/>
  <c r="K70" i="18"/>
  <c r="L69" i="18"/>
  <c r="Z71" i="18"/>
  <c r="Y72" i="18"/>
  <c r="B73" i="18"/>
  <c r="C72" i="18"/>
  <c r="B75" i="24" l="1"/>
  <c r="E74" i="24"/>
  <c r="C74" i="24"/>
  <c r="O75" i="18"/>
  <c r="P74" i="18"/>
  <c r="N71" i="18"/>
  <c r="K71" i="18"/>
  <c r="L70" i="18"/>
  <c r="Y73" i="18"/>
  <c r="Z72" i="18"/>
  <c r="C73" i="18"/>
  <c r="B74" i="18"/>
  <c r="B76" i="24" l="1"/>
  <c r="E75" i="24"/>
  <c r="C75" i="24"/>
  <c r="P75" i="18"/>
  <c r="O76" i="18"/>
  <c r="N72" i="18"/>
  <c r="K72" i="18"/>
  <c r="L71" i="18"/>
  <c r="Z73" i="18"/>
  <c r="Y74" i="18"/>
  <c r="B75" i="18"/>
  <c r="C74" i="18"/>
  <c r="B77" i="24" l="1"/>
  <c r="E76" i="24"/>
  <c r="C76" i="24"/>
  <c r="O77" i="18"/>
  <c r="P76" i="18"/>
  <c r="N73" i="18"/>
  <c r="L72" i="18"/>
  <c r="K73" i="18"/>
  <c r="Z74" i="18"/>
  <c r="Y75" i="18"/>
  <c r="B76" i="18"/>
  <c r="C75" i="18"/>
  <c r="B78" i="24" l="1"/>
  <c r="E77" i="24"/>
  <c r="C77" i="24"/>
  <c r="P77" i="18"/>
  <c r="O78" i="18"/>
  <c r="N74" i="18"/>
  <c r="K74" i="18"/>
  <c r="L73" i="18"/>
  <c r="Z75" i="18"/>
  <c r="Y76" i="18"/>
  <c r="B77" i="18"/>
  <c r="C76" i="18"/>
  <c r="B79" i="24" l="1"/>
  <c r="E78" i="24"/>
  <c r="C78" i="24"/>
  <c r="O79" i="18"/>
  <c r="P78" i="18"/>
  <c r="N75" i="18"/>
  <c r="K75" i="18"/>
  <c r="L74" i="18"/>
  <c r="Y77" i="18"/>
  <c r="Z76" i="18"/>
  <c r="C77" i="18"/>
  <c r="B78" i="18"/>
  <c r="B80" i="24" l="1"/>
  <c r="E79" i="24"/>
  <c r="C79" i="24"/>
  <c r="P79" i="18"/>
  <c r="O80" i="18"/>
  <c r="N76" i="18"/>
  <c r="K76" i="18"/>
  <c r="L75" i="18"/>
  <c r="Z77" i="18"/>
  <c r="Y78" i="18"/>
  <c r="B79" i="18"/>
  <c r="C78" i="18"/>
  <c r="B81" i="24" l="1"/>
  <c r="E80" i="24"/>
  <c r="C80" i="24"/>
  <c r="O81" i="18"/>
  <c r="P80" i="18"/>
  <c r="N77" i="18"/>
  <c r="K77" i="18"/>
  <c r="L76" i="18"/>
  <c r="Y79" i="18"/>
  <c r="Z78" i="18"/>
  <c r="B80" i="18"/>
  <c r="C79" i="18"/>
  <c r="B82" i="24" l="1"/>
  <c r="E81" i="24"/>
  <c r="C81" i="24"/>
  <c r="P81" i="18"/>
  <c r="O82" i="18"/>
  <c r="N78" i="18"/>
  <c r="K78" i="18"/>
  <c r="L77" i="18"/>
  <c r="Z79" i="18"/>
  <c r="Y80" i="18"/>
  <c r="B81" i="18"/>
  <c r="C80" i="18"/>
  <c r="B83" i="24" l="1"/>
  <c r="E82" i="24"/>
  <c r="C82" i="24"/>
  <c r="O83" i="18"/>
  <c r="P82" i="18"/>
  <c r="N79" i="18"/>
  <c r="K79" i="18"/>
  <c r="L78" i="18"/>
  <c r="Z80" i="18"/>
  <c r="Y81" i="18"/>
  <c r="C81" i="18"/>
  <c r="B82" i="18"/>
  <c r="B84" i="24" l="1"/>
  <c r="E83" i="24"/>
  <c r="C83" i="24"/>
  <c r="P83" i="18"/>
  <c r="O84" i="18"/>
  <c r="N80" i="18"/>
  <c r="K80" i="18"/>
  <c r="L79" i="18"/>
  <c r="Z81" i="18"/>
  <c r="Y82" i="18"/>
  <c r="B83" i="18"/>
  <c r="C82" i="18"/>
  <c r="B85" i="24" l="1"/>
  <c r="E84" i="24"/>
  <c r="C84" i="24"/>
  <c r="O85" i="18"/>
  <c r="P84" i="18"/>
  <c r="N81" i="18"/>
  <c r="K81" i="18"/>
  <c r="L80" i="18"/>
  <c r="Z82" i="18"/>
  <c r="Y83" i="18"/>
  <c r="B84" i="18"/>
  <c r="C83" i="18"/>
  <c r="B86" i="24" l="1"/>
  <c r="E85" i="24"/>
  <c r="C85" i="24"/>
  <c r="P85" i="18"/>
  <c r="O86" i="18"/>
  <c r="P86" i="18" s="1"/>
  <c r="N82" i="18"/>
  <c r="K82" i="18"/>
  <c r="L81" i="18"/>
  <c r="Z83" i="18"/>
  <c r="Y84" i="18"/>
  <c r="B85" i="18"/>
  <c r="C84" i="18"/>
  <c r="C86" i="24" l="1"/>
  <c r="E86" i="24"/>
  <c r="N83" i="18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<sst xmlns="http://schemas.openxmlformats.org/spreadsheetml/2006/main" count="468" uniqueCount="213">
  <si>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</si>
  <si>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</si>
  <si>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</si>
  <si>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</si>
  <si>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</si>
  <si>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</si>
  <si>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</si>
  <si>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</si>
  <si>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</si>
  <si>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</si>
  <si>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</si>
  <si>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</si>
  <si>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</si>
  <si>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</si>
  <si>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</si>
  <si>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</si>
  <si>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</si>
  <si>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</si>
  <si>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</si>
  <si>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</si>
  <si>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</si>
  <si>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</si>
  <si>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</si>
  <si>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</si>
  <si>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</si>
  <si>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</si>
  <si>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</si>
  <si>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</si>
  <si>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</si>
  <si>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</si>
  <si>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</si>
  <si>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</si>
  <si>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</si>
  <si>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</si>
  <si>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</si>
  <si>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</si>
  <si>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</si>
  <si>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</si>
  <si>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</si>
  <si>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</si>
  <si>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確率</t>
    <rPh sb="0" eb="2">
      <t>カクリツ</t>
    </rPh>
    <phoneticPr fontId="2"/>
  </si>
  <si>
    <t>確率変数</t>
    <rPh sb="0" eb="2">
      <t>カクリツ</t>
    </rPh>
    <rPh sb="2" eb="4">
      <t>ヘンスウ</t>
    </rPh>
    <phoneticPr fontId="2"/>
  </si>
  <si>
    <t>なし</t>
    <phoneticPr fontId="2"/>
  </si>
  <si>
    <t>①</t>
    <phoneticPr fontId="2"/>
  </si>
  <si>
    <t>組み合わせ</t>
    <rPh sb="0" eb="1">
      <t>ク</t>
    </rPh>
    <rPh sb="2" eb="3">
      <t>ア</t>
    </rPh>
    <phoneticPr fontId="2"/>
  </si>
  <si>
    <t>①</t>
    <phoneticPr fontId="2"/>
  </si>
  <si>
    <t>②</t>
    <phoneticPr fontId="2"/>
  </si>
  <si>
    <t>③</t>
    <phoneticPr fontId="2"/>
  </si>
  <si>
    <t>練習問題</t>
    <rPh sb="0" eb="2">
      <t>レンシュウ</t>
    </rPh>
    <rPh sb="2" eb="4">
      <t>モンダイ</t>
    </rPh>
    <phoneticPr fontId="2"/>
  </si>
  <si>
    <t>pp.48</t>
    <phoneticPr fontId="2"/>
  </si>
  <si>
    <t>例題4-1</t>
    <rPh sb="0" eb="2">
      <t>レイダイ</t>
    </rPh>
    <phoneticPr fontId="2"/>
  </si>
  <si>
    <t>標本として10人を無作為に抽出</t>
    <rPh sb="0" eb="2">
      <t>ヒョウホン</t>
    </rPh>
    <rPh sb="7" eb="8">
      <t>ニン</t>
    </rPh>
    <rPh sb="9" eb="12">
      <t>ムサクイ</t>
    </rPh>
    <rPh sb="13" eb="15">
      <t>チュウシュツ</t>
    </rPh>
    <phoneticPr fontId="2"/>
  </si>
  <si>
    <t>5段階評価の満足度で4以上の評価をした人数x</t>
    <rPh sb="1" eb="3">
      <t>ダンカイ</t>
    </rPh>
    <rPh sb="3" eb="5">
      <t>ヒョウカ</t>
    </rPh>
    <rPh sb="6" eb="9">
      <t>マンゾクド</t>
    </rPh>
    <rPh sb="11" eb="13">
      <t>イジョウ</t>
    </rPh>
    <rPh sb="14" eb="16">
      <t>ヒョウカ</t>
    </rPh>
    <rPh sb="19" eb="21">
      <t>ニンズ</t>
    </rPh>
    <phoneticPr fontId="2"/>
  </si>
  <si>
    <t>母集団での比率πを0.6とする</t>
    <rPh sb="0" eb="3">
      <t>ボシュウダン</t>
    </rPh>
    <rPh sb="5" eb="7">
      <t>ヒリツ</t>
    </rPh>
    <phoneticPr fontId="2"/>
  </si>
  <si>
    <t>想定される二項分布 B(10, 0.6)</t>
    <rPh sb="0" eb="2">
      <t>ソウテイ</t>
    </rPh>
    <rPh sb="5" eb="7">
      <t>ニコウ</t>
    </rPh>
    <rPh sb="7" eb="9">
      <t>ブンプ</t>
    </rPh>
    <phoneticPr fontId="2"/>
  </si>
  <si>
    <t>標本比率</t>
    <rPh sb="0" eb="2">
      <t>ヒョウホン</t>
    </rPh>
    <rPh sb="2" eb="4">
      <t>ヒリツ</t>
    </rPh>
    <phoneticPr fontId="2"/>
  </si>
  <si>
    <t>参考</t>
    <rPh sb="0" eb="2">
      <t>サンコウ</t>
    </rPh>
    <phoneticPr fontId="2"/>
  </si>
  <si>
    <t>標本比率が</t>
    <rPh sb="0" eb="2">
      <t>ヒョウホン</t>
    </rPh>
    <rPh sb="2" eb="4">
      <t>ヒリツ</t>
    </rPh>
    <phoneticPr fontId="2"/>
  </si>
  <si>
    <t>母集団での比率</t>
    <rPh sb="0" eb="3">
      <t>ボシュウダン</t>
    </rPh>
    <rPh sb="5" eb="7">
      <t>ヒリツ</t>
    </rPh>
    <phoneticPr fontId="2"/>
  </si>
  <si>
    <t>（π=0.6）</t>
    <phoneticPr fontId="2"/>
  </si>
  <si>
    <t>と大きく変わらない</t>
    <rPh sb="1" eb="2">
      <t>オオ</t>
    </rPh>
    <rPh sb="4" eb="5">
      <t>カ</t>
    </rPh>
    <phoneticPr fontId="2"/>
  </si>
  <si>
    <t>0.5以上0.7以下になる</t>
    <rPh sb="3" eb="5">
      <t>イジョウ</t>
    </rPh>
    <rPh sb="8" eb="10">
      <t>イカ</t>
    </rPh>
    <phoneticPr fontId="2"/>
  </si>
  <si>
    <t>確率は？</t>
    <rPh sb="0" eb="2">
      <t>カクリツ</t>
    </rPh>
    <phoneticPr fontId="2"/>
  </si>
  <si>
    <t>0.2007+0.2508+0.2150</t>
    <phoneticPr fontId="2"/>
  </si>
  <si>
    <t>=</t>
    <phoneticPr fontId="2"/>
  </si>
  <si>
    <t>二項分布</t>
    <rPh sb="0" eb="2">
      <t>ニコウ</t>
    </rPh>
    <rPh sb="2" eb="4">
      <t>ブンプ</t>
    </rPh>
    <phoneticPr fontId="2"/>
  </si>
  <si>
    <t>その他の離散確率分布</t>
    <rPh sb="2" eb="3">
      <t>タ</t>
    </rPh>
    <rPh sb="4" eb="6">
      <t>リサン</t>
    </rPh>
    <rPh sb="6" eb="8">
      <t>カクリツ</t>
    </rPh>
    <rPh sb="8" eb="10">
      <t>ブンプ</t>
    </rPh>
    <phoneticPr fontId="2"/>
  </si>
  <si>
    <t>ポアソン分布</t>
    <rPh sb="4" eb="6">
      <t>ブンプ</t>
    </rPh>
    <phoneticPr fontId="2"/>
  </si>
  <si>
    <t>超幾何分布</t>
    <rPh sb="0" eb="1">
      <t>チョウ</t>
    </rPh>
    <rPh sb="1" eb="3">
      <t>キカ</t>
    </rPh>
    <rPh sb="3" eb="5">
      <t>ブンプ</t>
    </rPh>
    <phoneticPr fontId="2"/>
  </si>
  <si>
    <t>多項分布</t>
    <rPh sb="0" eb="2">
      <t>タコウ</t>
    </rPh>
    <rPh sb="2" eb="4">
      <t>ブンプ</t>
    </rPh>
    <phoneticPr fontId="2"/>
  </si>
  <si>
    <t>pp.50</t>
    <phoneticPr fontId="2"/>
  </si>
  <si>
    <t>母集団が有限母集団のとき</t>
    <rPh sb="0" eb="3">
      <t>ボシュウダン</t>
    </rPh>
    <rPh sb="4" eb="6">
      <t>ユウゲン</t>
    </rPh>
    <rPh sb="6" eb="9">
      <t>ボシュウダン</t>
    </rPh>
    <phoneticPr fontId="2"/>
  </si>
  <si>
    <t>超幾何分布の確率分布は二項分布とほぼ同じ</t>
  </si>
  <si>
    <t>母集団の大きさNが大きいときは</t>
    <rPh sb="0" eb="3">
      <t>ボシュウダン</t>
    </rPh>
    <rPh sb="4" eb="5">
      <t>オオ</t>
    </rPh>
    <rPh sb="9" eb="10">
      <t>オオ</t>
    </rPh>
    <phoneticPr fontId="2"/>
  </si>
  <si>
    <t>・</t>
    <phoneticPr fontId="2"/>
  </si>
  <si>
    <t>二項分布における確率πが小さくなり</t>
    <rPh sb="0" eb="2">
      <t>ニコウ</t>
    </rPh>
    <rPh sb="2" eb="4">
      <t>ブンプ</t>
    </rPh>
    <rPh sb="8" eb="10">
      <t>カクリツ</t>
    </rPh>
    <rPh sb="12" eb="13">
      <t>チイ</t>
    </rPh>
    <phoneticPr fontId="2"/>
  </si>
  <si>
    <t>nπは一定とみなせる場合</t>
    <rPh sb="3" eb="5">
      <t>イッテイ</t>
    </rPh>
    <rPh sb="10" eb="12">
      <t>バアイ</t>
    </rPh>
    <phoneticPr fontId="2"/>
  </si>
  <si>
    <t>事象がめったに起こらない場合</t>
    <rPh sb="0" eb="2">
      <t>ジショウ</t>
    </rPh>
    <rPh sb="7" eb="8">
      <t>オ</t>
    </rPh>
    <rPh sb="12" eb="14">
      <t>バアイ</t>
    </rPh>
    <phoneticPr fontId="2"/>
  </si>
  <si>
    <t>二項分布の拡張（事象を3つ以上に分類した場合）</t>
    <rPh sb="0" eb="2">
      <t>ニコウ</t>
    </rPh>
    <rPh sb="2" eb="4">
      <t>ブンプ</t>
    </rPh>
    <rPh sb="5" eb="7">
      <t>カクチョウ</t>
    </rPh>
    <phoneticPr fontId="2"/>
  </si>
  <si>
    <t>赤球2個と白球3個が入った壺がある。この壺から1回に1つの球を取り出し、</t>
    <rPh sb="0" eb="1">
      <t>アカ</t>
    </rPh>
    <rPh sb="1" eb="2">
      <t>キュウ</t>
    </rPh>
    <rPh sb="3" eb="4">
      <t>コ</t>
    </rPh>
    <rPh sb="5" eb="6">
      <t>シロ</t>
    </rPh>
    <rPh sb="6" eb="7">
      <t>キュウ</t>
    </rPh>
    <rPh sb="8" eb="9">
      <t>コ</t>
    </rPh>
    <rPh sb="10" eb="11">
      <t>ハイ</t>
    </rPh>
    <rPh sb="13" eb="14">
      <t>ツボ</t>
    </rPh>
    <rPh sb="20" eb="21">
      <t>ツボ</t>
    </rPh>
    <rPh sb="24" eb="25">
      <t>カイ</t>
    </rPh>
    <rPh sb="29" eb="30">
      <t>キュウ</t>
    </rPh>
    <rPh sb="31" eb="32">
      <t>ト</t>
    </rPh>
    <rPh sb="33" eb="34">
      <t>ダ</t>
    </rPh>
    <phoneticPr fontId="2"/>
  </si>
  <si>
    <t>色を記録した後、球を壺に戻す。球は色以外では区別がつかず、壺の中は見えない。</t>
    <rPh sb="0" eb="1">
      <t>イロ</t>
    </rPh>
    <rPh sb="2" eb="4">
      <t>キロク</t>
    </rPh>
    <rPh sb="6" eb="7">
      <t>アト</t>
    </rPh>
    <rPh sb="8" eb="9">
      <t>キュウ</t>
    </rPh>
    <rPh sb="10" eb="11">
      <t>ツボ</t>
    </rPh>
    <rPh sb="12" eb="13">
      <t>モド</t>
    </rPh>
    <rPh sb="15" eb="16">
      <t>キュウ</t>
    </rPh>
    <rPh sb="17" eb="18">
      <t>イロ</t>
    </rPh>
    <rPh sb="18" eb="20">
      <t>イガイ</t>
    </rPh>
    <rPh sb="22" eb="24">
      <t>クベツ</t>
    </rPh>
    <rPh sb="29" eb="30">
      <t>ツボ</t>
    </rPh>
    <rPh sb="31" eb="32">
      <t>ナカ</t>
    </rPh>
    <rPh sb="33" eb="34">
      <t>ミ</t>
    </rPh>
    <phoneticPr fontId="2"/>
  </si>
  <si>
    <t>１．この操作を2回繰り返したとき、2回とも白球を取り出す確率は？（分数で解答）</t>
    <rPh sb="4" eb="6">
      <t>ソウサ</t>
    </rPh>
    <rPh sb="8" eb="9">
      <t>カイ</t>
    </rPh>
    <rPh sb="9" eb="10">
      <t>ク</t>
    </rPh>
    <rPh sb="11" eb="12">
      <t>カエ</t>
    </rPh>
    <rPh sb="18" eb="19">
      <t>カイ</t>
    </rPh>
    <rPh sb="21" eb="22">
      <t>シロ</t>
    </rPh>
    <rPh sb="22" eb="23">
      <t>キュウ</t>
    </rPh>
    <rPh sb="24" eb="25">
      <t>ト</t>
    </rPh>
    <rPh sb="26" eb="27">
      <t>ダ</t>
    </rPh>
    <rPh sb="28" eb="30">
      <t>カクリツ</t>
    </rPh>
    <rPh sb="33" eb="35">
      <t>ブンスウ</t>
    </rPh>
    <rPh sb="36" eb="38">
      <t>カイトウ</t>
    </rPh>
    <phoneticPr fontId="2"/>
  </si>
  <si>
    <t>２．以下のパターンで壺の中の球の数を変えたとき、赤球を取り出す確率は？</t>
    <rPh sb="2" eb="4">
      <t>イカ</t>
    </rPh>
    <rPh sb="10" eb="11">
      <t>ツボ</t>
    </rPh>
    <rPh sb="12" eb="13">
      <t>ナカ</t>
    </rPh>
    <rPh sb="14" eb="15">
      <t>キュウ</t>
    </rPh>
    <rPh sb="16" eb="17">
      <t>カズ</t>
    </rPh>
    <rPh sb="18" eb="19">
      <t>カ</t>
    </rPh>
    <rPh sb="24" eb="25">
      <t>アカ</t>
    </rPh>
    <rPh sb="25" eb="26">
      <t>キュウ</t>
    </rPh>
    <rPh sb="27" eb="28">
      <t>ト</t>
    </rPh>
    <rPh sb="29" eb="30">
      <t>ダ</t>
    </rPh>
    <rPh sb="31" eb="33">
      <t>カクリツ</t>
    </rPh>
    <phoneticPr fontId="2"/>
  </si>
  <si>
    <t>Ａ．赤球を1つ増やし、白球も1つ増やす</t>
    <rPh sb="2" eb="3">
      <t>アカ</t>
    </rPh>
    <rPh sb="3" eb="4">
      <t>キュウ</t>
    </rPh>
    <rPh sb="7" eb="8">
      <t>フ</t>
    </rPh>
    <rPh sb="11" eb="12">
      <t>シロ</t>
    </rPh>
    <rPh sb="12" eb="13">
      <t>キュウ</t>
    </rPh>
    <rPh sb="16" eb="17">
      <t>フ</t>
    </rPh>
    <phoneticPr fontId="2"/>
  </si>
  <si>
    <t>大きくなる</t>
    <rPh sb="0" eb="1">
      <t>オオ</t>
    </rPh>
    <phoneticPr fontId="2"/>
  </si>
  <si>
    <t>Ｂ．赤球を1つ減らし、白球を2つ減らす</t>
    <rPh sb="2" eb="3">
      <t>アカ</t>
    </rPh>
    <rPh sb="3" eb="4">
      <t>キュウ</t>
    </rPh>
    <rPh sb="7" eb="8">
      <t>ヘ</t>
    </rPh>
    <rPh sb="11" eb="12">
      <t>シロ</t>
    </rPh>
    <rPh sb="12" eb="13">
      <t>キュウ</t>
    </rPh>
    <rPh sb="16" eb="17">
      <t>ヘ</t>
    </rPh>
    <phoneticPr fontId="2"/>
  </si>
  <si>
    <t>袋の中に赤のボールが7個、白のボールが3個入っている。</t>
    <rPh sb="0" eb="1">
      <t>フクロ</t>
    </rPh>
    <rPh sb="2" eb="3">
      <t>ナカ</t>
    </rPh>
    <rPh sb="4" eb="5">
      <t>アカ</t>
    </rPh>
    <rPh sb="11" eb="12">
      <t>コ</t>
    </rPh>
    <rPh sb="13" eb="14">
      <t>シロ</t>
    </rPh>
    <rPh sb="20" eb="21">
      <t>コ</t>
    </rPh>
    <rPh sb="21" eb="22">
      <t>ハイ</t>
    </rPh>
    <phoneticPr fontId="2"/>
  </si>
  <si>
    <t>Aさんが1つ取り出したあと、Bさんが1つ取り出した。二人のボールの色が</t>
    <rPh sb="6" eb="7">
      <t>ト</t>
    </rPh>
    <rPh sb="8" eb="9">
      <t>ダ</t>
    </rPh>
    <rPh sb="20" eb="21">
      <t>ト</t>
    </rPh>
    <rPh sb="22" eb="23">
      <t>ダ</t>
    </rPh>
    <rPh sb="26" eb="28">
      <t>フタリ</t>
    </rPh>
    <rPh sb="33" eb="34">
      <t>イロ</t>
    </rPh>
    <phoneticPr fontId="2"/>
  </si>
  <si>
    <t>※【同じ色】二人とも赤のパターンと、二人とも白のパターンがある</t>
    <rPh sb="2" eb="3">
      <t>オナ</t>
    </rPh>
    <rPh sb="4" eb="5">
      <t>イロ</t>
    </rPh>
    <rPh sb="6" eb="8">
      <t>フタリ</t>
    </rPh>
    <rPh sb="10" eb="11">
      <t>アカ</t>
    </rPh>
    <rPh sb="18" eb="20">
      <t>フタリ</t>
    </rPh>
    <rPh sb="22" eb="23">
      <t>シロ</t>
    </rPh>
    <phoneticPr fontId="2"/>
  </si>
  <si>
    <t>どちらも赤</t>
    <rPh sb="4" eb="5">
      <t>アカ</t>
    </rPh>
    <phoneticPr fontId="2"/>
  </si>
  <si>
    <t>どちらも白</t>
    <rPh sb="4" eb="5">
      <t>シロ</t>
    </rPh>
    <phoneticPr fontId="2"/>
  </si>
  <si>
    <t>独立なので</t>
    <rPh sb="0" eb="2">
      <t>ドクリツ</t>
    </rPh>
    <phoneticPr fontId="2"/>
  </si>
  <si>
    <t>同じになる確率は？（分数で解答）</t>
    <rPh sb="0" eb="1">
      <t>オナ</t>
    </rPh>
    <rPh sb="5" eb="7">
      <t>カクリツ</t>
    </rPh>
    <rPh sb="10" eb="12">
      <t>ブンスウ</t>
    </rPh>
    <rPh sb="13" eb="15">
      <t>カイトウ</t>
    </rPh>
    <phoneticPr fontId="2"/>
  </si>
  <si>
    <t>※Aさんが取り出したあと、袋の中のボールの数は…？</t>
    <rPh sb="5" eb="6">
      <t>ト</t>
    </rPh>
    <rPh sb="7" eb="8">
      <t>ダ</t>
    </rPh>
    <rPh sb="13" eb="14">
      <t>フクロ</t>
    </rPh>
    <rPh sb="15" eb="16">
      <t>ナカ</t>
    </rPh>
    <rPh sb="21" eb="22">
      <t>カズ</t>
    </rPh>
    <phoneticPr fontId="2"/>
  </si>
  <si>
    <t>サイコロを5回投げたとき、6の目が3回出る確率は？（小数点以下3桁程度）</t>
    <rPh sb="6" eb="7">
      <t>カイ</t>
    </rPh>
    <rPh sb="7" eb="8">
      <t>ナ</t>
    </rPh>
    <rPh sb="15" eb="16">
      <t>メ</t>
    </rPh>
    <rPh sb="18" eb="19">
      <t>カイ</t>
    </rPh>
    <rPh sb="19" eb="20">
      <t>デ</t>
    </rPh>
    <rPh sb="21" eb="23">
      <t>カクリツ</t>
    </rPh>
    <rPh sb="26" eb="29">
      <t>ショウスウテン</t>
    </rPh>
    <rPh sb="29" eb="31">
      <t>イカ</t>
    </rPh>
    <rPh sb="32" eb="33">
      <t>ケタ</t>
    </rPh>
    <rPh sb="33" eb="35">
      <t>テイド</t>
    </rPh>
    <phoneticPr fontId="2"/>
  </si>
  <si>
    <t>連続確率分布について理解します。</t>
    <rPh sb="0" eb="2">
      <t>レンゾク</t>
    </rPh>
    <rPh sb="2" eb="4">
      <t>カクリツ</t>
    </rPh>
    <rPh sb="4" eb="6">
      <t>ブンプ</t>
    </rPh>
    <rPh sb="10" eb="12">
      <t>リカイ</t>
    </rPh>
    <phoneticPr fontId="2"/>
  </si>
  <si>
    <t>pp.51</t>
    <phoneticPr fontId="2"/>
  </si>
  <si>
    <t>連続確率分布</t>
    <rPh sb="0" eb="2">
      <t>レンゾク</t>
    </rPh>
    <rPh sb="2" eb="4">
      <t>カクリツ</t>
    </rPh>
    <rPh sb="4" eb="6">
      <t>ブンプ</t>
    </rPh>
    <phoneticPr fontId="2"/>
  </si>
  <si>
    <t>連続確率変数に対応する確率</t>
    <rPh sb="0" eb="2">
      <t>レンゾク</t>
    </rPh>
    <rPh sb="2" eb="4">
      <t>カクリツ</t>
    </rPh>
    <rPh sb="4" eb="6">
      <t>ヘンスウ</t>
    </rPh>
    <rPh sb="7" eb="9">
      <t>タイオウ</t>
    </rPh>
    <rPh sb="11" eb="13">
      <t>カクリツ</t>
    </rPh>
    <phoneticPr fontId="2"/>
  </si>
  <si>
    <t>は</t>
    <phoneticPr fontId="2"/>
  </si>
  <si>
    <t>ゼロ</t>
    <phoneticPr fontId="2"/>
  </si>
  <si>
    <t>になる</t>
    <phoneticPr fontId="2"/>
  </si>
  <si>
    <t>累積度数</t>
    <rPh sb="0" eb="2">
      <t>ルイセキ</t>
    </rPh>
    <rPh sb="2" eb="4">
      <t>ドスウ</t>
    </rPh>
    <phoneticPr fontId="2"/>
  </si>
  <si>
    <t>相対度数</t>
    <rPh sb="0" eb="2">
      <t>ソウタイ</t>
    </rPh>
    <rPh sb="2" eb="4">
      <t>ドスウ</t>
    </rPh>
    <phoneticPr fontId="2"/>
  </si>
  <si>
    <t>連続変数では</t>
    <rPh sb="0" eb="2">
      <t>レンゾク</t>
    </rPh>
    <rPh sb="2" eb="4">
      <t>ヘンスウ</t>
    </rPh>
    <phoneticPr fontId="2"/>
  </si>
  <si>
    <t>は表現できない</t>
    <phoneticPr fontId="2"/>
  </si>
  <si>
    <t>連続変数でも</t>
    <rPh sb="0" eb="2">
      <t>レンゾク</t>
    </rPh>
    <rPh sb="2" eb="4">
      <t>ヘンスウ</t>
    </rPh>
    <phoneticPr fontId="2"/>
  </si>
  <si>
    <t>は表現できる</t>
    <phoneticPr fontId="2"/>
  </si>
  <si>
    <t>※</t>
    <phoneticPr fontId="2"/>
  </si>
  <si>
    <t>駅からの距離480m0cm0mmちょうどの物件はほぼない</t>
    <rPh sb="0" eb="1">
      <t>エキ</t>
    </rPh>
    <rPh sb="4" eb="6">
      <t>キョリ</t>
    </rPh>
    <rPh sb="21" eb="23">
      <t>ブッケン</t>
    </rPh>
    <phoneticPr fontId="2"/>
  </si>
  <si>
    <t>分布関数</t>
    <rPh sb="0" eb="2">
      <t>ブンプ</t>
    </rPh>
    <rPh sb="2" eb="4">
      <t>カンスウ</t>
    </rPh>
    <phoneticPr fontId="2"/>
  </si>
  <si>
    <t>Xがx以下であるすべての根元事象の集合</t>
    <phoneticPr fontId="2"/>
  </si>
  <si>
    <t>※</t>
    <phoneticPr fontId="2"/>
  </si>
  <si>
    <t>経験確率の考え方</t>
    <rPh sb="0" eb="2">
      <t>ケイケン</t>
    </rPh>
    <rPh sb="2" eb="4">
      <t>カクリツ</t>
    </rPh>
    <rPh sb="5" eb="6">
      <t>カンガ</t>
    </rPh>
    <rPh sb="7" eb="8">
      <t>カタ</t>
    </rPh>
    <phoneticPr fontId="2"/>
  </si>
  <si>
    <t>が対応</t>
    <rPh sb="1" eb="3">
      <t>タイオウ</t>
    </rPh>
    <phoneticPr fontId="2"/>
  </si>
  <si>
    <t>確率には</t>
    <rPh sb="0" eb="2">
      <t>カクリツ</t>
    </rPh>
    <phoneticPr fontId="2"/>
  </si>
  <si>
    <t>分布関数には</t>
    <rPh sb="0" eb="2">
      <t>ブンプ</t>
    </rPh>
    <rPh sb="2" eb="4">
      <t>カンスウ</t>
    </rPh>
    <phoneticPr fontId="2"/>
  </si>
  <si>
    <t>分布関数は</t>
    <rPh sb="0" eb="2">
      <t>ブンプ</t>
    </rPh>
    <rPh sb="2" eb="4">
      <t>カンスウ</t>
    </rPh>
    <phoneticPr fontId="2"/>
  </si>
  <si>
    <t>単調に増加</t>
    <rPh sb="0" eb="2">
      <t>タンチョウ</t>
    </rPh>
    <rPh sb="3" eb="5">
      <t>ゾウカ</t>
    </rPh>
    <phoneticPr fontId="2"/>
  </si>
  <si>
    <t>する関数であるため、以下が成り立つ</t>
    <rPh sb="2" eb="4">
      <t>カンスウ</t>
    </rPh>
    <rPh sb="10" eb="12">
      <t>イカ</t>
    </rPh>
    <rPh sb="13" eb="14">
      <t>ナ</t>
    </rPh>
    <rPh sb="15" eb="16">
      <t>タ</t>
    </rPh>
    <phoneticPr fontId="2"/>
  </si>
  <si>
    <t>x</t>
    <phoneticPr fontId="2"/>
  </si>
  <si>
    <t>F(x)</t>
    <phoneticPr fontId="2"/>
  </si>
  <si>
    <t>mean</t>
    <phoneticPr fontId="2"/>
  </si>
  <si>
    <t>std. dev.</t>
    <phoneticPr fontId="2"/>
  </si>
  <si>
    <t>f(x)</t>
    <phoneticPr fontId="2"/>
  </si>
  <si>
    <t>α</t>
    <phoneticPr fontId="2"/>
  </si>
  <si>
    <t>β</t>
    <phoneticPr fontId="2"/>
  </si>
  <si>
    <r>
      <rPr>
        <sz val="8"/>
        <color theme="1"/>
        <rFont val="ＭＳ Ｐゴシック"/>
        <family val="3"/>
        <charset val="128"/>
      </rPr>
      <t>累積分布関数</t>
    </r>
    <rPh sb="0" eb="2">
      <t>ルイセキ</t>
    </rPh>
    <rPh sb="2" eb="4">
      <t>ブンプ</t>
    </rPh>
    <rPh sb="4" eb="6">
      <t>カンスウ</t>
    </rPh>
    <phoneticPr fontId="2"/>
  </si>
  <si>
    <r>
      <rPr>
        <sz val="8"/>
        <color theme="1"/>
        <rFont val="ＭＳ Ｐゴシック"/>
        <family val="3"/>
        <charset val="128"/>
      </rPr>
      <t>確率密度関数</t>
    </r>
    <rPh sb="0" eb="2">
      <t>カクリツ</t>
    </rPh>
    <rPh sb="2" eb="4">
      <t>ミツド</t>
    </rPh>
    <rPh sb="4" eb="6">
      <t>カンスウ</t>
    </rPh>
    <phoneticPr fontId="2"/>
  </si>
  <si>
    <r>
      <t>α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rebuchet MS"/>
        <family val="2"/>
      </rPr>
      <t>β</t>
    </r>
    <phoneticPr fontId="2"/>
  </si>
  <si>
    <t>β-α</t>
    <phoneticPr fontId="2"/>
  </si>
  <si>
    <t>確率密度関数</t>
    <rPh sb="0" eb="2">
      <t>カクリツ</t>
    </rPh>
    <rPh sb="2" eb="4">
      <t>ミツド</t>
    </rPh>
    <rPh sb="4" eb="6">
      <t>カンスウ</t>
    </rPh>
    <phoneticPr fontId="2"/>
  </si>
  <si>
    <t>∫</t>
    <phoneticPr fontId="2"/>
  </si>
  <si>
    <t>（インテグラル）…積分の記号</t>
    <rPh sb="9" eb="11">
      <t>セキブン</t>
    </rPh>
    <rPh sb="12" eb="14">
      <t>キゴウ</t>
    </rPh>
    <phoneticPr fontId="2"/>
  </si>
  <si>
    <t>関数f(x)とx軸で囲まれた部分を、-∞～yまで面積計算　⇒　F(y)</t>
    <rPh sb="0" eb="2">
      <t>カンスウ</t>
    </rPh>
    <rPh sb="8" eb="9">
      <t>ジク</t>
    </rPh>
    <rPh sb="10" eb="11">
      <t>カコ</t>
    </rPh>
    <rPh sb="14" eb="16">
      <t>ブブン</t>
    </rPh>
    <rPh sb="24" eb="26">
      <t>メンセキ</t>
    </rPh>
    <rPh sb="26" eb="28">
      <t>ケイサン</t>
    </rPh>
    <phoneticPr fontId="2"/>
  </si>
  <si>
    <t>イメージ図は次頁参照</t>
    <rPh sb="4" eb="5">
      <t>ズ</t>
    </rPh>
    <rPh sb="6" eb="7">
      <t>ツギ</t>
    </rPh>
    <rPh sb="7" eb="8">
      <t>ページ</t>
    </rPh>
    <rPh sb="8" eb="10">
      <t>サンショウ</t>
    </rPh>
    <phoneticPr fontId="2"/>
  </si>
  <si>
    <t>pp.52</t>
    <phoneticPr fontId="2"/>
  </si>
  <si>
    <t>連続確率変数Xに対応する確率</t>
    <rPh sb="0" eb="2">
      <t>レンゾク</t>
    </rPh>
    <rPh sb="2" eb="4">
      <t>カクリツ</t>
    </rPh>
    <rPh sb="4" eb="6">
      <t>ヘンスウ</t>
    </rPh>
    <rPh sb="8" eb="10">
      <t>タイオウ</t>
    </rPh>
    <rPh sb="12" eb="14">
      <t>カクリツ</t>
    </rPh>
    <phoneticPr fontId="2"/>
  </si>
  <si>
    <t>確率密度分布　f(x)</t>
    <rPh sb="0" eb="2">
      <t>カクリツ</t>
    </rPh>
    <rPh sb="2" eb="4">
      <t>ミツド</t>
    </rPh>
    <rPh sb="4" eb="6">
      <t>ブンプ</t>
    </rPh>
    <phoneticPr fontId="2"/>
  </si>
  <si>
    <t>確率の合計は1</t>
    <rPh sb="0" eb="2">
      <t>カクリツ</t>
    </rPh>
    <rPh sb="3" eb="5">
      <t>ゴウケイ</t>
    </rPh>
    <phoneticPr fontId="2"/>
  </si>
  <si>
    <t>x=yのとき、関数f(x)とx軸で</t>
    <phoneticPr fontId="2"/>
  </si>
  <si>
    <t>分布関数　F(x)</t>
    <rPh sb="0" eb="2">
      <t>ブンプ</t>
    </rPh>
    <rPh sb="2" eb="4">
      <t>カンスウ</t>
    </rPh>
    <phoneticPr fontId="2"/>
  </si>
  <si>
    <t>囲まれた部分の面積が、F(y)</t>
    <phoneticPr fontId="2"/>
  </si>
  <si>
    <t>確率密度関数を積分　⇒　F(y)</t>
    <rPh sb="0" eb="2">
      <t>カクリツ</t>
    </rPh>
    <rPh sb="2" eb="4">
      <t>ミツド</t>
    </rPh>
    <rPh sb="4" eb="6">
      <t>カンスウ</t>
    </rPh>
    <rPh sb="7" eb="9">
      <t>セキブン</t>
    </rPh>
    <rPh sb="12" eb="13">
      <t>ブンスウ</t>
    </rPh>
    <phoneticPr fontId="2"/>
  </si>
  <si>
    <t>緑の部分F(β)から赤い部分F(α)を引く</t>
    <rPh sb="0" eb="1">
      <t>ミドリ</t>
    </rPh>
    <rPh sb="2" eb="4">
      <t>ブブン</t>
    </rPh>
    <rPh sb="10" eb="11">
      <t>アカ</t>
    </rPh>
    <rPh sb="12" eb="14">
      <t>ブブン</t>
    </rPh>
    <rPh sb="19" eb="20">
      <t>ヒ</t>
    </rPh>
    <phoneticPr fontId="2"/>
  </si>
  <si>
    <t>↓</t>
    <phoneticPr fontId="2"/>
  </si>
  <si>
    <t>青い部分Pr(α&lt;X&lt;β)の面積</t>
    <rPh sb="0" eb="1">
      <t>アオ</t>
    </rPh>
    <rPh sb="2" eb="4">
      <t>ブブン</t>
    </rPh>
    <rPh sb="14" eb="16">
      <t>メンセキ</t>
    </rPh>
    <phoneticPr fontId="2"/>
  </si>
  <si>
    <t>pp.53</t>
    <phoneticPr fontId="2"/>
  </si>
  <si>
    <t>一様分布</t>
    <rPh sb="0" eb="2">
      <t>イチヨウ</t>
    </rPh>
    <rPh sb="2" eb="4">
      <t>ブンプ</t>
    </rPh>
    <phoneticPr fontId="2"/>
  </si>
  <si>
    <t>（uniform distribution）</t>
    <phoneticPr fontId="2"/>
  </si>
  <si>
    <t>連続確率変数Xの確率密度関数f(x)が、区間</t>
    <rPh sb="0" eb="2">
      <t>レンゾク</t>
    </rPh>
    <rPh sb="2" eb="4">
      <t>カクリツ</t>
    </rPh>
    <rPh sb="4" eb="6">
      <t>ヘンスウ</t>
    </rPh>
    <rPh sb="8" eb="10">
      <t>カクリツ</t>
    </rPh>
    <rPh sb="10" eb="12">
      <t>ミツド</t>
    </rPh>
    <rPh sb="12" eb="14">
      <t>カンスウ</t>
    </rPh>
    <rPh sb="20" eb="22">
      <t>クカン</t>
    </rPh>
    <phoneticPr fontId="2"/>
  </si>
  <si>
    <t>において</t>
    <phoneticPr fontId="2"/>
  </si>
  <si>
    <t>のとき</t>
    <phoneticPr fontId="2"/>
  </si>
  <si>
    <t>確率変数Xは一様分布にしたがう</t>
    <rPh sb="0" eb="2">
      <t>カクリツ</t>
    </rPh>
    <rPh sb="2" eb="4">
      <t>ヘンスウ</t>
    </rPh>
    <rPh sb="6" eb="8">
      <t>イチヨウ</t>
    </rPh>
    <rPh sb="8" eb="10">
      <t>ブンプ</t>
    </rPh>
    <phoneticPr fontId="2"/>
  </si>
  <si>
    <t>とり得る値の範囲はわかっているものの、どのような値をとるかについて</t>
    <rPh sb="2" eb="3">
      <t>ウ</t>
    </rPh>
    <rPh sb="4" eb="5">
      <t>アタイ</t>
    </rPh>
    <rPh sb="6" eb="8">
      <t>ハンイ</t>
    </rPh>
    <rPh sb="24" eb="25">
      <t>アタイ</t>
    </rPh>
    <phoneticPr fontId="2"/>
  </si>
  <si>
    <t>情報がまったくないときの確率分布</t>
    <rPh sb="0" eb="2">
      <t>ジョウホウ</t>
    </rPh>
    <rPh sb="12" eb="14">
      <t>カクリツ</t>
    </rPh>
    <rPh sb="14" eb="16">
      <t>ブンプ</t>
    </rPh>
    <phoneticPr fontId="2"/>
  </si>
  <si>
    <t>例</t>
    <rPh sb="0" eb="1">
      <t>レイ</t>
    </rPh>
    <phoneticPr fontId="2"/>
  </si>
  <si>
    <r>
      <t>ちょうど1年後の同じ月日の</t>
    </r>
    <r>
      <rPr>
        <sz val="12"/>
        <color rgb="FFFF0000"/>
        <rFont val="メイリオ"/>
        <family val="3"/>
        <charset val="128"/>
      </rPr>
      <t>1日間</t>
    </r>
    <r>
      <rPr>
        <sz val="12"/>
        <rFont val="メイリオ"/>
        <family val="3"/>
        <charset val="128"/>
      </rPr>
      <t>においての降水時間</t>
    </r>
    <rPh sb="5" eb="7">
      <t>ネンゴ</t>
    </rPh>
    <rPh sb="8" eb="9">
      <t>オナ</t>
    </rPh>
    <rPh sb="10" eb="11">
      <t>ゲツ</t>
    </rPh>
    <rPh sb="11" eb="12">
      <t>ヒ</t>
    </rPh>
    <rPh sb="14" eb="16">
      <t>ニチカン</t>
    </rPh>
    <rPh sb="21" eb="23">
      <t>コウスイ</t>
    </rPh>
    <rPh sb="23" eb="25">
      <t>ジカン</t>
    </rPh>
    <phoneticPr fontId="2"/>
  </si>
  <si>
    <t>⇒</t>
    <phoneticPr fontId="2"/>
  </si>
  <si>
    <t>0時間～24時間</t>
    <rPh sb="1" eb="3">
      <t>ジカン</t>
    </rPh>
    <rPh sb="6" eb="8">
      <t>ジカン</t>
    </rPh>
    <phoneticPr fontId="2"/>
  </si>
  <si>
    <t>その他の連続確率分布</t>
    <rPh sb="2" eb="3">
      <t>タ</t>
    </rPh>
    <rPh sb="4" eb="6">
      <t>レンゾク</t>
    </rPh>
    <rPh sb="6" eb="8">
      <t>カクリツ</t>
    </rPh>
    <rPh sb="8" eb="10">
      <t>ブンプ</t>
    </rPh>
    <phoneticPr fontId="2"/>
  </si>
  <si>
    <t>前述</t>
    <rPh sb="0" eb="2">
      <t>ゼンジュツ</t>
    </rPh>
    <phoneticPr fontId="2"/>
  </si>
  <si>
    <t>指数分布</t>
    <rPh sb="0" eb="2">
      <t>シスウ</t>
    </rPh>
    <rPh sb="2" eb="4">
      <t>ブンプ</t>
    </rPh>
    <phoneticPr fontId="2"/>
  </si>
  <si>
    <t>事象が起こる時間間隔を表現する連続確率分布</t>
    <rPh sb="0" eb="2">
      <t>ジショウ</t>
    </rPh>
    <rPh sb="3" eb="4">
      <t>オ</t>
    </rPh>
    <rPh sb="6" eb="8">
      <t>ジカン</t>
    </rPh>
    <rPh sb="8" eb="10">
      <t>カンカク</t>
    </rPh>
    <rPh sb="11" eb="13">
      <t>ヒョウゲン</t>
    </rPh>
    <rPh sb="15" eb="17">
      <t>レンゾク</t>
    </rPh>
    <rPh sb="17" eb="19">
      <t>カクリツ</t>
    </rPh>
    <rPh sb="19" eb="21">
      <t>ブンプ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</si>
  <si>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</si>
  <si>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</si>
  <si>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t分布</t>
    <rPh sb="1" eb="3">
      <t>ブンプ</t>
    </rPh>
    <phoneticPr fontId="2"/>
  </si>
  <si>
    <t>F分布</t>
    <rPh sb="1" eb="3">
      <t>ブンプ</t>
    </rPh>
    <phoneticPr fontId="2"/>
  </si>
  <si>
    <t>いずれも第6章以降で登場</t>
    <rPh sb="4" eb="5">
      <t>ダイ</t>
    </rPh>
    <rPh sb="6" eb="9">
      <t>ショウイコウ</t>
    </rPh>
    <rPh sb="10" eb="12">
      <t>トウジョウ</t>
    </rPh>
    <phoneticPr fontId="2"/>
  </si>
  <si>
    <t>pp.54</t>
    <phoneticPr fontId="2"/>
  </si>
  <si>
    <t>確率分布の平均値と分散の定義</t>
    <rPh sb="0" eb="2">
      <t>カクリツ</t>
    </rPh>
    <rPh sb="2" eb="4">
      <t>ブンプ</t>
    </rPh>
    <rPh sb="5" eb="8">
      <t>ヘイキンチ</t>
    </rPh>
    <rPh sb="9" eb="11">
      <t>ブンサン</t>
    </rPh>
    <rPh sb="12" eb="14">
      <t>テイギ</t>
    </rPh>
    <phoneticPr fontId="2"/>
  </si>
  <si>
    <t>確率分布は</t>
    <rPh sb="0" eb="2">
      <t>カクリツ</t>
    </rPh>
    <rPh sb="2" eb="4">
      <t>ブンプ</t>
    </rPh>
    <phoneticPr fontId="2"/>
  </si>
  <si>
    <t>母集団</t>
    <rPh sb="0" eb="3">
      <t>ボシュウダン</t>
    </rPh>
    <phoneticPr fontId="2"/>
  </si>
  <si>
    <t>の分布</t>
    <rPh sb="1" eb="3">
      <t>ブンプ</t>
    </rPh>
    <phoneticPr fontId="2"/>
  </si>
  <si>
    <t>⇒</t>
    <phoneticPr fontId="2"/>
  </si>
  <si>
    <r>
      <t>母平均μと母分散σ</t>
    </r>
    <r>
      <rPr>
        <vertAlign val="superscript"/>
        <sz val="12"/>
        <rFont val="メイリオ"/>
        <family val="3"/>
        <charset val="128"/>
      </rPr>
      <t>2</t>
    </r>
    <r>
      <rPr>
        <sz val="12"/>
        <rFont val="メイリオ"/>
        <family val="3"/>
        <charset val="128"/>
      </rPr>
      <t>は</t>
    </r>
    <rPh sb="0" eb="1">
      <t>ボ</t>
    </rPh>
    <rPh sb="1" eb="3">
      <t>ヘイキン</t>
    </rPh>
    <rPh sb="5" eb="6">
      <t>ボ</t>
    </rPh>
    <rPh sb="6" eb="8">
      <t>ブンサン</t>
    </rPh>
    <phoneticPr fontId="2"/>
  </si>
  <si>
    <t>確率分布</t>
    <rPh sb="0" eb="2">
      <t>カクリツ</t>
    </rPh>
    <rPh sb="2" eb="4">
      <t>ブンプ</t>
    </rPh>
    <phoneticPr fontId="2"/>
  </si>
  <si>
    <t>の平均値と分散</t>
    <rPh sb="1" eb="4">
      <t>ヘイキンチ</t>
    </rPh>
    <rPh sb="5" eb="7">
      <t>ブンサン</t>
    </rPh>
    <phoneticPr fontId="2"/>
  </si>
  <si>
    <t>連続確率変数</t>
    <rPh sb="0" eb="2">
      <t>レンゾク</t>
    </rPh>
    <rPh sb="2" eb="4">
      <t>カクリツ</t>
    </rPh>
    <rPh sb="4" eb="6">
      <t>ヘンスウ</t>
    </rPh>
    <phoneticPr fontId="2"/>
  </si>
  <si>
    <t>離散確率変数</t>
    <rPh sb="0" eb="2">
      <t>リサン</t>
    </rPh>
    <rPh sb="2" eb="4">
      <t>カクリツ</t>
    </rPh>
    <rPh sb="4" eb="6">
      <t>ヘンスウ</t>
    </rPh>
    <phoneticPr fontId="2"/>
  </si>
  <si>
    <t>母平均</t>
    <rPh sb="0" eb="1">
      <t>ボ</t>
    </rPh>
    <rPh sb="1" eb="3">
      <t>ヘイキン</t>
    </rPh>
    <phoneticPr fontId="2"/>
  </si>
  <si>
    <t>母分散</t>
    <rPh sb="0" eb="1">
      <t>ボ</t>
    </rPh>
    <rPh sb="1" eb="3">
      <t>ブンサン</t>
    </rPh>
    <phoneticPr fontId="2"/>
  </si>
  <si>
    <t>（離散変数における）確率分布の平均値と分散の考え方</t>
    <rPh sb="1" eb="3">
      <t>リサン</t>
    </rPh>
    <rPh sb="3" eb="5">
      <t>ヘンスウ</t>
    </rPh>
    <rPh sb="10" eb="12">
      <t>カクリツ</t>
    </rPh>
    <rPh sb="12" eb="14">
      <t>ブンプ</t>
    </rPh>
    <rPh sb="15" eb="18">
      <t>ヘイキンチ</t>
    </rPh>
    <rPh sb="19" eb="21">
      <t>ブンサン</t>
    </rPh>
    <rPh sb="22" eb="23">
      <t>カンガ</t>
    </rPh>
    <rPh sb="24" eb="25">
      <t>カタ</t>
    </rPh>
    <phoneticPr fontId="2"/>
  </si>
  <si>
    <t>教科書pp.55図4-4参照</t>
    <rPh sb="0" eb="3">
      <t>キョウカショ</t>
    </rPh>
    <rPh sb="8" eb="9">
      <t>ズ</t>
    </rPh>
    <rPh sb="12" eb="14">
      <t>サンショウ</t>
    </rPh>
    <phoneticPr fontId="2"/>
  </si>
  <si>
    <t>pp.55</t>
    <phoneticPr fontId="2"/>
  </si>
  <si>
    <t>例題4-2</t>
    <rPh sb="0" eb="2">
      <t>レイダイ</t>
    </rPh>
    <phoneticPr fontId="2"/>
  </si>
  <si>
    <t>10回の福引で景品が1個以上あたる確率</t>
    <rPh sb="2" eb="3">
      <t>カイ</t>
    </rPh>
    <rPh sb="4" eb="6">
      <t>フクビキ</t>
    </rPh>
    <rPh sb="7" eb="9">
      <t>ケイヒン</t>
    </rPh>
    <rPh sb="11" eb="14">
      <t>コイジョウ</t>
    </rPh>
    <rPh sb="17" eb="19">
      <t>カクリツ</t>
    </rPh>
    <phoneticPr fontId="2"/>
  </si>
  <si>
    <t>二項分布</t>
    <rPh sb="0" eb="2">
      <t>ニコウ</t>
    </rPh>
    <rPh sb="2" eb="4">
      <t>ブンプ</t>
    </rPh>
    <phoneticPr fontId="2"/>
  </si>
  <si>
    <t>※</t>
    <phoneticPr fontId="2"/>
  </si>
  <si>
    <t>平均値と分散を計算する</t>
    <rPh sb="0" eb="3">
      <t>ヘイキンチ</t>
    </rPh>
    <rPh sb="4" eb="6">
      <t>ブンサン</t>
    </rPh>
    <rPh sb="7" eb="9">
      <t>ケイサン</t>
    </rPh>
    <phoneticPr fontId="2"/>
  </si>
  <si>
    <t>確率変数</t>
    <rPh sb="0" eb="2">
      <t>カクリツ</t>
    </rPh>
    <rPh sb="2" eb="4">
      <t>ヘンスウ</t>
    </rPh>
    <phoneticPr fontId="2"/>
  </si>
  <si>
    <t>合計</t>
    <rPh sb="0" eb="2">
      <t>ゴウケイ</t>
    </rPh>
    <phoneticPr fontId="2"/>
  </si>
  <si>
    <t>確率</t>
    <rPh sb="0" eb="2">
      <t>カクリツ</t>
    </rPh>
    <phoneticPr fontId="2"/>
  </si>
  <si>
    <t>※</t>
    <phoneticPr fontId="2"/>
  </si>
  <si>
    <t>色つきセルの計算例</t>
    <rPh sb="0" eb="1">
      <t>イロ</t>
    </rPh>
    <rPh sb="6" eb="8">
      <t>ケイサン</t>
    </rPh>
    <rPh sb="8" eb="9">
      <t>レイ</t>
    </rPh>
    <phoneticPr fontId="2"/>
  </si>
  <si>
    <t>平均</t>
    <rPh sb="0" eb="2">
      <t>ヘイキン</t>
    </rPh>
    <phoneticPr fontId="2"/>
  </si>
  <si>
    <t>分散</t>
    <rPh sb="0" eb="2">
      <t>ブンサン</t>
    </rPh>
    <phoneticPr fontId="2"/>
  </si>
  <si>
    <t>景品がまったく当たらない確率(X=0)</t>
    <rPh sb="0" eb="2">
      <t>ケイヒン</t>
    </rPh>
    <rPh sb="7" eb="8">
      <t>ア</t>
    </rPh>
    <rPh sb="12" eb="14">
      <t>カクリツ</t>
    </rPh>
    <phoneticPr fontId="2"/>
  </si>
  <si>
    <t>景品が3個当たる確率(X=3)</t>
    <rPh sb="0" eb="2">
      <t>ケイヒン</t>
    </rPh>
    <rPh sb="4" eb="5">
      <t>コ</t>
    </rPh>
    <rPh sb="5" eb="6">
      <t>ア</t>
    </rPh>
    <rPh sb="8" eb="10">
      <t>カクリツ</t>
    </rPh>
    <phoneticPr fontId="2"/>
  </si>
  <si>
    <t>景品が4個以上当たる確率(X&gt;=4)</t>
    <rPh sb="0" eb="2">
      <t>ケイヒン</t>
    </rPh>
    <rPh sb="4" eb="5">
      <t>コ</t>
    </rPh>
    <rPh sb="5" eb="7">
      <t>イジョウ</t>
    </rPh>
    <rPh sb="7" eb="8">
      <t>ア</t>
    </rPh>
    <rPh sb="10" eb="12">
      <t>カクリツ</t>
    </rPh>
    <phoneticPr fontId="2"/>
  </si>
  <si>
    <t>一様分布</t>
    <rPh sb="0" eb="2">
      <t>イチヨウ</t>
    </rPh>
    <rPh sb="2" eb="4">
      <t>ブンプ</t>
    </rPh>
    <phoneticPr fontId="2"/>
  </si>
  <si>
    <t>分布関数と確率密度関数で表現</t>
    <rPh sb="0" eb="2">
      <t>ブンプ</t>
    </rPh>
    <rPh sb="2" eb="4">
      <t>カンスウ</t>
    </rPh>
    <rPh sb="5" eb="7">
      <t>カクリツ</t>
    </rPh>
    <rPh sb="7" eb="9">
      <t>ミツド</t>
    </rPh>
    <rPh sb="9" eb="11">
      <t>カンスウ</t>
    </rPh>
    <rPh sb="12" eb="14">
      <t>ヒョウゲン</t>
    </rPh>
    <phoneticPr fontId="2"/>
  </si>
  <si>
    <t>値のとり得る範囲のみの情報がある確率分布</t>
    <rPh sb="0" eb="1">
      <t>アタイ</t>
    </rPh>
    <rPh sb="4" eb="5">
      <t>ウ</t>
    </rPh>
    <rPh sb="6" eb="8">
      <t>ハンイ</t>
    </rPh>
    <rPh sb="11" eb="13">
      <t>ジョウホウ</t>
    </rPh>
    <rPh sb="16" eb="18">
      <t>カクリツ</t>
    </rPh>
    <rPh sb="18" eb="20">
      <t>ブンプ</t>
    </rPh>
    <phoneticPr fontId="2"/>
  </si>
  <si>
    <t>指数分布</t>
    <rPh sb="0" eb="2">
      <t>シスウ</t>
    </rPh>
    <rPh sb="2" eb="4">
      <t>ブンプ</t>
    </rPh>
    <phoneticPr fontId="2"/>
  </si>
  <si>
    <t>事象が起こる時間間隔を表現する分布</t>
    <rPh sb="0" eb="2">
      <t>ジショウ</t>
    </rPh>
    <rPh sb="3" eb="4">
      <t>オ</t>
    </rPh>
    <rPh sb="6" eb="8">
      <t>ジカン</t>
    </rPh>
    <rPh sb="8" eb="10">
      <t>カンカク</t>
    </rPh>
    <rPh sb="11" eb="13">
      <t>ヒョウゲン</t>
    </rPh>
    <rPh sb="15" eb="17">
      <t>ブンプ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</si>
  <si>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</si>
  <si>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</si>
  <si>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t分布</t>
    <rPh sb="1" eb="3">
      <t>ブンプ</t>
    </rPh>
    <phoneticPr fontId="2"/>
  </si>
  <si>
    <t>確率分布の平均と分散</t>
    <rPh sb="0" eb="2">
      <t>カクリツ</t>
    </rPh>
    <rPh sb="2" eb="4">
      <t>ブンプ</t>
    </rPh>
    <rPh sb="5" eb="7">
      <t>ヘイキン</t>
    </rPh>
    <rPh sb="8" eb="10">
      <t>ブンサン</t>
    </rPh>
    <phoneticPr fontId="2"/>
  </si>
  <si>
    <t>母集団の平均値と分散</t>
    <rPh sb="0" eb="3">
      <t>ボシュウダン</t>
    </rPh>
    <rPh sb="4" eb="7">
      <t>ヘイキンチ</t>
    </rPh>
    <rPh sb="8" eb="10">
      <t>ブンサン</t>
    </rPh>
    <phoneticPr fontId="2"/>
  </si>
  <si>
    <t>経験確率の考え方を利用</t>
    <rPh sb="0" eb="2">
      <t>ケイケン</t>
    </rPh>
    <rPh sb="2" eb="4">
      <t>カクリツ</t>
    </rPh>
    <rPh sb="5" eb="6">
      <t>カンガ</t>
    </rPh>
    <rPh sb="7" eb="8">
      <t>カタ</t>
    </rPh>
    <rPh sb="9" eb="11">
      <t>リヨウ</t>
    </rPh>
    <phoneticPr fontId="2"/>
  </si>
  <si>
    <t>母集団の平均と分散を計算します。</t>
    <rPh sb="0" eb="3">
      <t>ボシュウダン</t>
    </rPh>
    <rPh sb="4" eb="6">
      <t>ヘイキン</t>
    </rPh>
    <rPh sb="7" eb="9">
      <t>ブンサン</t>
    </rPh>
    <rPh sb="10" eb="12">
      <t>ケイサン</t>
    </rPh>
    <phoneticPr fontId="2"/>
  </si>
  <si>
    <t>確率分布の平均と分散について理解します。</t>
    <rPh sb="0" eb="2">
      <t>カクリツ</t>
    </rPh>
    <rPh sb="2" eb="4">
      <t>ブンプ</t>
    </rPh>
    <rPh sb="5" eb="7">
      <t>ヘイキン</t>
    </rPh>
    <rPh sb="8" eb="10">
      <t>ブンサン</t>
    </rPh>
    <rPh sb="14" eb="16">
      <t>リカイ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</si>
</sst>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"/>
    <numFmt numFmtId="177" formatCode="0.0000000000"/>
    <numFmt numFmtId="178" formatCode="0.0000"/>
    <numFmt numFmtId="179" formatCode="0.0"/>
    <numFmt numFmtId="187" formatCode="0_);[Red]\(0\)"/>
    <numFmt numFmtId="189" formatCode="0.0000000000_ "/>
  </numFmts>
  <fonts count="19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6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rebuchet MS"/>
      <family val="2"/>
    </font>
    <font>
      <vertAlign val="superscript"/>
      <sz val="1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7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2" fillId="0" borderId="0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7" fillId="0" borderId="31" xfId="0" applyFont="1" applyFill="1" applyBorder="1" applyAlignment="1">
      <alignment horizontal="left" vertical="center" shrinkToFit="1"/>
    </xf>
    <xf numFmtId="0" fontId="7" fillId="0" borderId="32" xfId="0" applyFont="1" applyFill="1" applyBorder="1" applyAlignment="1">
      <alignment horizontal="left" vertical="center" shrinkToFit="1"/>
    </xf>
    <xf numFmtId="0" fontId="7" fillId="0" borderId="47" xfId="0" applyFont="1" applyFill="1" applyBorder="1" applyAlignment="1">
      <alignment horizontal="left" vertical="center"/>
    </xf>
    <xf numFmtId="0" fontId="7" fillId="0" borderId="48" xfId="0" applyFont="1" applyFill="1" applyBorder="1" applyAlignment="1">
      <alignment horizontal="left" vertical="center"/>
    </xf>
    <xf numFmtId="0" fontId="7" fillId="0" borderId="52" xfId="0" applyFont="1" applyFill="1" applyBorder="1" applyAlignment="1">
      <alignment horizontal="left" vertical="center"/>
    </xf>
    <xf numFmtId="0" fontId="7" fillId="0" borderId="53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179" fontId="14" fillId="0" borderId="0" xfId="0" applyNumberFormat="1" applyFont="1">
      <alignment vertical="center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vertical="center"/>
    </xf>
    <xf numFmtId="0" fontId="7" fillId="0" borderId="45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178" fontId="7" fillId="0" borderId="21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177" fontId="7" fillId="0" borderId="21" xfId="0" applyNumberFormat="1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2" fontId="7" fillId="2" borderId="21" xfId="0" applyNumberFormat="1" applyFont="1" applyFill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78" fontId="7" fillId="0" borderId="21" xfId="0" applyNumberFormat="1" applyFont="1" applyFill="1" applyBorder="1" applyAlignment="1">
      <alignment horizontal="center" vertical="center"/>
    </xf>
    <xf numFmtId="178" fontId="7" fillId="0" borderId="37" xfId="0" applyNumberFormat="1" applyFont="1" applyFill="1" applyBorder="1" applyAlignment="1">
      <alignment horizontal="center" vertical="center"/>
    </xf>
    <xf numFmtId="178" fontId="7" fillId="0" borderId="38" xfId="0" applyNumberFormat="1" applyFont="1" applyFill="1" applyBorder="1" applyAlignment="1">
      <alignment horizontal="center" vertical="center"/>
    </xf>
    <xf numFmtId="178" fontId="7" fillId="0" borderId="39" xfId="0" applyNumberFormat="1" applyFont="1" applyFill="1" applyBorder="1" applyAlignment="1">
      <alignment horizontal="center" vertical="center"/>
    </xf>
    <xf numFmtId="187" fontId="7" fillId="0" borderId="21" xfId="0" applyNumberFormat="1" applyFont="1" applyFill="1" applyBorder="1" applyAlignment="1">
      <alignment horizontal="center" vertical="center"/>
    </xf>
    <xf numFmtId="178" fontId="7" fillId="3" borderId="2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Border="1" applyAlignment="1">
      <alignment horizontal="left" vertical="center"/>
    </xf>
    <xf numFmtId="178" fontId="7" fillId="4" borderId="21" xfId="0" applyNumberFormat="1" applyFont="1" applyFill="1" applyBorder="1" applyAlignment="1">
      <alignment horizontal="center" vertical="center"/>
    </xf>
    <xf numFmtId="176" fontId="7" fillId="4" borderId="0" xfId="0" applyNumberFormat="1" applyFont="1" applyFill="1" applyBorder="1" applyAlignment="1">
      <alignment horizontal="left" vertical="center"/>
    </xf>
    <xf numFmtId="178" fontId="7" fillId="5" borderId="21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left" vertical="center"/>
    </xf>
    <xf numFmtId="187" fontId="7" fillId="6" borderId="21" xfId="0" applyNumberFormat="1" applyFont="1" applyFill="1" applyBorder="1" applyAlignment="1">
      <alignment horizontal="center" vertical="center"/>
    </xf>
    <xf numFmtId="0" fontId="7" fillId="6" borderId="0" xfId="0" applyNumberFormat="1" applyFont="1" applyFill="1" applyBorder="1" applyAlignment="1">
      <alignment horizontal="left" vertical="center"/>
    </xf>
    <xf numFmtId="178" fontId="7" fillId="7" borderId="21" xfId="0" applyNumberFormat="1" applyFont="1" applyFill="1" applyBorder="1" applyAlignment="1">
      <alignment horizontal="center" vertical="center"/>
    </xf>
    <xf numFmtId="176" fontId="7" fillId="7" borderId="0" xfId="0" applyNumberFormat="1" applyFont="1" applyFill="1" applyBorder="1" applyAlignment="1">
      <alignment horizontal="left" vertical="center"/>
    </xf>
    <xf numFmtId="178" fontId="7" fillId="8" borderId="21" xfId="0" applyNumberFormat="1" applyFont="1" applyFill="1" applyBorder="1" applyAlignment="1">
      <alignment horizontal="center" vertical="center"/>
    </xf>
    <xf numFmtId="176" fontId="7" fillId="8" borderId="0" xfId="0" applyNumberFormat="1" applyFont="1" applyFill="1" applyBorder="1" applyAlignment="1">
      <alignment horizontal="left" vertical="center"/>
    </xf>
    <xf numFmtId="189" fontId="7" fillId="0" borderId="21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0960"/>
        <c:axId val="128042496"/>
      </c:scatterChart>
      <c:valAx>
        <c:axId val="12804096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28042496"/>
        <c:crosses val="autoZero"/>
        <c:crossBetween val="midCat"/>
        <c:majorUnit val="4"/>
      </c:valAx>
      <c:valAx>
        <c:axId val="128042496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2804096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03328"/>
        <c:axId val="137605120"/>
      </c:scatterChart>
      <c:valAx>
        <c:axId val="13760332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37605120"/>
        <c:crosses val="autoZero"/>
        <c:crossBetween val="midCat"/>
        <c:majorUnit val="2"/>
      </c:valAx>
      <c:valAx>
        <c:axId val="1376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0332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1712"/>
        <c:axId val="137653248"/>
      </c:scatterChart>
      <c:valAx>
        <c:axId val="137651712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37653248"/>
        <c:crosses val="autoZero"/>
        <c:crossBetween val="midCat"/>
        <c:majorUnit val="2"/>
      </c:valAx>
      <c:valAx>
        <c:axId val="13765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517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確率密度関数!$D$5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確率密度関数!$D$6:$D$36</c:f>
              <c:numCache>
                <c:formatCode>General</c:formatCode>
                <c:ptCount val="3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3744"/>
        <c:axId val="135749632"/>
      </c:scatterChart>
      <c:valAx>
        <c:axId val="135743744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35749632"/>
        <c:crosses val="autoZero"/>
        <c:crossBetween val="midCat"/>
        <c:majorUnit val="4"/>
      </c:valAx>
      <c:valAx>
        <c:axId val="135749632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35743744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6016"/>
        <c:axId val="135767552"/>
      </c:scatterChart>
      <c:valAx>
        <c:axId val="13576601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5767552"/>
        <c:crosses val="autoZero"/>
        <c:crossBetween val="midCat"/>
        <c:majorUnit val="4"/>
      </c:valAx>
      <c:valAx>
        <c:axId val="135767552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576601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確率密度関数!$F$5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確率密度関数!$F$6:$F$36</c:f>
              <c:numCache>
                <c:formatCode>General</c:formatCode>
                <c:ptCount val="3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5440"/>
        <c:axId val="137246976"/>
      </c:scatterChart>
      <c:valAx>
        <c:axId val="13724544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7246976"/>
        <c:crosses val="autoZero"/>
        <c:crossBetween val="midCat"/>
        <c:majorUnit val="4"/>
      </c:valAx>
      <c:valAx>
        <c:axId val="13724697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724544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確率密度関数!$H$5</c:f>
              <c:strCache>
                <c:ptCount val="1"/>
                <c:pt idx="0">
                  <c:v>β-α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tx2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確率密度関数!$B$36:$B$66</c:f>
              <c:numCache>
                <c:formatCode>0.0</c:formatCode>
                <c:ptCount val="31"/>
                <c:pt idx="0">
                  <c:v>-0.99999999999999745</c:v>
                </c:pt>
                <c:pt idx="1">
                  <c:v>-0.89999999999999747</c:v>
                </c:pt>
                <c:pt idx="2">
                  <c:v>-0.79999999999999749</c:v>
                </c:pt>
                <c:pt idx="3">
                  <c:v>-0.69999999999999751</c:v>
                </c:pt>
                <c:pt idx="4">
                  <c:v>-0.59999999999999754</c:v>
                </c:pt>
                <c:pt idx="5">
                  <c:v>-0.49999999999999756</c:v>
                </c:pt>
                <c:pt idx="6">
                  <c:v>-0.39999999999999758</c:v>
                </c:pt>
                <c:pt idx="7">
                  <c:v>-0.2999999999999976</c:v>
                </c:pt>
                <c:pt idx="8">
                  <c:v>-0.1999999999999976</c:v>
                </c:pt>
                <c:pt idx="9">
                  <c:v>-9.9999999999997591E-2</c:v>
                </c:pt>
                <c:pt idx="10">
                  <c:v>2.4147350785597155E-15</c:v>
                </c:pt>
                <c:pt idx="11">
                  <c:v>0.10000000000000242</c:v>
                </c:pt>
                <c:pt idx="12">
                  <c:v>0.20000000000000243</c:v>
                </c:pt>
                <c:pt idx="13">
                  <c:v>0.30000000000000243</c:v>
                </c:pt>
                <c:pt idx="14">
                  <c:v>0.40000000000000246</c:v>
                </c:pt>
                <c:pt idx="15">
                  <c:v>0.50000000000000244</c:v>
                </c:pt>
                <c:pt idx="16">
                  <c:v>0.60000000000000242</c:v>
                </c:pt>
                <c:pt idx="17">
                  <c:v>0.7000000000000024</c:v>
                </c:pt>
                <c:pt idx="18">
                  <c:v>0.80000000000000238</c:v>
                </c:pt>
                <c:pt idx="19">
                  <c:v>0.90000000000000235</c:v>
                </c:pt>
                <c:pt idx="20">
                  <c:v>1.0000000000000024</c:v>
                </c:pt>
                <c:pt idx="21">
                  <c:v>1.1000000000000025</c:v>
                </c:pt>
                <c:pt idx="22">
                  <c:v>1.2000000000000026</c:v>
                </c:pt>
                <c:pt idx="23">
                  <c:v>1.3000000000000027</c:v>
                </c:pt>
                <c:pt idx="24">
                  <c:v>1.4000000000000028</c:v>
                </c:pt>
                <c:pt idx="25">
                  <c:v>1.5000000000000029</c:v>
                </c:pt>
                <c:pt idx="26">
                  <c:v>1.600000000000003</c:v>
                </c:pt>
                <c:pt idx="27">
                  <c:v>1.7000000000000031</c:v>
                </c:pt>
                <c:pt idx="28">
                  <c:v>1.8000000000000032</c:v>
                </c:pt>
                <c:pt idx="29">
                  <c:v>1.9000000000000032</c:v>
                </c:pt>
                <c:pt idx="30">
                  <c:v>2.0000000000000031</c:v>
                </c:pt>
              </c:numCache>
            </c:numRef>
          </c:xVal>
          <c:yVal>
            <c:numRef>
              <c:f>確率密度関数!$H$36:$H$66</c:f>
              <c:numCache>
                <c:formatCode>General</c:formatCode>
                <c:ptCount val="31"/>
                <c:pt idx="0">
                  <c:v>0.24197072451914398</c:v>
                </c:pt>
                <c:pt idx="1">
                  <c:v>0.26608524989875543</c:v>
                </c:pt>
                <c:pt idx="2">
                  <c:v>0.28969155276148334</c:v>
                </c:pt>
                <c:pt idx="3">
                  <c:v>0.31225393336676183</c:v>
                </c:pt>
                <c:pt idx="4">
                  <c:v>0.33322460289180011</c:v>
                </c:pt>
                <c:pt idx="5">
                  <c:v>0.35206532676429991</c:v>
                </c:pt>
                <c:pt idx="6">
                  <c:v>0.36827014030332367</c:v>
                </c:pt>
                <c:pt idx="7">
                  <c:v>0.38138781546052442</c:v>
                </c:pt>
                <c:pt idx="8">
                  <c:v>0.3910426939754561</c:v>
                </c:pt>
                <c:pt idx="9">
                  <c:v>0.39695254747701186</c:v>
                </c:pt>
                <c:pt idx="10">
                  <c:v>0.3989422804014327</c:v>
                </c:pt>
                <c:pt idx="11">
                  <c:v>0.3969525474770117</c:v>
                </c:pt>
                <c:pt idx="12">
                  <c:v>0.39104269397545571</c:v>
                </c:pt>
                <c:pt idx="13">
                  <c:v>0.3813878154605238</c:v>
                </c:pt>
                <c:pt idx="14">
                  <c:v>0.36827014030332295</c:v>
                </c:pt>
                <c:pt idx="15">
                  <c:v>0.35206532676429908</c:v>
                </c:pt>
                <c:pt idx="16">
                  <c:v>0.33322460289179917</c:v>
                </c:pt>
                <c:pt idx="17">
                  <c:v>0.31225393336676072</c:v>
                </c:pt>
                <c:pt idx="18">
                  <c:v>0.28969155276148217</c:v>
                </c:pt>
                <c:pt idx="19">
                  <c:v>0.26608524989875426</c:v>
                </c:pt>
                <c:pt idx="20">
                  <c:v>0.24197072451914278</c:v>
                </c:pt>
                <c:pt idx="21">
                  <c:v>0.21785217703254997</c:v>
                </c:pt>
                <c:pt idx="22">
                  <c:v>0.19418605498321231</c:v>
                </c:pt>
                <c:pt idx="23">
                  <c:v>0.17136859204780677</c:v>
                </c:pt>
                <c:pt idx="24">
                  <c:v>0.14972746563574427</c:v>
                </c:pt>
                <c:pt idx="25">
                  <c:v>0.12951759566589116</c:v>
                </c:pt>
                <c:pt idx="26">
                  <c:v>0.11092083467945503</c:v>
                </c:pt>
                <c:pt idx="27">
                  <c:v>9.4049077376886434E-2</c:v>
                </c:pt>
                <c:pt idx="28">
                  <c:v>7.8950158300893719E-2</c:v>
                </c:pt>
                <c:pt idx="29">
                  <c:v>6.5615814774676193E-2</c:v>
                </c:pt>
                <c:pt idx="3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85632"/>
        <c:axId val="137287168"/>
      </c:scatterChart>
      <c:valAx>
        <c:axId val="137285632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7287168"/>
        <c:crosses val="autoZero"/>
        <c:crossBetween val="midCat"/>
        <c:majorUnit val="4"/>
      </c:valAx>
      <c:valAx>
        <c:axId val="137287168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7285632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確率密度関数!$G$5</c:f>
              <c:strCache>
                <c:ptCount val="1"/>
                <c:pt idx="0">
                  <c:v>β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確率密度関数!$B$6:$B$66</c:f>
              <c:numCache>
                <c:formatCode>0.0</c:formatCode>
                <c:ptCount val="6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</c:numCache>
            </c:numRef>
          </c:xVal>
          <c:yVal>
            <c:numRef>
              <c:f>確率密度関数!$G$6:$G$66</c:f>
              <c:numCache>
                <c:formatCode>General</c:formatCode>
                <c:ptCount val="6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7760"/>
        <c:axId val="137327744"/>
      </c:scatterChart>
      <c:valAx>
        <c:axId val="13731776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7327744"/>
        <c:crosses val="autoZero"/>
        <c:crossBetween val="midCat"/>
        <c:majorUnit val="4"/>
      </c:valAx>
      <c:valAx>
        <c:axId val="137327744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731776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8992"/>
        <c:axId val="137350528"/>
      </c:scatterChart>
      <c:valAx>
        <c:axId val="137348992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7350528"/>
        <c:crosses val="autoZero"/>
        <c:crossBetween val="midCat"/>
        <c:majorUnit val="4"/>
      </c:valAx>
      <c:valAx>
        <c:axId val="137350528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7348992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5392"/>
        <c:axId val="137474048"/>
      </c:scatterChart>
      <c:valAx>
        <c:axId val="13743539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37474048"/>
        <c:crosses val="autoZero"/>
        <c:crossBetween val="midCat"/>
      </c:valAx>
      <c:valAx>
        <c:axId val="1374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3539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85408"/>
        <c:axId val="137586944"/>
      </c:scatterChart>
      <c:valAx>
        <c:axId val="137585408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37586944"/>
        <c:crosses val="autoZero"/>
        <c:crossBetween val="midCat"/>
        <c:majorUnit val="4"/>
      </c:valAx>
      <c:valAx>
        <c:axId val="1375869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8540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12</xdr:row>
      <xdr:rowOff>0</xdr:rowOff>
    </xdr:from>
    <xdr:ext cx="77390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2752725" y="37719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2752725" y="37719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〖 _𝑛 𝐶〗_𝑥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</xdr:col>
      <xdr:colOff>-1</xdr:colOff>
      <xdr:row>12</xdr:row>
      <xdr:rowOff>0</xdr:rowOff>
    </xdr:from>
    <xdr:ext cx="132159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3552824" y="37719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3552824" y="37719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11</xdr:row>
      <xdr:rowOff>0</xdr:rowOff>
    </xdr:from>
    <xdr:ext cx="773906" cy="2567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1924050" y="3457575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05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5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5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5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1924050" y="3457575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050" b="0" i="0">
                  <a:latin typeface="Cambria Math"/>
                </a:rPr>
                <a:t>Pr⁡(𝑋=𝑥)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0</xdr:rowOff>
    </xdr:from>
    <xdr:ext cx="773906" cy="5140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1123950" y="3457575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1123950" y="3457575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𝑥/𝑛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11</xdr:row>
      <xdr:rowOff>0</xdr:rowOff>
    </xdr:from>
    <xdr:ext cx="773906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266700" y="3457575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266700" y="3457575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64</xdr:col>
      <xdr:colOff>0</xdr:colOff>
      <xdr:row>2</xdr:row>
      <xdr:rowOff>0</xdr:rowOff>
    </xdr:from>
    <xdr:ext cx="9144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17154525" y="628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17154525" y="6286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Pr⁡(𝑋=𝑥)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3</xdr:row>
      <xdr:rowOff>0</xdr:rowOff>
    </xdr:from>
    <xdr:ext cx="1612107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15287625" y="942975"/>
              <a:ext cx="161210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15287625" y="942975"/>
              <a:ext cx="161210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Pr⁡〖(𝑋=𝑥)=0〗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0</xdr:colOff>
      <xdr:row>8</xdr:row>
      <xdr:rowOff>0</xdr:rowOff>
    </xdr:from>
    <xdr:ext cx="4191000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15821025" y="2514600"/>
              <a:ext cx="41910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Pr</m:t>
                    </m:r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 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&lt;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𝜔</m:t>
                                </m:r>
                              </m:e>
                            </m:d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15821025" y="2514600"/>
              <a:ext cx="41910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𝐹(𝑥)=Pr (𝑋&lt;𝑥)=Pr⁡(𝜔:𝑋(𝜔)&lt;𝑥)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67</xdr:col>
      <xdr:colOff>1</xdr:colOff>
      <xdr:row>10</xdr:row>
      <xdr:rowOff>0</xdr:rowOff>
    </xdr:from>
    <xdr:ext cx="154781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17954626" y="3143250"/>
              <a:ext cx="1547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𝜔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: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𝜔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/>
                          </a:rPr>
                          <m:t>&lt;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17954626" y="3143250"/>
              <a:ext cx="1547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{𝜔:𝑋(𝜔)&lt;𝑥}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15</xdr:row>
      <xdr:rowOff>0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15554325" y="47148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−∞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15554325" y="47148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𝐹(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−∞)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16</xdr:row>
      <xdr:rowOff>0</xdr:rowOff>
    </xdr:from>
    <xdr:ext cx="914400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15554325" y="502920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∞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15554325" y="502920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𝐹(+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∞)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60</xdr:col>
      <xdr:colOff>23813</xdr:colOff>
      <xdr:row>18</xdr:row>
      <xdr:rowOff>0</xdr:rowOff>
    </xdr:from>
    <xdr:ext cx="3905250" cy="8448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16111538" y="5657850"/>
              <a:ext cx="3905250" cy="844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𝑦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nary>
                      <m:naryPr>
                        <m:limLoc m:val="undOvr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∞</m:t>
                        </m:r>
                      </m:sub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𝑦</m:t>
                        </m:r>
                      </m:sup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16111538" y="5657850"/>
              <a:ext cx="3905250" cy="844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𝐹(𝑦)=∫1_(−∞)^𝑦▒𝑓(𝑥)𝑑𝑥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81</xdr:col>
      <xdr:colOff>0</xdr:colOff>
      <xdr:row>7</xdr:row>
      <xdr:rowOff>0</xdr:rowOff>
    </xdr:from>
    <xdr:to>
      <xdr:col>91</xdr:col>
      <xdr:colOff>260625</xdr:colOff>
      <xdr:row>12</xdr:row>
      <xdr:rowOff>222721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200275"/>
          <a:ext cx="2927625" cy="179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102</xdr:col>
      <xdr:colOff>260625</xdr:colOff>
      <xdr:row>12</xdr:row>
      <xdr:rowOff>222720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2125" y="2200275"/>
          <a:ext cx="2927625" cy="179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0</xdr:colOff>
      <xdr:row>17</xdr:row>
      <xdr:rowOff>0</xdr:rowOff>
    </xdr:from>
    <xdr:to>
      <xdr:col>91</xdr:col>
      <xdr:colOff>260625</xdr:colOff>
      <xdr:row>22</xdr:row>
      <xdr:rowOff>222720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5343525"/>
          <a:ext cx="2927625" cy="179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17</xdr:row>
      <xdr:rowOff>1</xdr:rowOff>
    </xdr:from>
    <xdr:to>
      <xdr:col>102</xdr:col>
      <xdr:colOff>260625</xdr:colOff>
      <xdr:row>22</xdr:row>
      <xdr:rowOff>196438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2125" y="5343526"/>
          <a:ext cx="2927625" cy="1768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0</xdr:colOff>
      <xdr:row>26</xdr:row>
      <xdr:rowOff>0</xdr:rowOff>
    </xdr:from>
    <xdr:to>
      <xdr:col>91</xdr:col>
      <xdr:colOff>260625</xdr:colOff>
      <xdr:row>31</xdr:row>
      <xdr:rowOff>222719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8172450"/>
          <a:ext cx="2927625" cy="1794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0</xdr:colOff>
      <xdr:row>26</xdr:row>
      <xdr:rowOff>0</xdr:rowOff>
    </xdr:from>
    <xdr:to>
      <xdr:col>103</xdr:col>
      <xdr:colOff>130312</xdr:colOff>
      <xdr:row>28</xdr:row>
      <xdr:rowOff>266141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8172450"/>
          <a:ext cx="1463812" cy="89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26</xdr:row>
      <xdr:rowOff>0</xdr:rowOff>
    </xdr:from>
    <xdr:to>
      <xdr:col>97</xdr:col>
      <xdr:colOff>130312</xdr:colOff>
      <xdr:row>28</xdr:row>
      <xdr:rowOff>266141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22125" y="8172450"/>
          <a:ext cx="1463812" cy="89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120</xdr:col>
      <xdr:colOff>0</xdr:colOff>
      <xdr:row>2</xdr:row>
      <xdr:rowOff>0</xdr:rowOff>
    </xdr:from>
    <xdr:ext cx="671513" cy="2845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32089725" y="628650"/>
              <a:ext cx="671513" cy="2845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32089725" y="628650"/>
              <a:ext cx="671513" cy="2845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[𝛼, 𝛽]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124</xdr:col>
      <xdr:colOff>238126</xdr:colOff>
      <xdr:row>1</xdr:row>
      <xdr:rowOff>214314</xdr:rowOff>
    </xdr:from>
    <xdr:ext cx="671513" cy="486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33394651" y="528639"/>
              <a:ext cx="671513" cy="486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33394651" y="528639"/>
              <a:ext cx="671513" cy="486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1/(𝛽−𝛼)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108</xdr:col>
      <xdr:colOff>0</xdr:colOff>
      <xdr:row>4</xdr:row>
      <xdr:rowOff>0</xdr:rowOff>
    </xdr:from>
    <xdr:ext cx="1143000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28889325" y="1257300"/>
              <a:ext cx="1143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𝛼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𝛽</m:t>
                        </m:r>
                      </m:e>
                    </m:d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28889325" y="1257300"/>
              <a:ext cx="1143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𝑋~𝑈(𝛼,𝛽)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115</xdr:col>
      <xdr:colOff>0</xdr:colOff>
      <xdr:row>5</xdr:row>
      <xdr:rowOff>71436</xdr:rowOff>
    </xdr:from>
    <xdr:ext cx="2964656" cy="11003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1"/>
            <xdr:cNvSpPr txBox="1"/>
          </xdr:nvSpPr>
          <xdr:spPr>
            <a:xfrm>
              <a:off x="30756225" y="1643061"/>
              <a:ext cx="2964656" cy="11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≤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𝛽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kumimoji="1" lang="en-US" altLang="ja-JP" sz="1600" b="0" i="1">
                                <a:latin typeface="Cambria Math"/>
                              </a:rPr>
                              <m:t>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32" name="テキスト ボックス 31"/>
            <xdr:cNvSpPr txBox="1"/>
          </xdr:nvSpPr>
          <xdr:spPr>
            <a:xfrm>
              <a:off x="30756225" y="1643061"/>
              <a:ext cx="2964656" cy="11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𝑓(𝑥){█(0   …   𝑥≤𝛼@1/(𝛽−𝛼)    …   𝛼&lt;𝑥&lt;𝛽@0   …   𝑥≥𝛽)┤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115</xdr:col>
      <xdr:colOff>0</xdr:colOff>
      <xdr:row>9</xdr:row>
      <xdr:rowOff>71436</xdr:rowOff>
    </xdr:from>
    <xdr:ext cx="2964656" cy="10616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テキスト ボックス 32"/>
            <xdr:cNvSpPr txBox="1"/>
          </xdr:nvSpPr>
          <xdr:spPr>
            <a:xfrm>
              <a:off x="30756225" y="2900361"/>
              <a:ext cx="2964656" cy="106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≤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𝛽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kumimoji="1" lang="en-US" altLang="ja-JP" sz="1600" b="0" i="1">
                                <a:latin typeface="Cambria Math"/>
                              </a:rPr>
                              <m:t>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33" name="テキスト ボックス 32"/>
            <xdr:cNvSpPr txBox="1"/>
          </xdr:nvSpPr>
          <xdr:spPr>
            <a:xfrm>
              <a:off x="30756225" y="2900361"/>
              <a:ext cx="2964656" cy="106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𝐹(𝑥){█(0   …   𝑥≤𝛼@(𝑥−𝛼)/(𝛽−𝛼)    …   𝛼&lt;𝑥&lt;𝛽@0   …   𝑥≥𝛽)┤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 editAs="oneCell">
    <xdr:from>
      <xdr:col>117</xdr:col>
      <xdr:colOff>0</xdr:colOff>
      <xdr:row>16</xdr:row>
      <xdr:rowOff>0</xdr:rowOff>
    </xdr:from>
    <xdr:to>
      <xdr:col>127</xdr:col>
      <xdr:colOff>260625</xdr:colOff>
      <xdr:row>21</xdr:row>
      <xdr:rowOff>222719</xdr:rowOff>
    </xdr:to>
    <xdr:pic>
      <xdr:nvPicPr>
        <xdr:cNvPr id="34" name="図 3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89625" y="5029200"/>
          <a:ext cx="2927625" cy="1794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138</xdr:col>
      <xdr:colOff>0</xdr:colOff>
      <xdr:row>4</xdr:row>
      <xdr:rowOff>71436</xdr:rowOff>
    </xdr:from>
    <xdr:ext cx="2202656" cy="11223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36890325" y="1328736"/>
              <a:ext cx="2202656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36890325" y="1328736"/>
              <a:ext cx="2202656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𝜇_𝑥={█(∑_𝑥▒〖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 </a:t>
              </a:r>
              <a:r>
                <a:rPr kumimoji="1" lang="en-US" altLang="ja-JP" sz="1400" b="0" i="0">
                  <a:latin typeface="Cambria Math"/>
                </a:rPr>
                <a:t>Pr⁡(𝑋=𝑥) 〗@∫_(−∞)^(+∞)▒〖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/>
                </a:rPr>
                <a:t> 𝑓(𝑥)𝑑𝑥〗)┤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137</xdr:col>
      <xdr:colOff>119062</xdr:colOff>
      <xdr:row>8</xdr:row>
      <xdr:rowOff>71436</xdr:rowOff>
    </xdr:from>
    <xdr:ext cx="2607469" cy="11223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36742687" y="2586036"/>
              <a:ext cx="2607469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36742687" y="2586036"/>
              <a:ext cx="2607469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𝜎_𝑥^2={█(∑_𝑥▒〖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(𝑥−𝜇_𝑥 )^2  </a:t>
              </a:r>
              <a:r>
                <a:rPr kumimoji="1" lang="en-US" altLang="ja-JP" sz="1400" b="0" i="0">
                  <a:latin typeface="Cambria Math"/>
                </a:rPr>
                <a:t>Pr⁡(𝑋=𝑥) 〗@∫_(−∞)^(+∞)▒〖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(𝑥−𝜇_𝑥 )^2 </a:t>
              </a:r>
              <a:r>
                <a:rPr kumimoji="1" lang="en-US" altLang="ja-JP" sz="1400" b="0" i="0">
                  <a:latin typeface="Cambria Math"/>
                </a:rPr>
                <a:t> 𝑓(𝑥)𝑑𝑥〗)┤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134</xdr:col>
      <xdr:colOff>0</xdr:colOff>
      <xdr:row>15</xdr:row>
      <xdr:rowOff>0</xdr:rowOff>
    </xdr:from>
    <xdr:to>
      <xdr:col>151</xdr:col>
      <xdr:colOff>227062</xdr:colOff>
      <xdr:row>23</xdr:row>
      <xdr:rowOff>243543</xdr:rowOff>
    </xdr:to>
    <xdr:pic>
      <xdr:nvPicPr>
        <xdr:cNvPr id="37" name="図 3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23525" y="4714875"/>
          <a:ext cx="4760962" cy="2758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171</xdr:col>
      <xdr:colOff>0</xdr:colOff>
      <xdr:row>3</xdr:row>
      <xdr:rowOff>0</xdr:rowOff>
    </xdr:from>
    <xdr:ext cx="1624013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45691425" y="942975"/>
              <a:ext cx="16240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  <m:r>
                      <a:rPr kumimoji="1" lang="en-US" altLang="ja-JP" sz="1400" b="0" i="1">
                        <a:latin typeface="Cambria Math"/>
                      </a:rPr>
                      <m:t>=10, </m:t>
                    </m:r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  <m:r>
                      <a:rPr kumimoji="1" lang="en-US" altLang="ja-JP" sz="1400" b="0" i="1">
                        <a:latin typeface="Cambria Math"/>
                      </a:rPr>
                      <m:t>=0.1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45691425" y="942975"/>
              <a:ext cx="16240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𝑛=10, 𝜋=0.1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160</xdr:col>
      <xdr:colOff>0</xdr:colOff>
      <xdr:row>6</xdr:row>
      <xdr:rowOff>0</xdr:rowOff>
    </xdr:from>
    <xdr:ext cx="1321594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42757725" y="1885950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42757725" y="1885950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Pr⁡(𝑋=𝑥)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165</xdr:col>
      <xdr:colOff>0</xdr:colOff>
      <xdr:row>6</xdr:row>
      <xdr:rowOff>0</xdr:rowOff>
    </xdr:from>
    <xdr:ext cx="1321594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44091225" y="1885950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𝑥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44091225" y="1885950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𝑥 Pr⁡(𝑋=𝑥)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170</xdr:col>
      <xdr:colOff>0</xdr:colOff>
      <xdr:row>6</xdr:row>
      <xdr:rowOff>0</xdr:rowOff>
    </xdr:from>
    <xdr:ext cx="1321594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45424725" y="1885950"/>
              <a:ext cx="1321594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45424725" y="1885950"/>
              <a:ext cx="1321594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(𝑥−𝜇_𝑥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175</xdr:col>
      <xdr:colOff>0</xdr:colOff>
      <xdr:row>6</xdr:row>
      <xdr:rowOff>0</xdr:rowOff>
    </xdr:from>
    <xdr:ext cx="1321594" cy="251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46758225" y="1885950"/>
              <a:ext cx="1321594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0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0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0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00"/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46758225" y="1885950"/>
              <a:ext cx="1321594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(𝑥−𝜇_𝑥 )^2  Pr⁡(𝑋=𝑥)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160</xdr:col>
      <xdr:colOff>0</xdr:colOff>
      <xdr:row>20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42757725" y="62865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=0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10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42757725" y="62865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Pr⁡(𝑋=0) =_10 𝐶_0 (0.1)^0 (1−0.1)^10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21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テキスト ボックス 44"/>
            <xdr:cNvSpPr txBox="1"/>
          </xdr:nvSpPr>
          <xdr:spPr>
            <a:xfrm>
              <a:off x="42757725" y="6600825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=1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=1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  <a:ea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=1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5" name="テキスト ボックス 44"/>
            <xdr:cNvSpPr txBox="1"/>
          </xdr:nvSpPr>
          <xdr:spPr>
            <a:xfrm>
              <a:off x="42757725" y="6600825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 Pr⁡(𝑋=1)=1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×Pr⁡(𝑋=1)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21</xdr:row>
      <xdr:rowOff>226220</xdr:rowOff>
    </xdr:from>
    <xdr:ext cx="2731294" cy="503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テキスト ボックス 45"/>
            <xdr:cNvSpPr txBox="1"/>
          </xdr:nvSpPr>
          <xdr:spPr>
            <a:xfrm>
              <a:off x="42757725" y="6827045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/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  <m:func>
                          <m:func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6" name="テキスト ボックス 45"/>
            <xdr:cNvSpPr txBox="1"/>
          </xdr:nvSpPr>
          <xdr:spPr>
            <a:xfrm>
              <a:off x="42757725" y="6827045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𝜇_𝑥=∑8_𝑥▒〖𝑥 Pr⁡(𝑋=𝑥) 〗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23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46"/>
            <xdr:cNvSpPr txBox="1"/>
          </xdr:nvSpPr>
          <xdr:spPr>
            <a:xfrm>
              <a:off x="42757725" y="7229475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3−1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7" name="テキスト ボックス 46"/>
            <xdr:cNvSpPr txBox="1"/>
          </xdr:nvSpPr>
          <xdr:spPr>
            <a:xfrm>
              <a:off x="42757725" y="7229475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(𝑥−𝜇_𝑥 )^2=(3−1)^2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24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テキスト ボックス 47"/>
            <xdr:cNvSpPr txBox="1"/>
          </xdr:nvSpPr>
          <xdr:spPr>
            <a:xfrm>
              <a:off x="42757725" y="75438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=9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×0.0112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8" name="テキスト ボックス 47"/>
            <xdr:cNvSpPr txBox="1"/>
          </xdr:nvSpPr>
          <xdr:spPr>
            <a:xfrm>
              <a:off x="42757725" y="75438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(𝑥−𝜇_𝑥 )^2  Pr⁡(𝑋=𝑥)=9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×0.0112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24</xdr:row>
      <xdr:rowOff>226221</xdr:rowOff>
    </xdr:from>
    <xdr:ext cx="2731294" cy="503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/>
            <xdr:cNvSpPr txBox="1"/>
          </xdr:nvSpPr>
          <xdr:spPr>
            <a:xfrm>
              <a:off x="42757725" y="7770021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func>
                          <m:func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9" name="テキスト ボックス 48"/>
            <xdr:cNvSpPr txBox="1"/>
          </xdr:nvSpPr>
          <xdr:spPr>
            <a:xfrm>
              <a:off x="42757725" y="7770021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𝜎_𝑥^2=∑8_𝑥▒〖(𝑥−𝜇_𝑥 )^2  Pr⁡(𝑋=𝑥) 〗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17</xdr:row>
      <xdr:rowOff>0</xdr:rowOff>
    </xdr:from>
    <xdr:ext cx="5750719" cy="6188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テキスト ボックス 136"/>
            <xdr:cNvSpPr txBox="1"/>
          </xdr:nvSpPr>
          <xdr:spPr>
            <a:xfrm>
              <a:off x="41481375" y="5262563"/>
              <a:ext cx="5750719" cy="61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5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25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7" name="テキスト ボックス 136"/>
            <xdr:cNvSpPr txBox="1"/>
          </xdr:nvSpPr>
          <xdr:spPr>
            <a:xfrm>
              <a:off x="41481375" y="5262563"/>
              <a:ext cx="5750719" cy="6188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(3/5)^2=9/25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27</xdr:row>
      <xdr:rowOff>0</xdr:rowOff>
    </xdr:from>
    <xdr:ext cx="1035844" cy="495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テキスト ボックス 137"/>
            <xdr:cNvSpPr txBox="1"/>
          </xdr:nvSpPr>
          <xdr:spPr>
            <a:xfrm>
              <a:off x="41481375" y="8358188"/>
              <a:ext cx="1035844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  <m:r>
                      <a:rPr kumimoji="1" lang="en-US" altLang="ja-JP" sz="140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6</m:t>
                        </m:r>
                      </m:num>
                      <m:den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8" name="テキスト ボックス 137"/>
            <xdr:cNvSpPr txBox="1"/>
          </xdr:nvSpPr>
          <xdr:spPr>
            <a:xfrm>
              <a:off x="41481375" y="8358188"/>
              <a:ext cx="1035844" cy="495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7/10∗6/9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33</xdr:col>
      <xdr:colOff>0</xdr:colOff>
      <xdr:row>27</xdr:row>
      <xdr:rowOff>0</xdr:rowOff>
    </xdr:from>
    <xdr:ext cx="1035844" cy="5156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テキスト ボックス 138"/>
            <xdr:cNvSpPr txBox="1"/>
          </xdr:nvSpPr>
          <xdr:spPr>
            <a:xfrm>
              <a:off x="42791063" y="8358188"/>
              <a:ext cx="1035844" cy="515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  <m:r>
                      <a:rPr kumimoji="1" lang="en-US" altLang="ja-JP" sz="1400" b="0" i="0">
                        <a:solidFill>
                          <a:srgbClr val="FF0000"/>
                        </a:solidFill>
                        <a:latin typeface="Cambria Math"/>
                      </a:rPr>
                      <m:t>∗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num>
                      <m:den>
                        <m:r>
                          <a:rPr kumimoji="1" lang="en-US" altLang="ja-JP" sz="14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9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9" name="テキスト ボックス 138"/>
            <xdr:cNvSpPr txBox="1"/>
          </xdr:nvSpPr>
          <xdr:spPr>
            <a:xfrm>
              <a:off x="42791063" y="8358188"/>
              <a:ext cx="1035844" cy="5156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3/10∗2/9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27</xdr:row>
      <xdr:rowOff>0</xdr:rowOff>
    </xdr:from>
    <xdr:ext cx="2940844" cy="5763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テキスト ボックス 139"/>
            <xdr:cNvSpPr txBox="1"/>
          </xdr:nvSpPr>
          <xdr:spPr>
            <a:xfrm>
              <a:off x="44100750" y="8358188"/>
              <a:ext cx="2940844" cy="576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</m:t>
                            </m:r>
                          </m:den>
                        </m:f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6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3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</m:t>
                            </m:r>
                          </m:den>
                        </m:f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∗</m:t>
                        </m:r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15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40" name="テキスト ボックス 139"/>
            <xdr:cNvSpPr txBox="1"/>
          </xdr:nvSpPr>
          <xdr:spPr>
            <a:xfrm>
              <a:off x="44100750" y="8358188"/>
              <a:ext cx="2940844" cy="5763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(7/10∗6/9)+(3/10∗2/9)=8/15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27</xdr:col>
      <xdr:colOff>261936</xdr:colOff>
      <xdr:row>33</xdr:row>
      <xdr:rowOff>166690</xdr:rowOff>
    </xdr:from>
    <xdr:ext cx="5762625" cy="634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テキスト ボックス 140"/>
            <xdr:cNvSpPr txBox="1"/>
          </xdr:nvSpPr>
          <xdr:spPr>
            <a:xfrm>
              <a:off x="41481374" y="10382253"/>
              <a:ext cx="5762625" cy="63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5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5</m:t>
                                </m:r>
                              </m:num>
                              <m:den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6</m:t>
                                </m:r>
                              </m:den>
                            </m:f>
                          </m:e>
                        </m:d>
                      </m:e>
                      <m:sup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5−3</m:t>
                            </m:r>
                          </m:e>
                        </m:d>
                      </m:sup>
                    </m:sSup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5!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3!2!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216</m:t>
                            </m:r>
                          </m:den>
                        </m:f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25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36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7776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=0.0321502…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≈0.032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41" name="テキスト ボックス 140"/>
            <xdr:cNvSpPr txBox="1"/>
          </xdr:nvSpPr>
          <xdr:spPr>
            <a:xfrm>
              <a:off x="41481374" y="10382253"/>
              <a:ext cx="5762625" cy="634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〖 _5 𝐶〗_3 (1/6)^3 (5/6)^((5−3) )=5!/3!2! (1/216)(25/36)=250/7776=0.0321502…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≈0.032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0</xdr:rowOff>
    </xdr:from>
    <xdr:ext cx="773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/>
            <xdr:cNvSpPr txBox="1"/>
          </xdr:nvSpPr>
          <xdr:spPr>
            <a:xfrm>
              <a:off x="9525000" y="7429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 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9525000" y="7429500"/>
              <a:ext cx="773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〖 _𝑛 𝐶〗_𝑥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</xdr:col>
      <xdr:colOff>-1</xdr:colOff>
      <xdr:row>12</xdr:row>
      <xdr:rowOff>0</xdr:rowOff>
    </xdr:from>
    <xdr:ext cx="132159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/>
            <xdr:cNvSpPr txBox="1"/>
          </xdr:nvSpPr>
          <xdr:spPr>
            <a:xfrm>
              <a:off x="10310812" y="74295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10310812" y="7429500"/>
              <a:ext cx="132159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0</xdr:colOff>
      <xdr:row>11</xdr:row>
      <xdr:rowOff>0</xdr:rowOff>
    </xdr:from>
    <xdr:ext cx="773906" cy="2567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/>
            <xdr:cNvSpPr txBox="1"/>
          </xdr:nvSpPr>
          <xdr:spPr>
            <a:xfrm>
              <a:off x="8739188" y="7119938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05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5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5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5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5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8739188" y="7119938"/>
              <a:ext cx="773906" cy="2567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050" b="0" i="0">
                  <a:latin typeface="Cambria Math"/>
                </a:rPr>
                <a:t>Pr⁡(𝑋=𝑥)</a:t>
              </a:r>
              <a:endParaRPr kumimoji="1" lang="ja-JP" altLang="en-US" sz="1050"/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0</xdr:rowOff>
    </xdr:from>
    <xdr:ext cx="773906" cy="514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テキスト ボックス 83"/>
            <xdr:cNvSpPr txBox="1"/>
          </xdr:nvSpPr>
          <xdr:spPr>
            <a:xfrm>
              <a:off x="7953375" y="7119938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6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84" name="テキスト ボックス 83"/>
            <xdr:cNvSpPr txBox="1"/>
          </xdr:nvSpPr>
          <xdr:spPr>
            <a:xfrm>
              <a:off x="7953375" y="7119938"/>
              <a:ext cx="773906" cy="5140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𝑥/𝑛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11</xdr:row>
      <xdr:rowOff>0</xdr:rowOff>
    </xdr:from>
    <xdr:ext cx="773906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テキスト ボックス 94"/>
            <xdr:cNvSpPr txBox="1"/>
          </xdr:nvSpPr>
          <xdr:spPr>
            <a:xfrm>
              <a:off x="7167563" y="7119938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95" name="テキスト ボックス 94"/>
            <xdr:cNvSpPr txBox="1"/>
          </xdr:nvSpPr>
          <xdr:spPr>
            <a:xfrm>
              <a:off x="7167563" y="7119938"/>
              <a:ext cx="77390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𝑋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64</xdr:col>
      <xdr:colOff>0</xdr:colOff>
      <xdr:row>2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/>
            <xdr:cNvSpPr txBox="1"/>
          </xdr:nvSpPr>
          <xdr:spPr>
            <a:xfrm>
              <a:off x="16859250" y="6191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16859250" y="6191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Pr⁡(𝑋=𝑥)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57</xdr:col>
      <xdr:colOff>0</xdr:colOff>
      <xdr:row>3</xdr:row>
      <xdr:rowOff>0</xdr:rowOff>
    </xdr:from>
    <xdr:ext cx="1612107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テキスト ボックス 116"/>
            <xdr:cNvSpPr txBox="1"/>
          </xdr:nvSpPr>
          <xdr:spPr>
            <a:xfrm>
              <a:off x="15025688" y="928688"/>
              <a:ext cx="161210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200" b="0" i="1">
                            <a:latin typeface="Cambria Math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17" name="テキスト ボックス 116"/>
            <xdr:cNvSpPr txBox="1"/>
          </xdr:nvSpPr>
          <xdr:spPr>
            <a:xfrm>
              <a:off x="15025688" y="928688"/>
              <a:ext cx="1612107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Pr⁡〖(𝑋=𝑥)=0〗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59</xdr:col>
      <xdr:colOff>0</xdr:colOff>
      <xdr:row>8</xdr:row>
      <xdr:rowOff>0</xdr:rowOff>
    </xdr:from>
    <xdr:ext cx="4191000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テキスト ボックス 117"/>
            <xdr:cNvSpPr txBox="1"/>
          </xdr:nvSpPr>
          <xdr:spPr>
            <a:xfrm>
              <a:off x="15549563" y="2476500"/>
              <a:ext cx="41910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Pr</m:t>
                    </m:r>
                    <m:r>
                      <a:rPr kumimoji="1" lang="en-US" altLang="ja-JP" sz="1600" b="0" i="0">
                        <a:solidFill>
                          <a:srgbClr val="FF0000"/>
                        </a:solidFill>
                        <a:latin typeface="Cambria Math"/>
                      </a:rPr>
                      <m:t> 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&lt;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𝜔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: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𝜔</m:t>
                                </m:r>
                              </m:e>
                            </m:d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8" name="テキスト ボックス 117"/>
            <xdr:cNvSpPr txBox="1"/>
          </xdr:nvSpPr>
          <xdr:spPr>
            <a:xfrm>
              <a:off x="15549563" y="2476500"/>
              <a:ext cx="419100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𝐹(𝑥)=Pr (𝑋&lt;𝑥)=Pr⁡(𝜔:𝑋(𝜔)&lt;𝑥)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67</xdr:col>
      <xdr:colOff>1</xdr:colOff>
      <xdr:row>10</xdr:row>
      <xdr:rowOff>0</xdr:rowOff>
    </xdr:from>
    <xdr:ext cx="154781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/>
            <xdr:cNvSpPr txBox="1"/>
          </xdr:nvSpPr>
          <xdr:spPr>
            <a:xfrm>
              <a:off x="17645064" y="3095625"/>
              <a:ext cx="1547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𝜔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: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𝜔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/>
                          </a:rPr>
                          <m:t>&lt;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1" name="テキスト ボックス 120"/>
            <xdr:cNvSpPr txBox="1"/>
          </xdr:nvSpPr>
          <xdr:spPr>
            <a:xfrm>
              <a:off x="17645064" y="3095625"/>
              <a:ext cx="154781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{𝜔:𝑋(𝜔)&lt;𝑥}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15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テキスト ボックス 121"/>
            <xdr:cNvSpPr txBox="1"/>
          </xdr:nvSpPr>
          <xdr:spPr>
            <a:xfrm>
              <a:off x="15287625" y="464343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−∞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2" name="テキスト ボックス 121"/>
            <xdr:cNvSpPr txBox="1"/>
          </xdr:nvSpPr>
          <xdr:spPr>
            <a:xfrm>
              <a:off x="15287625" y="464343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𝐹(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−∞)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58</xdr:col>
      <xdr:colOff>0</xdr:colOff>
      <xdr:row>16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テキスト ボックス 122"/>
            <xdr:cNvSpPr txBox="1"/>
          </xdr:nvSpPr>
          <xdr:spPr>
            <a:xfrm>
              <a:off x="15287625" y="495300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∞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3" name="テキスト ボックス 122"/>
            <xdr:cNvSpPr txBox="1"/>
          </xdr:nvSpPr>
          <xdr:spPr>
            <a:xfrm>
              <a:off x="15287625" y="495300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𝐹(+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∞)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60</xdr:col>
      <xdr:colOff>23813</xdr:colOff>
      <xdr:row>18</xdr:row>
      <xdr:rowOff>0</xdr:rowOff>
    </xdr:from>
    <xdr:ext cx="3905250" cy="8448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テキスト ボックス 123"/>
            <xdr:cNvSpPr txBox="1"/>
          </xdr:nvSpPr>
          <xdr:spPr>
            <a:xfrm>
              <a:off x="15835313" y="5572125"/>
              <a:ext cx="3905250" cy="844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𝑦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nary>
                      <m:naryPr>
                        <m:limLoc m:val="undOvr"/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∞</m:t>
                        </m:r>
                      </m:sub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𝑦</m:t>
                        </m:r>
                      </m:sup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4" name="テキスト ボックス 123"/>
            <xdr:cNvSpPr txBox="1"/>
          </xdr:nvSpPr>
          <xdr:spPr>
            <a:xfrm>
              <a:off x="15835313" y="5572125"/>
              <a:ext cx="3905250" cy="8448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𝐹(𝑦)=∫25_(−∞)^𝑦▒𝑓(𝑥)𝑑𝑥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82</xdr:col>
      <xdr:colOff>0</xdr:colOff>
      <xdr:row>2</xdr:row>
      <xdr:rowOff>0</xdr:rowOff>
    </xdr:from>
    <xdr:ext cx="4810124" cy="940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テキスト ボックス 125"/>
            <xdr:cNvSpPr txBox="1"/>
          </xdr:nvSpPr>
          <xdr:spPr>
            <a:xfrm>
              <a:off x="21574125" y="619125"/>
              <a:ext cx="4810124" cy="940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18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𝜶</m:t>
                            </m:r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𝑿</m:t>
                            </m:r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𝜷</m:t>
                            </m:r>
                          </m:e>
                        </m:d>
                      </m:e>
                    </m:func>
                    <m:r>
                      <a:rPr kumimoji="1" lang="en-US" altLang="ja-JP" sz="1800" b="1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nary>
                      <m:naryPr>
                        <m:limLoc m:val="undOvr"/>
                        <m:ctrlP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𝜶</m:t>
                        </m:r>
                      </m:sub>
                      <m:sup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𝜷</m:t>
                        </m:r>
                      </m:sup>
                      <m:e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𝒇</m:t>
                        </m:r>
                        <m:d>
                          <m:dPr>
                            <m:ctrlP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𝒙</m:t>
                            </m:r>
                          </m:e>
                        </m:d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𝒅𝒙</m:t>
                        </m:r>
                      </m:e>
                    </m:nary>
                    <m:r>
                      <a:rPr kumimoji="1" lang="en-US" altLang="ja-JP" sz="1800" b="1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1" i="1">
                        <a:solidFill>
                          <a:srgbClr val="FF0000"/>
                        </a:solidFill>
                        <a:latin typeface="Cambria Math"/>
                      </a:rPr>
                      <m:t>𝑭</m:t>
                    </m:r>
                    <m:d>
                      <m:dPr>
                        <m:ctrlP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𝜷</m:t>
                        </m:r>
                      </m:e>
                    </m:d>
                    <m:r>
                      <a:rPr kumimoji="1" lang="en-US" altLang="ja-JP" sz="1800" b="1" i="1">
                        <a:solidFill>
                          <a:srgbClr val="FF0000"/>
                        </a:solidFill>
                        <a:latin typeface="Cambria Math"/>
                      </a:rPr>
                      <m:t>−</m:t>
                    </m:r>
                    <m:r>
                      <a:rPr kumimoji="1" lang="en-US" altLang="ja-JP" sz="1800" b="1" i="1">
                        <a:solidFill>
                          <a:srgbClr val="FF0000"/>
                        </a:solidFill>
                        <a:latin typeface="Cambria Math"/>
                      </a:rPr>
                      <m:t>𝑭</m:t>
                    </m:r>
                    <m:d>
                      <m:dPr>
                        <m:ctrlP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𝜶</m:t>
                        </m:r>
                      </m:e>
                    </m:d>
                  </m:oMath>
                </m:oMathPara>
              </a14:m>
              <a:endParaRPr kumimoji="1" lang="ja-JP" altLang="en-US" sz="18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26" name="テキスト ボックス 125"/>
            <xdr:cNvSpPr txBox="1"/>
          </xdr:nvSpPr>
          <xdr:spPr>
            <a:xfrm>
              <a:off x="21574125" y="619125"/>
              <a:ext cx="4810124" cy="940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1" i="0">
                  <a:solidFill>
                    <a:srgbClr val="FF0000"/>
                  </a:solidFill>
                  <a:latin typeface="Cambria Math"/>
                </a:rPr>
                <a:t>𝐏𝐫⁡(𝜶&lt;𝑿&lt;𝜷)=∫25_𝜶^𝜷▒𝒇(𝒙)𝒅𝒙=𝑭(𝜷)−𝑭(𝜶)</a:t>
              </a:r>
              <a:endParaRPr kumimoji="1" lang="ja-JP" altLang="en-US" sz="18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81</xdr:col>
      <xdr:colOff>0</xdr:colOff>
      <xdr:row>7</xdr:row>
      <xdr:rowOff>0</xdr:rowOff>
    </xdr:from>
    <xdr:to>
      <xdr:col>91</xdr:col>
      <xdr:colOff>260625</xdr:colOff>
      <xdr:row>12</xdr:row>
      <xdr:rowOff>222721</xdr:rowOff>
    </xdr:to>
    <xdr:pic>
      <xdr:nvPicPr>
        <xdr:cNvPr id="127" name="図 1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2188" y="2166938"/>
          <a:ext cx="2880000" cy="177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102</xdr:col>
      <xdr:colOff>260625</xdr:colOff>
      <xdr:row>12</xdr:row>
      <xdr:rowOff>222720</xdr:rowOff>
    </xdr:to>
    <xdr:pic>
      <xdr:nvPicPr>
        <xdr:cNvPr id="130" name="図 12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2166938"/>
          <a:ext cx="2880000" cy="177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92</xdr:col>
      <xdr:colOff>35718</xdr:colOff>
      <xdr:row>13</xdr:row>
      <xdr:rowOff>0</xdr:rowOff>
    </xdr:from>
    <xdr:ext cx="2571750" cy="632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テキスト ボックス 130"/>
            <xdr:cNvSpPr txBox="1"/>
          </xdr:nvSpPr>
          <xdr:spPr>
            <a:xfrm>
              <a:off x="24229218" y="4024313"/>
              <a:ext cx="2571750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−∞</m:t>
                        </m:r>
                      </m:sub>
                      <m:sup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∞</m:t>
                        </m:r>
                      </m:sup>
                      <m:e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𝒇</m:t>
                        </m:r>
                        <m:d>
                          <m:dPr>
                            <m:ctrlP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𝒙</m:t>
                            </m:r>
                          </m:e>
                        </m:d>
                        <m:r>
                          <a:rPr kumimoji="1" lang="en-US" altLang="ja-JP" sz="12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𝒅𝒙</m:t>
                        </m:r>
                      </m:e>
                    </m:nary>
                    <m:r>
                      <a:rPr kumimoji="1" lang="en-US" altLang="ja-JP" sz="1200" b="1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200" b="1" i="0">
                        <a:solidFill>
                          <a:srgbClr val="FF0000"/>
                        </a:solidFill>
                        <a:latin typeface="Cambria Math"/>
                      </a:rPr>
                      <m:t>𝟏</m:t>
                    </m:r>
                  </m:oMath>
                </m:oMathPara>
              </a14:m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1" name="テキスト ボックス 130"/>
            <xdr:cNvSpPr txBox="1"/>
          </xdr:nvSpPr>
          <xdr:spPr>
            <a:xfrm>
              <a:off x="24229218" y="4024313"/>
              <a:ext cx="2571750" cy="632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1" i="0">
                  <a:solidFill>
                    <a:srgbClr val="FF0000"/>
                  </a:solidFill>
                  <a:latin typeface="Cambria Math"/>
                </a:rPr>
                <a:t>∫25_(−∞)^∞▒𝒇(𝒙)𝒅𝒙=𝟏</a:t>
              </a:r>
              <a:endParaRPr kumimoji="1" lang="ja-JP" altLang="en-US" sz="12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81</xdr:col>
      <xdr:colOff>0</xdr:colOff>
      <xdr:row>17</xdr:row>
      <xdr:rowOff>0</xdr:rowOff>
    </xdr:from>
    <xdr:to>
      <xdr:col>91</xdr:col>
      <xdr:colOff>260625</xdr:colOff>
      <xdr:row>22</xdr:row>
      <xdr:rowOff>222720</xdr:rowOff>
    </xdr:to>
    <xdr:pic>
      <xdr:nvPicPr>
        <xdr:cNvPr id="133" name="図 13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2188" y="5262563"/>
          <a:ext cx="2880000" cy="177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17</xdr:row>
      <xdr:rowOff>1</xdr:rowOff>
    </xdr:from>
    <xdr:to>
      <xdr:col>102</xdr:col>
      <xdr:colOff>260625</xdr:colOff>
      <xdr:row>22</xdr:row>
      <xdr:rowOff>196438</xdr:rowOff>
    </xdr:to>
    <xdr:pic>
      <xdr:nvPicPr>
        <xdr:cNvPr id="134" name="図 13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5262564"/>
          <a:ext cx="2880000" cy="1744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81</xdr:col>
      <xdr:colOff>0</xdr:colOff>
      <xdr:row>26</xdr:row>
      <xdr:rowOff>0</xdr:rowOff>
    </xdr:from>
    <xdr:to>
      <xdr:col>91</xdr:col>
      <xdr:colOff>260625</xdr:colOff>
      <xdr:row>31</xdr:row>
      <xdr:rowOff>222719</xdr:rowOff>
    </xdr:to>
    <xdr:pic>
      <xdr:nvPicPr>
        <xdr:cNvPr id="135" name="図 13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12188" y="8048625"/>
          <a:ext cx="2880000" cy="177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98</xdr:col>
      <xdr:colOff>0</xdr:colOff>
      <xdr:row>26</xdr:row>
      <xdr:rowOff>0</xdr:rowOff>
    </xdr:from>
    <xdr:to>
      <xdr:col>103</xdr:col>
      <xdr:colOff>130312</xdr:colOff>
      <xdr:row>28</xdr:row>
      <xdr:rowOff>266141</xdr:rowOff>
    </xdr:to>
    <xdr:pic>
      <xdr:nvPicPr>
        <xdr:cNvPr id="143" name="図 14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5125" y="8048625"/>
          <a:ext cx="1440000" cy="88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26</xdr:row>
      <xdr:rowOff>0</xdr:rowOff>
    </xdr:from>
    <xdr:to>
      <xdr:col>97</xdr:col>
      <xdr:colOff>130312</xdr:colOff>
      <xdr:row>28</xdr:row>
      <xdr:rowOff>266141</xdr:rowOff>
    </xdr:to>
    <xdr:pic>
      <xdr:nvPicPr>
        <xdr:cNvPr id="144" name="図 14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8048625"/>
          <a:ext cx="1440000" cy="88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81</xdr:col>
      <xdr:colOff>0</xdr:colOff>
      <xdr:row>32</xdr:row>
      <xdr:rowOff>119060</xdr:rowOff>
    </xdr:from>
    <xdr:ext cx="2619375" cy="4054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テキスト ボックス 145"/>
            <xdr:cNvSpPr txBox="1"/>
          </xdr:nvSpPr>
          <xdr:spPr>
            <a:xfrm>
              <a:off x="21312188" y="10025060"/>
              <a:ext cx="2619375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2000" b="1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a:rPr kumimoji="1" lang="en-US" altLang="ja-JP" sz="2000" b="1" i="0">
                            <a:solidFill>
                              <a:srgbClr val="FF0000"/>
                            </a:solidFill>
                            <a:latin typeface="Cambria Math"/>
                          </a:rPr>
                          <m:t>𝐏𝐫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𝜶</m:t>
                            </m:r>
                            <m: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𝑿</m:t>
                            </m:r>
                            <m: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2000" b="1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𝜷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20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46" name="テキスト ボックス 145"/>
            <xdr:cNvSpPr txBox="1"/>
          </xdr:nvSpPr>
          <xdr:spPr>
            <a:xfrm>
              <a:off x="21312188" y="10025060"/>
              <a:ext cx="2619375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1" i="0">
                  <a:solidFill>
                    <a:srgbClr val="FF0000"/>
                  </a:solidFill>
                  <a:latin typeface="Cambria Math"/>
                </a:rPr>
                <a:t>𝐏𝐫⁡(𝜶&lt;𝑿&lt;𝜷)</a:t>
              </a:r>
              <a:endParaRPr kumimoji="1" lang="ja-JP" altLang="en-US" sz="20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120</xdr:col>
      <xdr:colOff>0</xdr:colOff>
      <xdr:row>2</xdr:row>
      <xdr:rowOff>0</xdr:rowOff>
    </xdr:from>
    <xdr:ext cx="671513" cy="2845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テキスト ボックス 146"/>
            <xdr:cNvSpPr txBox="1"/>
          </xdr:nvSpPr>
          <xdr:spPr>
            <a:xfrm>
              <a:off x="31527750" y="619125"/>
              <a:ext cx="671513" cy="2845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47" name="テキスト ボックス 146"/>
            <xdr:cNvSpPr txBox="1"/>
          </xdr:nvSpPr>
          <xdr:spPr>
            <a:xfrm>
              <a:off x="31527750" y="619125"/>
              <a:ext cx="671513" cy="2845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[𝛼, 𝛽]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124</xdr:col>
      <xdr:colOff>238126</xdr:colOff>
      <xdr:row>1</xdr:row>
      <xdr:rowOff>214314</xdr:rowOff>
    </xdr:from>
    <xdr:ext cx="671513" cy="486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テキスト ボックス 147"/>
            <xdr:cNvSpPr txBox="1"/>
          </xdr:nvSpPr>
          <xdr:spPr>
            <a:xfrm>
              <a:off x="32813626" y="523877"/>
              <a:ext cx="671513" cy="486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𝛽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𝛼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48" name="テキスト ボックス 147"/>
            <xdr:cNvSpPr txBox="1"/>
          </xdr:nvSpPr>
          <xdr:spPr>
            <a:xfrm>
              <a:off x="32813626" y="523877"/>
              <a:ext cx="671513" cy="486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1/(𝛽−𝛼)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108</xdr:col>
      <xdr:colOff>0</xdr:colOff>
      <xdr:row>4</xdr:row>
      <xdr:rowOff>0</xdr:rowOff>
    </xdr:from>
    <xdr:ext cx="11430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テキスト ボックス 148"/>
            <xdr:cNvSpPr txBox="1"/>
          </xdr:nvSpPr>
          <xdr:spPr>
            <a:xfrm>
              <a:off x="28384500" y="1238250"/>
              <a:ext cx="1143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𝛼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𝛽</m:t>
                        </m:r>
                      </m:e>
                    </m:d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49" name="テキスト ボックス 148"/>
            <xdr:cNvSpPr txBox="1"/>
          </xdr:nvSpPr>
          <xdr:spPr>
            <a:xfrm>
              <a:off x="28384500" y="1238250"/>
              <a:ext cx="11430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𝑋~𝑈(𝛼,𝛽)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115</xdr:col>
      <xdr:colOff>0</xdr:colOff>
      <xdr:row>5</xdr:row>
      <xdr:rowOff>71436</xdr:rowOff>
    </xdr:from>
    <xdr:ext cx="2964656" cy="1100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テキスト ボックス 151"/>
            <xdr:cNvSpPr txBox="1"/>
          </xdr:nvSpPr>
          <xdr:spPr>
            <a:xfrm>
              <a:off x="30218063" y="1619249"/>
              <a:ext cx="2964656" cy="11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≤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𝛽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kumimoji="1" lang="en-US" altLang="ja-JP" sz="1600" b="0" i="1">
                                <a:latin typeface="Cambria Math"/>
                              </a:rPr>
                              <m:t>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52" name="テキスト ボックス 151"/>
            <xdr:cNvSpPr txBox="1"/>
          </xdr:nvSpPr>
          <xdr:spPr>
            <a:xfrm>
              <a:off x="30218063" y="1619249"/>
              <a:ext cx="2964656" cy="1100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𝑓(𝑥){█(0   …   𝑥≤𝛼@1/(𝛽−𝛼)    …   𝛼&lt;𝑥&lt;𝛽@0   …   𝑥≥𝛽)┤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115</xdr:col>
      <xdr:colOff>0</xdr:colOff>
      <xdr:row>9</xdr:row>
      <xdr:rowOff>71436</xdr:rowOff>
    </xdr:from>
    <xdr:ext cx="2964656" cy="1061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テキスト ボックス 152"/>
            <xdr:cNvSpPr txBox="1"/>
          </xdr:nvSpPr>
          <xdr:spPr>
            <a:xfrm>
              <a:off x="30218063" y="2857499"/>
              <a:ext cx="2964656" cy="106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𝐹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𝑥</m:t>
                        </m:r>
                      </m:e>
                    </m:d>
                    <m:d>
                      <m:dPr>
                        <m:begChr m:val="{"/>
                        <m:endChr m:val="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≤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</m:e>
                          <m:e>
                            <m:f>
                              <m:f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𝛽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kumimoji="1" lang="en-US" altLang="ja-JP" sz="1600" b="0" i="1">
                                <a:latin typeface="Cambria Math"/>
                              </a:rPr>
                              <m:t>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𝛼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  <m:e>
                            <m:r>
                              <a:rPr kumimoji="1" lang="en-US" altLang="ja-JP" sz="1600" b="0" i="1">
                                <a:latin typeface="Cambria Math"/>
                              </a:rPr>
                              <m:t>0   …   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≥</m:t>
                            </m:r>
                            <m:r>
                              <a:rPr kumimoji="1" lang="en-US" altLang="ja-JP" sz="1600" b="0" i="1">
                                <a:latin typeface="Cambria Math"/>
                              </a:rPr>
                              <m:t>𝛽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53" name="テキスト ボックス 152"/>
            <xdr:cNvSpPr txBox="1"/>
          </xdr:nvSpPr>
          <xdr:spPr>
            <a:xfrm>
              <a:off x="30218063" y="2857499"/>
              <a:ext cx="2964656" cy="1061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𝐹(𝑥){█(0   …   𝑥≤𝛼@(𝑥−𝛼)/(𝛽−𝛼)    …   𝛼&lt;𝑥&lt;𝛽@0   …   𝑥≥𝛽)┤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 editAs="oneCell">
    <xdr:from>
      <xdr:col>117</xdr:col>
      <xdr:colOff>0</xdr:colOff>
      <xdr:row>16</xdr:row>
      <xdr:rowOff>0</xdr:rowOff>
    </xdr:from>
    <xdr:to>
      <xdr:col>127</xdr:col>
      <xdr:colOff>260625</xdr:colOff>
      <xdr:row>21</xdr:row>
      <xdr:rowOff>222719</xdr:rowOff>
    </xdr:to>
    <xdr:pic>
      <xdr:nvPicPr>
        <xdr:cNvPr id="156" name="図 15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41938" y="4953000"/>
          <a:ext cx="2880000" cy="1770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138</xdr:col>
      <xdr:colOff>0</xdr:colOff>
      <xdr:row>4</xdr:row>
      <xdr:rowOff>71436</xdr:rowOff>
    </xdr:from>
    <xdr:ext cx="2202656" cy="1122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テキスト ボックス 158"/>
            <xdr:cNvSpPr txBox="1"/>
          </xdr:nvSpPr>
          <xdr:spPr>
            <a:xfrm>
              <a:off x="36242625" y="1309686"/>
              <a:ext cx="2202656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9" name="テキスト ボックス 158"/>
            <xdr:cNvSpPr txBox="1"/>
          </xdr:nvSpPr>
          <xdr:spPr>
            <a:xfrm>
              <a:off x="36242625" y="1309686"/>
              <a:ext cx="2202656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𝜇_𝑥={█(∑8_𝑥▒〖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 </a:t>
              </a:r>
              <a:r>
                <a:rPr kumimoji="1" lang="en-US" altLang="ja-JP" sz="1400" b="0" i="0">
                  <a:latin typeface="Cambria Math"/>
                </a:rPr>
                <a:t>Pr⁡(𝑋=𝑥) 〗@∫24_(−∞)^(+∞)▒〖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𝑥</a:t>
              </a:r>
              <a:r>
                <a:rPr kumimoji="1" lang="en-US" altLang="ja-JP" sz="1400" b="0" i="0">
                  <a:latin typeface="Cambria Math"/>
                </a:rPr>
                <a:t> 𝑓(𝑥)𝑑𝑥〗)┤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137</xdr:col>
      <xdr:colOff>119062</xdr:colOff>
      <xdr:row>8</xdr:row>
      <xdr:rowOff>71436</xdr:rowOff>
    </xdr:from>
    <xdr:ext cx="2607469" cy="11223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テキスト ボックス 159"/>
            <xdr:cNvSpPr txBox="1"/>
          </xdr:nvSpPr>
          <xdr:spPr>
            <a:xfrm>
              <a:off x="36099750" y="2547936"/>
              <a:ext cx="2607469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0070C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0070C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0070C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0" name="テキスト ボックス 159"/>
            <xdr:cNvSpPr txBox="1"/>
          </xdr:nvSpPr>
          <xdr:spPr>
            <a:xfrm>
              <a:off x="36099750" y="2547936"/>
              <a:ext cx="2607469" cy="1122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𝜎_𝑥^2={█(∑8_𝑥▒〖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(𝑥−𝜇_𝑥 )^2  </a:t>
              </a:r>
              <a:r>
                <a:rPr kumimoji="1" lang="en-US" altLang="ja-JP" sz="1400" b="0" i="0">
                  <a:latin typeface="Cambria Math"/>
                </a:rPr>
                <a:t>Pr⁡(𝑋=𝑥) 〗@∫24_(−∞)^(+∞)▒〖</a:t>
              </a:r>
              <a:r>
                <a:rPr kumimoji="1" lang="en-US" altLang="ja-JP" sz="1400" b="0" i="0">
                  <a:solidFill>
                    <a:srgbClr val="0070C0"/>
                  </a:solidFill>
                  <a:latin typeface="Cambria Math"/>
                </a:rPr>
                <a:t>(𝑥−𝜇_𝑥 )^2 </a:t>
              </a:r>
              <a:r>
                <a:rPr kumimoji="1" lang="en-US" altLang="ja-JP" sz="1400" b="0" i="0">
                  <a:latin typeface="Cambria Math"/>
                </a:rPr>
                <a:t> 𝑓(𝑥)𝑑𝑥〗)┤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134</xdr:col>
      <xdr:colOff>0</xdr:colOff>
      <xdr:row>15</xdr:row>
      <xdr:rowOff>0</xdr:rowOff>
    </xdr:from>
    <xdr:to>
      <xdr:col>151</xdr:col>
      <xdr:colOff>227062</xdr:colOff>
      <xdr:row>23</xdr:row>
      <xdr:rowOff>243543</xdr:rowOff>
    </xdr:to>
    <xdr:pic>
      <xdr:nvPicPr>
        <xdr:cNvPr id="162" name="図 16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94875" y="4643438"/>
          <a:ext cx="4680000" cy="2720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163</xdr:col>
      <xdr:colOff>261936</xdr:colOff>
      <xdr:row>3</xdr:row>
      <xdr:rowOff>0</xdr:rowOff>
    </xdr:from>
    <xdr:ext cx="183356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テキスト ボックス 162"/>
            <xdr:cNvSpPr txBox="1"/>
          </xdr:nvSpPr>
          <xdr:spPr>
            <a:xfrm>
              <a:off x="43052999" y="928688"/>
              <a:ext cx="183356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10, 0.1</m:t>
                        </m: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63" name="テキスト ボックス 162"/>
            <xdr:cNvSpPr txBox="1"/>
          </xdr:nvSpPr>
          <xdr:spPr>
            <a:xfrm>
              <a:off x="43052999" y="928688"/>
              <a:ext cx="183356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𝐵(10, 0.1)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171</xdr:col>
      <xdr:colOff>0</xdr:colOff>
      <xdr:row>3</xdr:row>
      <xdr:rowOff>0</xdr:rowOff>
    </xdr:from>
    <xdr:ext cx="162401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テキスト ボックス 163"/>
            <xdr:cNvSpPr txBox="1"/>
          </xdr:nvSpPr>
          <xdr:spPr>
            <a:xfrm>
              <a:off x="44886563" y="928688"/>
              <a:ext cx="16240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𝑛</m:t>
                    </m:r>
                    <m:r>
                      <a:rPr kumimoji="1" lang="en-US" altLang="ja-JP" sz="1400" b="0" i="1">
                        <a:latin typeface="Cambria Math"/>
                      </a:rPr>
                      <m:t>=10, </m:t>
                    </m:r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  <m:r>
                      <a:rPr kumimoji="1" lang="en-US" altLang="ja-JP" sz="1400" b="0" i="1">
                        <a:latin typeface="Cambria Math"/>
                      </a:rPr>
                      <m:t>=0.1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4" name="テキスト ボックス 163"/>
            <xdr:cNvSpPr txBox="1"/>
          </xdr:nvSpPr>
          <xdr:spPr>
            <a:xfrm>
              <a:off x="44886563" y="928688"/>
              <a:ext cx="16240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𝑛=10, 𝜋=0.1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160</xdr:col>
      <xdr:colOff>0</xdr:colOff>
      <xdr:row>6</xdr:row>
      <xdr:rowOff>0</xdr:rowOff>
    </xdr:from>
    <xdr:ext cx="1321594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42005250" y="1857375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42005250" y="1857375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Pr⁡(𝑋=𝑥)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165</xdr:col>
      <xdr:colOff>0</xdr:colOff>
      <xdr:row>6</xdr:row>
      <xdr:rowOff>0</xdr:rowOff>
    </xdr:from>
    <xdr:ext cx="1321594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43314938" y="1857375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𝑥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43314938" y="1857375"/>
              <a:ext cx="1321594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𝑥 Pr⁡(𝑋=𝑥)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170</xdr:col>
      <xdr:colOff>0</xdr:colOff>
      <xdr:row>6</xdr:row>
      <xdr:rowOff>0</xdr:rowOff>
    </xdr:from>
    <xdr:ext cx="1321594" cy="28366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44624625" y="1857375"/>
              <a:ext cx="1321594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44624625" y="1857375"/>
              <a:ext cx="1321594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(𝑥−𝜇_𝑥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175</xdr:col>
      <xdr:colOff>0</xdr:colOff>
      <xdr:row>6</xdr:row>
      <xdr:rowOff>0</xdr:rowOff>
    </xdr:from>
    <xdr:ext cx="1321594" cy="2516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45934313" y="1857375"/>
              <a:ext cx="1321594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0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0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0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0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10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0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0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0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000"/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45934313" y="1857375"/>
              <a:ext cx="1321594" cy="251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000" b="0" i="0">
                  <a:latin typeface="Cambria Math"/>
                </a:rPr>
                <a:t>(𝑥−𝜇_𝑥 )^2  Pr⁡(𝑋=𝑥)</a:t>
              </a:r>
              <a:endParaRPr kumimoji="1" lang="ja-JP" altLang="en-US" sz="1000"/>
            </a:p>
          </xdr:txBody>
        </xdr:sp>
      </mc:Fallback>
    </mc:AlternateContent>
    <xdr:clientData/>
  </xdr:oneCellAnchor>
  <xdr:oneCellAnchor>
    <xdr:from>
      <xdr:col>160</xdr:col>
      <xdr:colOff>0</xdr:colOff>
      <xdr:row>20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テキスト ボックス 45"/>
            <xdr:cNvSpPr txBox="1"/>
          </xdr:nvSpPr>
          <xdr:spPr>
            <a:xfrm>
              <a:off x="42005250" y="619125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=0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10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0.1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</m:sup>
                    </m:sSup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1−0.1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10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6" name="テキスト ボックス 45"/>
            <xdr:cNvSpPr txBox="1"/>
          </xdr:nvSpPr>
          <xdr:spPr>
            <a:xfrm>
              <a:off x="42005250" y="619125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Pr⁡(𝑋=0) =_10 𝐶_0 (0.1)^0 (1−0.1)^10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21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46"/>
            <xdr:cNvSpPr txBox="1"/>
          </xdr:nvSpPr>
          <xdr:spPr>
            <a:xfrm>
              <a:off x="42005250" y="6500813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=1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=1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</m:t>
                    </m:r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  <a:ea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  <a:ea typeface="Cambria Math"/>
                              </a:rPr>
                              <m:t>=1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7" name="テキスト ボックス 46"/>
            <xdr:cNvSpPr txBox="1"/>
          </xdr:nvSpPr>
          <xdr:spPr>
            <a:xfrm>
              <a:off x="42005250" y="6500813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 Pr⁡(𝑋=1)=1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×Pr⁡(𝑋=1)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21</xdr:row>
      <xdr:rowOff>226220</xdr:rowOff>
    </xdr:from>
    <xdr:ext cx="2731294" cy="503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テキスト ボックス 47"/>
            <xdr:cNvSpPr txBox="1"/>
          </xdr:nvSpPr>
          <xdr:spPr>
            <a:xfrm>
              <a:off x="42005250" y="6727033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/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  <m:func>
                          <m:func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8" name="テキスト ボックス 47"/>
            <xdr:cNvSpPr txBox="1"/>
          </xdr:nvSpPr>
          <xdr:spPr>
            <a:xfrm>
              <a:off x="42005250" y="6727033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𝜇_𝑥=∑8_𝑥▒〖𝑥 Pr⁡(𝑋=𝑥) 〗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23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テキスト ボックス 48"/>
            <xdr:cNvSpPr txBox="1"/>
          </xdr:nvSpPr>
          <xdr:spPr>
            <a:xfrm>
              <a:off x="42005250" y="7119938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3−1</m:t>
                            </m:r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9" name="テキスト ボックス 48"/>
            <xdr:cNvSpPr txBox="1"/>
          </xdr:nvSpPr>
          <xdr:spPr>
            <a:xfrm>
              <a:off x="42005250" y="7119938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(𝑥−𝜇_𝑥 )^2=(3−1)^2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24</xdr:row>
      <xdr:rowOff>0</xdr:rowOff>
    </xdr:from>
    <xdr:ext cx="2731294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49"/>
            <xdr:cNvSpPr txBox="1"/>
          </xdr:nvSpPr>
          <xdr:spPr>
            <a:xfrm>
              <a:off x="42005250" y="74295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=9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×0.0112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0" name="テキスト ボックス 49"/>
            <xdr:cNvSpPr txBox="1"/>
          </xdr:nvSpPr>
          <xdr:spPr>
            <a:xfrm>
              <a:off x="42005250" y="7429500"/>
              <a:ext cx="2731294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(𝑥−𝜇_𝑥 )^2  Pr⁡(𝑋=𝑥)=9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×0.0112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160</xdr:col>
      <xdr:colOff>0</xdr:colOff>
      <xdr:row>24</xdr:row>
      <xdr:rowOff>226221</xdr:rowOff>
    </xdr:from>
    <xdr:ext cx="2731294" cy="503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42005250" y="7655721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𝜇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func>
                          <m:func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1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42005250" y="7655721"/>
              <a:ext cx="2731294" cy="503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𝜎_𝑥^2=∑8_𝑥▒〖(𝑥−𝜇_𝑥 )^2  Pr⁡(𝑋=𝑥) 〗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205200</xdr:colOff>
      <xdr:row>14</xdr:row>
      <xdr:rowOff>5400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205200</xdr:colOff>
      <xdr:row>28</xdr:row>
      <xdr:rowOff>5400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205200</xdr:colOff>
      <xdr:row>13</xdr:row>
      <xdr:rowOff>64500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205200</xdr:colOff>
      <xdr:row>25</xdr:row>
      <xdr:rowOff>64500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205200</xdr:colOff>
      <xdr:row>37</xdr:row>
      <xdr:rowOff>64500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205200</xdr:colOff>
      <xdr:row>49</xdr:row>
      <xdr:rowOff>64500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205200</xdr:colOff>
      <xdr:row>61</xdr:row>
      <xdr:rowOff>64500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tabSelected="1" view="pageLayout" zoomScale="80" zoomScaleNormal="90" zoomScalePageLayoutView="80" workbookViewId="0">
      <selection activeCell="C2" sqref="C2:F4"/>
    </sheetView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82" width="3.625" style="42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136" t="s">
        <v>0</v>
      </c>
      <c r="D2" s="137"/>
      <c r="E2" s="137"/>
      <c r="F2" s="138"/>
      <c r="G2" s="25" t="s">
        <v>95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1" t="s">
        <v>70</v>
      </c>
      <c r="AB2" s="91"/>
      <c r="AC2" s="91"/>
      <c r="AD2" s="22" t="s">
        <v>66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91" t="s">
        <v>96</v>
      </c>
      <c r="BB2" s="91"/>
      <c r="BC2" s="91"/>
      <c r="BD2" s="22" t="s">
        <v>97</v>
      </c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91" t="s">
        <v>136</v>
      </c>
      <c r="CB2" s="91"/>
      <c r="CC2" s="91"/>
      <c r="CD2" s="48" t="s">
        <v>137</v>
      </c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50"/>
      <c r="CX2" s="22"/>
      <c r="CY2" s="22"/>
      <c r="CZ2" s="22"/>
      <c r="DA2" s="91" t="s">
        <v>147</v>
      </c>
      <c r="DB2" s="91"/>
      <c r="DC2" s="91"/>
      <c r="DD2" s="95"/>
      <c r="DE2" s="96"/>
      <c r="DF2" s="96"/>
      <c r="DG2" s="97"/>
      <c r="DH2" s="22" t="s">
        <v>149</v>
      </c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91" t="s">
        <v>169</v>
      </c>
      <c r="EB2" s="91"/>
      <c r="EC2" s="91"/>
      <c r="ED2" s="22" t="s">
        <v>170</v>
      </c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91" t="s">
        <v>184</v>
      </c>
      <c r="FB2" s="91"/>
      <c r="FC2" s="91"/>
      <c r="FD2" s="22" t="s">
        <v>185</v>
      </c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1"/>
      <c r="GC2" s="136" t="s">
        <v>2</v>
      </c>
      <c r="GD2" s="137"/>
      <c r="GE2" s="137"/>
      <c r="GF2" s="137"/>
      <c r="GG2" s="137"/>
      <c r="GH2" s="137"/>
      <c r="GI2" s="137"/>
      <c r="GJ2" s="137"/>
      <c r="GK2" s="137"/>
      <c r="GL2" s="137"/>
      <c r="GM2" s="137"/>
      <c r="GN2" s="137"/>
      <c r="GO2" s="137"/>
      <c r="GP2" s="137"/>
      <c r="GQ2" s="137"/>
      <c r="GR2" s="137"/>
      <c r="GS2" s="137"/>
      <c r="GT2" s="137"/>
      <c r="GU2" s="137"/>
      <c r="GV2" s="137"/>
      <c r="GW2" s="137"/>
      <c r="GX2" s="138"/>
    </row>
    <row r="3" spans="1:206" ht="24.95" customHeight="1" thickBot="1" x14ac:dyDescent="0.35">
      <c r="A3" s="1"/>
      <c r="B3" s="1"/>
      <c r="C3" s="142"/>
      <c r="D3" s="143"/>
      <c r="E3" s="143"/>
      <c r="F3" s="144"/>
      <c r="G3" s="4" t="s">
        <v>212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22"/>
      <c r="AD3" s="22"/>
      <c r="AE3" s="22" t="s">
        <v>68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47" t="s">
        <v>98</v>
      </c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47" t="s">
        <v>99</v>
      </c>
      <c r="BQ3" s="95"/>
      <c r="BR3" s="96"/>
      <c r="BS3" s="97"/>
      <c r="BT3" s="47" t="s">
        <v>101</v>
      </c>
      <c r="BU3" s="22"/>
      <c r="BV3" s="22"/>
      <c r="BW3" s="22"/>
      <c r="BX3" s="22"/>
      <c r="BY3" s="22"/>
      <c r="BZ3" s="22"/>
      <c r="CA3" s="22"/>
      <c r="CB3" s="22"/>
      <c r="CC3" s="22"/>
      <c r="CD3" s="54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55"/>
      <c r="CX3" s="22"/>
      <c r="CY3" s="22"/>
      <c r="CZ3" s="22"/>
      <c r="DA3" s="22"/>
      <c r="DB3" s="22"/>
      <c r="DC3" s="22"/>
      <c r="DD3" s="22"/>
      <c r="DE3" s="22" t="s">
        <v>150</v>
      </c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 t="s">
        <v>151</v>
      </c>
      <c r="DT3" s="22"/>
      <c r="DU3" s="22"/>
      <c r="DV3" s="22"/>
      <c r="DW3" s="22"/>
      <c r="DX3" s="22" t="s">
        <v>152</v>
      </c>
      <c r="DY3" s="22"/>
      <c r="DZ3" s="22"/>
      <c r="EA3" s="22"/>
      <c r="EB3" s="22"/>
      <c r="EC3" s="22"/>
      <c r="ED3" s="22"/>
      <c r="EE3" s="22" t="s">
        <v>171</v>
      </c>
      <c r="EF3" s="22"/>
      <c r="EG3" s="22"/>
      <c r="EH3" s="22"/>
      <c r="EI3" s="95"/>
      <c r="EJ3" s="96"/>
      <c r="EK3" s="97"/>
      <c r="EL3" s="22" t="s">
        <v>173</v>
      </c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 t="s">
        <v>186</v>
      </c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1"/>
      <c r="GC3" s="139"/>
      <c r="GD3" s="140"/>
      <c r="GE3" s="140"/>
      <c r="GF3" s="140"/>
      <c r="GG3" s="140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40"/>
      <c r="GS3" s="140"/>
      <c r="GT3" s="140"/>
      <c r="GU3" s="140"/>
      <c r="GV3" s="140"/>
      <c r="GW3" s="140"/>
      <c r="GX3" s="141"/>
    </row>
    <row r="4" spans="1:206" ht="24.95" customHeight="1" thickBot="1" x14ac:dyDescent="0.35">
      <c r="A4" s="1"/>
      <c r="B4" s="1"/>
      <c r="C4" s="139"/>
      <c r="D4" s="140"/>
      <c r="E4" s="140"/>
      <c r="F4" s="141"/>
      <c r="G4" s="26" t="s">
        <v>211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22"/>
      <c r="AD4" s="22"/>
      <c r="AE4" s="22"/>
      <c r="AF4" s="22" t="s">
        <v>74</v>
      </c>
      <c r="AG4" s="22" t="s">
        <v>71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54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55"/>
      <c r="CX4" s="22"/>
      <c r="CY4" s="22"/>
      <c r="CZ4" s="22"/>
      <c r="DA4" s="22"/>
      <c r="DB4" s="22"/>
      <c r="DC4" s="22"/>
      <c r="DD4" s="22"/>
      <c r="DE4" s="47" t="s">
        <v>153</v>
      </c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 t="s">
        <v>158</v>
      </c>
      <c r="EG4" s="22" t="s">
        <v>175</v>
      </c>
      <c r="EH4" s="22"/>
      <c r="EI4" s="22"/>
      <c r="EJ4" s="22"/>
      <c r="EK4" s="22"/>
      <c r="EL4" s="22"/>
      <c r="EM4" s="95"/>
      <c r="EN4" s="96"/>
      <c r="EO4" s="96"/>
      <c r="EP4" s="97"/>
      <c r="EQ4" s="22" t="s">
        <v>177</v>
      </c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 t="s">
        <v>65</v>
      </c>
      <c r="FG4" s="22"/>
      <c r="FH4" s="22"/>
      <c r="FI4" s="92"/>
      <c r="FJ4" s="93"/>
      <c r="FK4" s="93"/>
      <c r="FL4" s="93"/>
      <c r="FM4" s="93"/>
      <c r="FN4" s="93"/>
      <c r="FO4" s="94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1"/>
      <c r="GC4" s="46"/>
      <c r="GD4" s="2" t="s">
        <v>97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22"/>
      <c r="AD5" s="22"/>
      <c r="AE5" s="22"/>
      <c r="AF5" s="22" t="s">
        <v>74</v>
      </c>
      <c r="AG5" s="22" t="s">
        <v>73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 t="s">
        <v>104</v>
      </c>
      <c r="BG5" s="22"/>
      <c r="BH5" s="22"/>
      <c r="BI5" s="22"/>
      <c r="BJ5" s="95"/>
      <c r="BK5" s="96"/>
      <c r="BL5" s="96"/>
      <c r="BM5" s="97"/>
      <c r="BN5" s="22" t="s">
        <v>105</v>
      </c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54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55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104" t="s">
        <v>180</v>
      </c>
      <c r="EE5" s="102"/>
      <c r="EF5" s="102"/>
      <c r="EG5" s="102"/>
      <c r="EH5" s="102"/>
      <c r="EI5" s="89"/>
      <c r="EJ5" s="89"/>
      <c r="EK5" s="84"/>
      <c r="EL5" s="84"/>
      <c r="EM5" s="84"/>
      <c r="EN5" s="84"/>
      <c r="EO5" s="84"/>
      <c r="EP5" s="84"/>
      <c r="EQ5" s="84"/>
      <c r="ER5" s="102" t="s">
        <v>179</v>
      </c>
      <c r="ES5" s="102"/>
      <c r="ET5" s="102"/>
      <c r="EU5" s="102"/>
      <c r="EV5" s="103"/>
      <c r="EW5" s="22"/>
      <c r="EX5" s="22"/>
      <c r="EY5" s="22"/>
      <c r="EZ5" s="22"/>
      <c r="FA5" s="22"/>
      <c r="FB5" s="22"/>
      <c r="FC5" s="22"/>
      <c r="FD5" s="22"/>
      <c r="FE5" s="22" t="s">
        <v>188</v>
      </c>
      <c r="FF5" s="22" t="s">
        <v>189</v>
      </c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1"/>
      <c r="GC5" s="15"/>
      <c r="GD5" s="5"/>
      <c r="GE5" s="5"/>
      <c r="GF5" s="5" t="s">
        <v>108</v>
      </c>
      <c r="GG5" s="5" t="s">
        <v>201</v>
      </c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91" t="s">
        <v>49</v>
      </c>
      <c r="B6" s="91"/>
      <c r="C6" s="91"/>
      <c r="D6" s="22" t="s">
        <v>50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 t="s">
        <v>72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 t="s">
        <v>106</v>
      </c>
      <c r="BG6" s="22"/>
      <c r="BH6" s="22"/>
      <c r="BI6" s="22"/>
      <c r="BJ6" s="95"/>
      <c r="BK6" s="96"/>
      <c r="BL6" s="96"/>
      <c r="BM6" s="97"/>
      <c r="BN6" s="22" t="s">
        <v>107</v>
      </c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51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3"/>
      <c r="CX6" s="22"/>
      <c r="CY6" s="22"/>
      <c r="CZ6" s="22"/>
      <c r="DA6" s="22"/>
      <c r="DB6" s="22"/>
      <c r="DC6" s="22"/>
      <c r="DD6" s="22"/>
      <c r="DE6" s="104" t="s">
        <v>131</v>
      </c>
      <c r="DF6" s="102"/>
      <c r="DG6" s="102"/>
      <c r="DH6" s="102"/>
      <c r="DI6" s="102"/>
      <c r="DJ6" s="102"/>
      <c r="DK6" s="102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5"/>
      <c r="DX6" s="22"/>
      <c r="DY6" s="22"/>
      <c r="DZ6" s="22"/>
      <c r="EA6" s="22"/>
      <c r="EB6" s="22"/>
      <c r="EC6" s="22"/>
      <c r="ED6" s="105"/>
      <c r="EE6" s="98"/>
      <c r="EF6" s="98"/>
      <c r="EG6" s="98"/>
      <c r="EH6" s="98"/>
      <c r="EI6" s="20"/>
      <c r="EJ6" s="20"/>
      <c r="EK6" s="22"/>
      <c r="EL6" s="22"/>
      <c r="EM6" s="22"/>
      <c r="EN6" s="22"/>
      <c r="EO6" s="22"/>
      <c r="EP6" s="22"/>
      <c r="EQ6" s="22"/>
      <c r="ER6" s="98"/>
      <c r="ES6" s="98"/>
      <c r="ET6" s="98"/>
      <c r="EU6" s="98"/>
      <c r="EV6" s="99"/>
      <c r="EW6" s="22"/>
      <c r="EX6" s="22"/>
      <c r="EY6" s="22"/>
      <c r="EZ6" s="22"/>
      <c r="FA6" s="22"/>
      <c r="FB6" s="149" t="s">
        <v>190</v>
      </c>
      <c r="FC6" s="149"/>
      <c r="FD6" s="149"/>
      <c r="FE6" s="149" t="s">
        <v>192</v>
      </c>
      <c r="FF6" s="149"/>
      <c r="FG6" s="149"/>
      <c r="FH6" s="149"/>
      <c r="FI6" s="149"/>
      <c r="FJ6" s="149"/>
      <c r="FK6" s="149"/>
      <c r="FL6" s="149"/>
      <c r="FM6" s="149"/>
      <c r="FN6" s="149"/>
      <c r="FO6" s="149"/>
      <c r="FP6" s="149"/>
      <c r="FQ6" s="149"/>
      <c r="FR6" s="149"/>
      <c r="FS6" s="149"/>
      <c r="FT6" s="149"/>
      <c r="FU6" s="149"/>
      <c r="FV6" s="149"/>
      <c r="FW6" s="149"/>
      <c r="FX6" s="149"/>
      <c r="FY6" s="22"/>
      <c r="FZ6" s="22"/>
      <c r="GA6" s="21"/>
      <c r="GC6" s="15"/>
      <c r="GD6" s="5"/>
      <c r="GE6" s="5" t="s">
        <v>200</v>
      </c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2"/>
      <c r="D7" s="22"/>
      <c r="E7" s="22" t="s">
        <v>51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 t="s">
        <v>67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 t="s">
        <v>108</v>
      </c>
      <c r="BH7" s="22" t="s">
        <v>109</v>
      </c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105"/>
      <c r="DF7" s="98"/>
      <c r="DG7" s="98"/>
      <c r="DH7" s="98"/>
      <c r="DI7" s="98"/>
      <c r="DJ7" s="98"/>
      <c r="DK7" s="98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86"/>
      <c r="DX7" s="22"/>
      <c r="DY7" s="22"/>
      <c r="DZ7" s="22"/>
      <c r="EA7" s="22"/>
      <c r="EB7" s="22"/>
      <c r="EC7" s="22"/>
      <c r="ED7" s="105"/>
      <c r="EE7" s="98"/>
      <c r="EF7" s="98"/>
      <c r="EG7" s="98"/>
      <c r="EH7" s="98"/>
      <c r="EI7" s="20"/>
      <c r="EJ7" s="20"/>
      <c r="EK7" s="22"/>
      <c r="EL7" s="22"/>
      <c r="EM7" s="22"/>
      <c r="EN7" s="22"/>
      <c r="EO7" s="22"/>
      <c r="EP7" s="22"/>
      <c r="EQ7" s="22"/>
      <c r="ER7" s="98" t="s">
        <v>178</v>
      </c>
      <c r="ES7" s="98"/>
      <c r="ET7" s="98"/>
      <c r="EU7" s="98"/>
      <c r="EV7" s="99"/>
      <c r="EW7" s="22"/>
      <c r="EX7" s="22"/>
      <c r="EY7" s="22"/>
      <c r="EZ7" s="22"/>
      <c r="FA7" s="22"/>
      <c r="FB7" s="150"/>
      <c r="FC7" s="150"/>
      <c r="FD7" s="150"/>
      <c r="FE7" s="150"/>
      <c r="FF7" s="150"/>
      <c r="FG7" s="150"/>
      <c r="FH7" s="150"/>
      <c r="FI7" s="150"/>
      <c r="FJ7" s="150"/>
      <c r="FK7" s="150"/>
      <c r="FL7" s="150"/>
      <c r="FM7" s="150"/>
      <c r="FN7" s="150"/>
      <c r="FO7" s="150"/>
      <c r="FP7" s="150"/>
      <c r="FQ7" s="150"/>
      <c r="FR7" s="150"/>
      <c r="FS7" s="150"/>
      <c r="FT7" s="150"/>
      <c r="FU7" s="150"/>
      <c r="FV7" s="150"/>
      <c r="FW7" s="150"/>
      <c r="FX7" s="150"/>
      <c r="FY7" s="22"/>
      <c r="FZ7" s="22"/>
      <c r="GA7" s="21"/>
      <c r="GC7" s="15"/>
      <c r="GD7" s="5"/>
      <c r="GE7" s="5"/>
      <c r="GF7" s="5" t="s">
        <v>202</v>
      </c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6"/>
    </row>
    <row r="8" spans="1:206" ht="24.95" customHeight="1" x14ac:dyDescent="0.3">
      <c r="A8" s="61"/>
      <c r="B8" s="61"/>
      <c r="C8" s="61"/>
      <c r="D8" s="61"/>
      <c r="E8" s="22" t="s">
        <v>52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22"/>
      <c r="AB8" s="22"/>
      <c r="AC8" s="22"/>
      <c r="AD8" s="22"/>
      <c r="AE8" s="22"/>
      <c r="AF8" s="22" t="s">
        <v>74</v>
      </c>
      <c r="AG8" s="22" t="s">
        <v>75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105"/>
      <c r="DF8" s="98"/>
      <c r="DG8" s="98"/>
      <c r="DH8" s="98"/>
      <c r="DI8" s="98"/>
      <c r="DJ8" s="98"/>
      <c r="DK8" s="98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86"/>
      <c r="DX8" s="22"/>
      <c r="DY8" s="22"/>
      <c r="DZ8" s="22"/>
      <c r="EA8" s="22"/>
      <c r="EB8" s="22"/>
      <c r="EC8" s="22"/>
      <c r="ED8" s="106"/>
      <c r="EE8" s="100"/>
      <c r="EF8" s="100"/>
      <c r="EG8" s="100"/>
      <c r="EH8" s="100"/>
      <c r="EI8" s="90"/>
      <c r="EJ8" s="90"/>
      <c r="EK8" s="87"/>
      <c r="EL8" s="87"/>
      <c r="EM8" s="87"/>
      <c r="EN8" s="87"/>
      <c r="EO8" s="87"/>
      <c r="EP8" s="87"/>
      <c r="EQ8" s="87"/>
      <c r="ER8" s="100"/>
      <c r="ES8" s="100"/>
      <c r="ET8" s="100"/>
      <c r="EU8" s="100"/>
      <c r="EV8" s="101"/>
      <c r="EW8" s="22"/>
      <c r="EX8" s="22"/>
      <c r="EY8" s="22"/>
      <c r="EZ8" s="22"/>
      <c r="FA8" s="22"/>
      <c r="FB8" s="151">
        <v>0</v>
      </c>
      <c r="FC8" s="151"/>
      <c r="FD8" s="151"/>
      <c r="FE8" s="157">
        <f>COMBIN(10,FB8)*(0.1^FB8)*((1-0.1)^(10-FB8))</f>
        <v>0.34867844010000015</v>
      </c>
      <c r="FF8" s="157"/>
      <c r="FG8" s="157"/>
      <c r="FH8" s="157"/>
      <c r="FI8" s="157"/>
      <c r="FJ8" s="152">
        <f>FB8*FE8</f>
        <v>0</v>
      </c>
      <c r="FK8" s="152"/>
      <c r="FL8" s="152"/>
      <c r="FM8" s="152"/>
      <c r="FN8" s="152"/>
      <c r="FO8" s="156">
        <f>(FB8-$FJ$19)^2</f>
        <v>1.0000000000000009</v>
      </c>
      <c r="FP8" s="156"/>
      <c r="FQ8" s="156"/>
      <c r="FR8" s="156"/>
      <c r="FS8" s="156"/>
      <c r="FT8" s="152">
        <f>FO8*FE8</f>
        <v>0.34867844010000049</v>
      </c>
      <c r="FU8" s="152"/>
      <c r="FV8" s="152"/>
      <c r="FW8" s="152"/>
      <c r="FX8" s="152"/>
      <c r="FY8" s="22"/>
      <c r="FZ8" s="22"/>
      <c r="GA8" s="21"/>
      <c r="GC8" s="4"/>
      <c r="GD8" s="5"/>
      <c r="GE8" s="5" t="s">
        <v>160</v>
      </c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43"/>
      <c r="B9" s="43"/>
      <c r="C9" s="43"/>
      <c r="D9" s="43"/>
      <c r="E9" s="43" t="s">
        <v>53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22"/>
      <c r="AB9" s="22"/>
      <c r="AC9" s="22"/>
      <c r="AD9" s="22"/>
      <c r="AE9" s="22"/>
      <c r="AF9" s="22"/>
      <c r="AG9" s="22" t="s">
        <v>76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95"/>
      <c r="BE9" s="96"/>
      <c r="BF9" s="96"/>
      <c r="BG9" s="97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50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106"/>
      <c r="DF9" s="100"/>
      <c r="DG9" s="100"/>
      <c r="DH9" s="100"/>
      <c r="DI9" s="100"/>
      <c r="DJ9" s="100"/>
      <c r="DK9" s="100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8"/>
      <c r="DX9" s="22"/>
      <c r="DY9" s="22"/>
      <c r="DZ9" s="22"/>
      <c r="EA9" s="22"/>
      <c r="EB9" s="22"/>
      <c r="EC9" s="22"/>
      <c r="ED9" s="104" t="s">
        <v>181</v>
      </c>
      <c r="EE9" s="102"/>
      <c r="EF9" s="102"/>
      <c r="EG9" s="102"/>
      <c r="EH9" s="102"/>
      <c r="EI9" s="89"/>
      <c r="EJ9" s="89"/>
      <c r="EK9" s="84"/>
      <c r="EL9" s="84"/>
      <c r="EM9" s="84"/>
      <c r="EN9" s="84"/>
      <c r="EO9" s="84"/>
      <c r="EP9" s="84"/>
      <c r="EQ9" s="84"/>
      <c r="ER9" s="102" t="s">
        <v>179</v>
      </c>
      <c r="ES9" s="102"/>
      <c r="ET9" s="102"/>
      <c r="EU9" s="102"/>
      <c r="EV9" s="103"/>
      <c r="EW9" s="22"/>
      <c r="EX9" s="22"/>
      <c r="EY9" s="22"/>
      <c r="EZ9" s="22"/>
      <c r="FA9" s="22"/>
      <c r="FB9" s="151">
        <v>1</v>
      </c>
      <c r="FC9" s="151"/>
      <c r="FD9" s="151"/>
      <c r="FE9" s="153">
        <f t="shared" ref="FE9:FE18" si="0">COMBIN(10,FB9)*(0.1^FB9)*((1-0.1)^(10-FB9))</f>
        <v>0.38742048900000015</v>
      </c>
      <c r="FF9" s="154"/>
      <c r="FG9" s="154"/>
      <c r="FH9" s="154"/>
      <c r="FI9" s="155"/>
      <c r="FJ9" s="159">
        <f t="shared" ref="FJ9:FJ18" si="1">FB9*FE9</f>
        <v>0.38742048900000015</v>
      </c>
      <c r="FK9" s="159"/>
      <c r="FL9" s="159"/>
      <c r="FM9" s="159"/>
      <c r="FN9" s="159"/>
      <c r="FO9" s="156">
        <f t="shared" ref="FO9:FO18" si="2">(FB9-$FJ$19)^2</f>
        <v>1.9721522630525295E-31</v>
      </c>
      <c r="FP9" s="156"/>
      <c r="FQ9" s="156"/>
      <c r="FR9" s="156"/>
      <c r="FS9" s="156"/>
      <c r="FT9" s="152">
        <f t="shared" ref="FT9:FT18" si="3">FO9*FE9</f>
        <v>7.640521941342679E-32</v>
      </c>
      <c r="FU9" s="152"/>
      <c r="FV9" s="152"/>
      <c r="FW9" s="152"/>
      <c r="FX9" s="152"/>
      <c r="FY9" s="22"/>
      <c r="FZ9" s="22"/>
      <c r="GA9" s="21"/>
      <c r="GC9" s="4"/>
      <c r="GD9" s="5"/>
      <c r="GE9" s="5"/>
      <c r="GF9" s="5" t="s">
        <v>203</v>
      </c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43"/>
      <c r="B10" s="43"/>
      <c r="C10" s="43"/>
      <c r="D10" s="43"/>
      <c r="E10" s="43" t="s">
        <v>54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22"/>
      <c r="AB10" s="22"/>
      <c r="AC10" s="22"/>
      <c r="AD10" s="22"/>
      <c r="AE10" s="22"/>
      <c r="AF10" s="22" t="s">
        <v>74</v>
      </c>
      <c r="AG10" s="22" t="s">
        <v>77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54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55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104" t="s">
        <v>110</v>
      </c>
      <c r="DF10" s="102"/>
      <c r="DG10" s="102"/>
      <c r="DH10" s="102"/>
      <c r="DI10" s="102"/>
      <c r="DJ10" s="102"/>
      <c r="DK10" s="102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5"/>
      <c r="DX10" s="22"/>
      <c r="DY10" s="22"/>
      <c r="DZ10" s="22"/>
      <c r="EA10" s="22"/>
      <c r="EB10" s="22"/>
      <c r="EC10" s="22"/>
      <c r="ED10" s="105"/>
      <c r="EE10" s="98"/>
      <c r="EF10" s="98"/>
      <c r="EG10" s="98"/>
      <c r="EH10" s="98"/>
      <c r="EI10" s="20"/>
      <c r="EJ10" s="20"/>
      <c r="EK10" s="22"/>
      <c r="EL10" s="22"/>
      <c r="EM10" s="22"/>
      <c r="EN10" s="22"/>
      <c r="EO10" s="22"/>
      <c r="EP10" s="22"/>
      <c r="EQ10" s="22"/>
      <c r="ER10" s="98"/>
      <c r="ES10" s="98"/>
      <c r="ET10" s="98"/>
      <c r="EU10" s="98"/>
      <c r="EV10" s="99"/>
      <c r="EW10" s="22"/>
      <c r="EX10" s="22"/>
      <c r="EY10" s="22"/>
      <c r="EZ10" s="22"/>
      <c r="FA10" s="22"/>
      <c r="FB10" s="151">
        <v>2</v>
      </c>
      <c r="FC10" s="151"/>
      <c r="FD10" s="151"/>
      <c r="FE10" s="153">
        <f t="shared" si="0"/>
        <v>0.1937102445000001</v>
      </c>
      <c r="FF10" s="154"/>
      <c r="FG10" s="154"/>
      <c r="FH10" s="154"/>
      <c r="FI10" s="155"/>
      <c r="FJ10" s="152">
        <f t="shared" si="1"/>
        <v>0.3874204890000002</v>
      </c>
      <c r="FK10" s="152"/>
      <c r="FL10" s="152"/>
      <c r="FM10" s="152"/>
      <c r="FN10" s="152"/>
      <c r="FO10" s="156">
        <f t="shared" si="2"/>
        <v>0.99999999999999911</v>
      </c>
      <c r="FP10" s="156"/>
      <c r="FQ10" s="156"/>
      <c r="FR10" s="156"/>
      <c r="FS10" s="156"/>
      <c r="FT10" s="152">
        <f t="shared" si="3"/>
        <v>0.19371024449999993</v>
      </c>
      <c r="FU10" s="152"/>
      <c r="FV10" s="152"/>
      <c r="FW10" s="152"/>
      <c r="FX10" s="152"/>
      <c r="FY10" s="22"/>
      <c r="FZ10" s="22"/>
      <c r="GA10" s="21"/>
      <c r="GC10" s="4"/>
      <c r="GD10" s="5"/>
      <c r="GE10" s="5"/>
      <c r="GF10" s="5"/>
      <c r="GG10" s="5" t="s">
        <v>204</v>
      </c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44"/>
      <c r="B11" s="129" t="s">
        <v>41</v>
      </c>
      <c r="C11" s="129"/>
      <c r="D11" s="129"/>
      <c r="E11" s="129" t="s">
        <v>55</v>
      </c>
      <c r="F11" s="129"/>
      <c r="G11" s="129"/>
      <c r="H11" s="129" t="s">
        <v>40</v>
      </c>
      <c r="I11" s="129"/>
      <c r="J11" s="129"/>
      <c r="K11" s="130" t="s">
        <v>56</v>
      </c>
      <c r="L11" s="131"/>
      <c r="M11" s="131"/>
      <c r="N11" s="131"/>
      <c r="O11" s="131"/>
      <c r="P11" s="131"/>
      <c r="Q11" s="131"/>
      <c r="R11" s="132"/>
      <c r="S11" s="44" t="s">
        <v>43</v>
      </c>
      <c r="T11" s="44" t="s">
        <v>57</v>
      </c>
      <c r="U11" s="44"/>
      <c r="V11" s="44"/>
      <c r="W11" s="44"/>
      <c r="X11" s="44"/>
      <c r="Y11" s="44"/>
      <c r="Z11" s="44"/>
      <c r="AA11" s="61"/>
      <c r="AB11" s="61"/>
      <c r="AC11" s="61"/>
      <c r="AD11" s="61"/>
      <c r="AE11" s="22" t="s">
        <v>69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51"/>
      <c r="BE11" s="52" t="s">
        <v>111</v>
      </c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5"/>
      <c r="BX11" s="61"/>
      <c r="BY11" s="61"/>
      <c r="BZ11" s="61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105"/>
      <c r="DF11" s="98"/>
      <c r="DG11" s="98"/>
      <c r="DH11" s="98"/>
      <c r="DI11" s="98"/>
      <c r="DJ11" s="98"/>
      <c r="DK11" s="98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86"/>
      <c r="DX11" s="22"/>
      <c r="DY11" s="22"/>
      <c r="DZ11" s="22"/>
      <c r="EA11" s="22"/>
      <c r="EB11" s="22"/>
      <c r="EC11" s="22"/>
      <c r="ED11" s="105"/>
      <c r="EE11" s="98"/>
      <c r="EF11" s="98"/>
      <c r="EG11" s="98"/>
      <c r="EH11" s="98"/>
      <c r="EI11" s="20"/>
      <c r="EJ11" s="20"/>
      <c r="EK11" s="22"/>
      <c r="EL11" s="22"/>
      <c r="EM11" s="22"/>
      <c r="EN11" s="22"/>
      <c r="EO11" s="22"/>
      <c r="EP11" s="22"/>
      <c r="EQ11" s="22"/>
      <c r="ER11" s="98" t="s">
        <v>178</v>
      </c>
      <c r="ES11" s="98"/>
      <c r="ET11" s="98"/>
      <c r="EU11" s="98"/>
      <c r="EV11" s="99"/>
      <c r="EW11" s="22"/>
      <c r="EX11" s="22"/>
      <c r="EY11" s="22"/>
      <c r="EZ11" s="22"/>
      <c r="FA11" s="22"/>
      <c r="FB11" s="151">
        <v>3</v>
      </c>
      <c r="FC11" s="151"/>
      <c r="FD11" s="151"/>
      <c r="FE11" s="153">
        <f t="shared" si="0"/>
        <v>5.7395628000000025E-2</v>
      </c>
      <c r="FF11" s="154"/>
      <c r="FG11" s="154"/>
      <c r="FH11" s="154"/>
      <c r="FI11" s="155"/>
      <c r="FJ11" s="152">
        <f t="shared" si="1"/>
        <v>0.17218688400000007</v>
      </c>
      <c r="FK11" s="152"/>
      <c r="FL11" s="152"/>
      <c r="FM11" s="152"/>
      <c r="FN11" s="152"/>
      <c r="FO11" s="163">
        <f t="shared" si="2"/>
        <v>3.9999999999999982</v>
      </c>
      <c r="FP11" s="163"/>
      <c r="FQ11" s="163"/>
      <c r="FR11" s="163"/>
      <c r="FS11" s="163"/>
      <c r="FT11" s="152">
        <f t="shared" si="3"/>
        <v>0.22958251199999999</v>
      </c>
      <c r="FU11" s="152"/>
      <c r="FV11" s="152"/>
      <c r="FW11" s="152"/>
      <c r="FX11" s="152"/>
      <c r="FY11" s="22"/>
      <c r="FZ11" s="22"/>
      <c r="GA11" s="21"/>
      <c r="GC11" s="4"/>
      <c r="GD11" s="5"/>
      <c r="GE11" s="5"/>
      <c r="GF11" s="5" t="s">
        <v>205</v>
      </c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44"/>
      <c r="B12" s="133"/>
      <c r="C12" s="133"/>
      <c r="D12" s="133"/>
      <c r="E12" s="133"/>
      <c r="F12" s="133"/>
      <c r="G12" s="133"/>
      <c r="H12" s="133"/>
      <c r="I12" s="133"/>
      <c r="J12" s="133"/>
      <c r="K12" s="134" t="s">
        <v>44</v>
      </c>
      <c r="L12" s="134"/>
      <c r="M12" s="134"/>
      <c r="N12" s="135"/>
      <c r="O12" s="135"/>
      <c r="P12" s="135"/>
      <c r="Q12" s="135"/>
      <c r="R12" s="135"/>
      <c r="S12" s="44"/>
      <c r="T12" s="44" t="s">
        <v>58</v>
      </c>
      <c r="U12" s="44"/>
      <c r="V12" s="44"/>
      <c r="W12" s="44"/>
      <c r="X12" s="44"/>
      <c r="Y12" s="44"/>
      <c r="Z12" s="44"/>
      <c r="AA12" s="22"/>
      <c r="AB12" s="22"/>
      <c r="AC12" s="22"/>
      <c r="AD12" s="22"/>
      <c r="AE12" s="22"/>
      <c r="AF12" s="22" t="s">
        <v>74</v>
      </c>
      <c r="AG12" s="22" t="s">
        <v>78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 t="s">
        <v>108</v>
      </c>
      <c r="BF12" s="22" t="s">
        <v>113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105"/>
      <c r="DF12" s="98"/>
      <c r="DG12" s="98"/>
      <c r="DH12" s="98"/>
      <c r="DI12" s="98"/>
      <c r="DJ12" s="98"/>
      <c r="DK12" s="98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86"/>
      <c r="DX12" s="22"/>
      <c r="DY12" s="22"/>
      <c r="DZ12" s="22"/>
      <c r="EA12" s="22"/>
      <c r="EB12" s="22"/>
      <c r="EC12" s="22"/>
      <c r="ED12" s="106"/>
      <c r="EE12" s="100"/>
      <c r="EF12" s="100"/>
      <c r="EG12" s="100"/>
      <c r="EH12" s="100"/>
      <c r="EI12" s="90"/>
      <c r="EJ12" s="90"/>
      <c r="EK12" s="87"/>
      <c r="EL12" s="87"/>
      <c r="EM12" s="87"/>
      <c r="EN12" s="87"/>
      <c r="EO12" s="87"/>
      <c r="EP12" s="87"/>
      <c r="EQ12" s="87"/>
      <c r="ER12" s="100"/>
      <c r="ES12" s="100"/>
      <c r="ET12" s="100"/>
      <c r="EU12" s="100"/>
      <c r="EV12" s="101"/>
      <c r="EW12" s="22"/>
      <c r="EX12" s="22"/>
      <c r="EY12" s="22"/>
      <c r="EZ12" s="22"/>
      <c r="FA12" s="22"/>
      <c r="FB12" s="151">
        <v>4</v>
      </c>
      <c r="FC12" s="151"/>
      <c r="FD12" s="151"/>
      <c r="FE12" s="153">
        <f t="shared" si="0"/>
        <v>1.1160261000000008E-2</v>
      </c>
      <c r="FF12" s="154"/>
      <c r="FG12" s="154"/>
      <c r="FH12" s="154"/>
      <c r="FI12" s="155"/>
      <c r="FJ12" s="152">
        <f t="shared" si="1"/>
        <v>4.4641044000000032E-2</v>
      </c>
      <c r="FK12" s="152"/>
      <c r="FL12" s="152"/>
      <c r="FM12" s="152"/>
      <c r="FN12" s="152"/>
      <c r="FO12" s="156">
        <f t="shared" si="2"/>
        <v>8.9999999999999964</v>
      </c>
      <c r="FP12" s="156"/>
      <c r="FQ12" s="156"/>
      <c r="FR12" s="156"/>
      <c r="FS12" s="156"/>
      <c r="FT12" s="165">
        <f t="shared" si="3"/>
        <v>0.10044234900000003</v>
      </c>
      <c r="FU12" s="165"/>
      <c r="FV12" s="165"/>
      <c r="FW12" s="165"/>
      <c r="FX12" s="165"/>
      <c r="FY12" s="22"/>
      <c r="FZ12" s="22"/>
      <c r="GA12" s="21"/>
      <c r="GC12" s="4"/>
      <c r="GD12" s="5"/>
      <c r="GE12" s="5"/>
      <c r="GF12" s="5" t="s">
        <v>206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43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8"/>
      <c r="P13" s="128"/>
      <c r="Q13" s="128"/>
      <c r="R13" s="128"/>
      <c r="S13" s="43"/>
      <c r="T13" s="43" t="s">
        <v>59</v>
      </c>
      <c r="U13" s="43"/>
      <c r="V13" s="43"/>
      <c r="W13" s="43"/>
      <c r="X13" s="43"/>
      <c r="Y13" s="43"/>
      <c r="Z13" s="43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 t="s">
        <v>115</v>
      </c>
      <c r="BG13" s="22"/>
      <c r="BH13" s="22"/>
      <c r="BI13" s="22"/>
      <c r="BJ13" s="95"/>
      <c r="BK13" s="96"/>
      <c r="BL13" s="96"/>
      <c r="BM13" s="97"/>
      <c r="BN13" s="22" t="s">
        <v>114</v>
      </c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106"/>
      <c r="DF13" s="100"/>
      <c r="DG13" s="100"/>
      <c r="DH13" s="100"/>
      <c r="DI13" s="100"/>
      <c r="DJ13" s="100"/>
      <c r="DK13" s="100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8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151">
        <v>5</v>
      </c>
      <c r="FC13" s="151"/>
      <c r="FD13" s="151"/>
      <c r="FE13" s="153">
        <f t="shared" si="0"/>
        <v>1.4880348000000012E-3</v>
      </c>
      <c r="FF13" s="154"/>
      <c r="FG13" s="154"/>
      <c r="FH13" s="154"/>
      <c r="FI13" s="155"/>
      <c r="FJ13" s="152">
        <f t="shared" si="1"/>
        <v>7.440174000000006E-3</v>
      </c>
      <c r="FK13" s="152"/>
      <c r="FL13" s="152"/>
      <c r="FM13" s="152"/>
      <c r="FN13" s="152"/>
      <c r="FO13" s="156">
        <f t="shared" si="2"/>
        <v>15.999999999999996</v>
      </c>
      <c r="FP13" s="156"/>
      <c r="FQ13" s="156"/>
      <c r="FR13" s="156"/>
      <c r="FS13" s="156"/>
      <c r="FT13" s="152">
        <f t="shared" si="3"/>
        <v>2.3808556800000012E-2</v>
      </c>
      <c r="FU13" s="152"/>
      <c r="FV13" s="152"/>
      <c r="FW13" s="152"/>
      <c r="FX13" s="152"/>
      <c r="FY13" s="22"/>
      <c r="FZ13" s="22"/>
      <c r="GA13" s="21"/>
      <c r="GB13" s="29"/>
      <c r="GC13" s="4"/>
      <c r="GD13" s="5"/>
      <c r="GE13" s="5"/>
      <c r="GF13" s="5" t="s">
        <v>207</v>
      </c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43"/>
      <c r="B14" s="119">
        <v>0</v>
      </c>
      <c r="C14" s="119"/>
      <c r="D14" s="119"/>
      <c r="E14" s="120">
        <f>B14/10</f>
        <v>0</v>
      </c>
      <c r="F14" s="120"/>
      <c r="G14" s="120"/>
      <c r="H14" s="121">
        <f>K14*N14</f>
        <v>1.0485760000000011E-4</v>
      </c>
      <c r="I14" s="121"/>
      <c r="J14" s="121"/>
      <c r="K14" s="122">
        <f t="shared" ref="K14" si="4">COMBIN(B$36,B14)</f>
        <v>1</v>
      </c>
      <c r="L14" s="122"/>
      <c r="M14" s="122"/>
      <c r="N14" s="123">
        <f>((0.6)^B14)*((1-0.6)^(10-B14))</f>
        <v>1.0485760000000011E-4</v>
      </c>
      <c r="O14" s="123"/>
      <c r="P14" s="123"/>
      <c r="Q14" s="123"/>
      <c r="R14" s="123"/>
      <c r="S14" s="43"/>
      <c r="T14" s="43" t="s">
        <v>60</v>
      </c>
      <c r="U14" s="43"/>
      <c r="V14" s="43"/>
      <c r="W14" s="43"/>
      <c r="X14" s="43"/>
      <c r="Y14" s="43"/>
      <c r="Z14" s="43"/>
      <c r="AA14" s="22" t="s">
        <v>48</v>
      </c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 t="s">
        <v>116</v>
      </c>
      <c r="BG14" s="22"/>
      <c r="BH14" s="22"/>
      <c r="BI14" s="22"/>
      <c r="BJ14" s="95"/>
      <c r="BK14" s="96"/>
      <c r="BL14" s="96"/>
      <c r="BM14" s="97"/>
      <c r="BN14" s="22" t="s">
        <v>114</v>
      </c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107"/>
      <c r="CE14" s="108"/>
      <c r="CF14" s="108"/>
      <c r="CG14" s="108"/>
      <c r="CH14" s="108"/>
      <c r="CI14" s="108"/>
      <c r="CJ14" s="108"/>
      <c r="CK14" s="108"/>
      <c r="CL14" s="108"/>
      <c r="CM14" s="109"/>
      <c r="CN14" s="22"/>
      <c r="CO14" s="107"/>
      <c r="CP14" s="108"/>
      <c r="CQ14" s="108"/>
      <c r="CR14" s="108"/>
      <c r="CS14" s="108"/>
      <c r="CT14" s="108"/>
      <c r="CU14" s="108"/>
      <c r="CV14" s="108"/>
      <c r="CW14" s="108"/>
      <c r="CX14" s="109"/>
      <c r="CY14" s="22"/>
      <c r="CZ14" s="22"/>
      <c r="DA14" s="22"/>
      <c r="DB14" s="22"/>
      <c r="DC14" s="22"/>
      <c r="DD14" s="22"/>
      <c r="DE14" s="22" t="s">
        <v>154</v>
      </c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91" t="s">
        <v>169</v>
      </c>
      <c r="EB14" s="91"/>
      <c r="EC14" s="91"/>
      <c r="ED14" s="22" t="s">
        <v>182</v>
      </c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151">
        <v>6</v>
      </c>
      <c r="FC14" s="151"/>
      <c r="FD14" s="151"/>
      <c r="FE14" s="153">
        <f t="shared" si="0"/>
        <v>1.377810000000001E-4</v>
      </c>
      <c r="FF14" s="154"/>
      <c r="FG14" s="154"/>
      <c r="FH14" s="154"/>
      <c r="FI14" s="155"/>
      <c r="FJ14" s="152">
        <f t="shared" si="1"/>
        <v>8.2668600000000052E-4</v>
      </c>
      <c r="FK14" s="152"/>
      <c r="FL14" s="152"/>
      <c r="FM14" s="152"/>
      <c r="FN14" s="152"/>
      <c r="FO14" s="156">
        <f t="shared" si="2"/>
        <v>25</v>
      </c>
      <c r="FP14" s="156"/>
      <c r="FQ14" s="156"/>
      <c r="FR14" s="156"/>
      <c r="FS14" s="156"/>
      <c r="FT14" s="152">
        <f t="shared" si="3"/>
        <v>3.4445250000000025E-3</v>
      </c>
      <c r="FU14" s="152"/>
      <c r="FV14" s="152"/>
      <c r="FW14" s="152"/>
      <c r="FX14" s="152"/>
      <c r="FY14" s="22"/>
      <c r="FZ14" s="22"/>
      <c r="GA14" s="21"/>
      <c r="GB14" s="13"/>
      <c r="GC14" s="4"/>
      <c r="GD14" s="5"/>
      <c r="GE14" s="5"/>
      <c r="GF14" s="5" t="s">
        <v>167</v>
      </c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thickBot="1" x14ac:dyDescent="0.35">
      <c r="A15" s="22"/>
      <c r="B15" s="119">
        <v>1</v>
      </c>
      <c r="C15" s="119"/>
      <c r="D15" s="119"/>
      <c r="E15" s="120">
        <f t="shared" ref="E15:E24" si="5">B15/10</f>
        <v>0.1</v>
      </c>
      <c r="F15" s="120"/>
      <c r="G15" s="120"/>
      <c r="H15" s="121">
        <f t="shared" ref="H15:H24" si="6">K15*N15</f>
        <v>1.5728640000000013E-3</v>
      </c>
      <c r="I15" s="121"/>
      <c r="J15" s="121"/>
      <c r="K15" s="122">
        <f t="shared" ref="K15:K24" si="7">COMBIN(B$24,B15)</f>
        <v>10</v>
      </c>
      <c r="L15" s="122"/>
      <c r="M15" s="122"/>
      <c r="N15" s="123">
        <f>((0.6)^B15)*((1-0.6)^(10-B15))</f>
        <v>1.5728640000000013E-4</v>
      </c>
      <c r="O15" s="123"/>
      <c r="P15" s="123"/>
      <c r="Q15" s="123"/>
      <c r="R15" s="123"/>
      <c r="S15" s="22"/>
      <c r="T15" s="22" t="s">
        <v>61</v>
      </c>
      <c r="U15" s="22"/>
      <c r="V15" s="22"/>
      <c r="W15" s="22"/>
      <c r="X15" s="22"/>
      <c r="Y15" s="22"/>
      <c r="Z15" s="22"/>
      <c r="AA15" s="22"/>
      <c r="AB15" s="22" t="s">
        <v>45</v>
      </c>
      <c r="AC15" s="22" t="s">
        <v>79</v>
      </c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 t="s">
        <v>108</v>
      </c>
      <c r="BF15" s="22" t="s">
        <v>117</v>
      </c>
      <c r="BG15" s="22"/>
      <c r="BH15" s="22"/>
      <c r="BI15" s="22"/>
      <c r="BJ15" s="107"/>
      <c r="BK15" s="108"/>
      <c r="BL15" s="108"/>
      <c r="BM15" s="109"/>
      <c r="BN15" s="22" t="s">
        <v>119</v>
      </c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110"/>
      <c r="CE15" s="111"/>
      <c r="CF15" s="111"/>
      <c r="CG15" s="111"/>
      <c r="CH15" s="111"/>
      <c r="CI15" s="111"/>
      <c r="CJ15" s="111"/>
      <c r="CK15" s="111"/>
      <c r="CL15" s="111"/>
      <c r="CM15" s="112"/>
      <c r="CN15" s="22"/>
      <c r="CO15" s="110"/>
      <c r="CP15" s="111"/>
      <c r="CQ15" s="111"/>
      <c r="CR15" s="111"/>
      <c r="CS15" s="111"/>
      <c r="CT15" s="111"/>
      <c r="CU15" s="111"/>
      <c r="CV15" s="111"/>
      <c r="CW15" s="111"/>
      <c r="CX15" s="112"/>
      <c r="CY15" s="22"/>
      <c r="CZ15" s="22"/>
      <c r="DA15" s="22"/>
      <c r="DB15" s="22"/>
      <c r="DC15" s="22"/>
      <c r="DD15" s="22"/>
      <c r="DE15" s="22" t="s">
        <v>155</v>
      </c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 t="s">
        <v>108</v>
      </c>
      <c r="EF15" s="22" t="s">
        <v>183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151">
        <v>7</v>
      </c>
      <c r="FC15" s="151"/>
      <c r="FD15" s="151"/>
      <c r="FE15" s="153">
        <f t="shared" si="0"/>
        <v>8.7480000000000067E-6</v>
      </c>
      <c r="FF15" s="154"/>
      <c r="FG15" s="154"/>
      <c r="FH15" s="154"/>
      <c r="FI15" s="155"/>
      <c r="FJ15" s="152">
        <f t="shared" si="1"/>
        <v>6.1236000000000049E-5</v>
      </c>
      <c r="FK15" s="152"/>
      <c r="FL15" s="152"/>
      <c r="FM15" s="152"/>
      <c r="FN15" s="152"/>
      <c r="FO15" s="156">
        <f t="shared" si="2"/>
        <v>36</v>
      </c>
      <c r="FP15" s="156"/>
      <c r="FQ15" s="156"/>
      <c r="FR15" s="156"/>
      <c r="FS15" s="156"/>
      <c r="FT15" s="152">
        <f t="shared" si="3"/>
        <v>3.1492800000000023E-4</v>
      </c>
      <c r="FU15" s="152"/>
      <c r="FV15" s="152"/>
      <c r="FW15" s="152"/>
      <c r="FX15" s="152"/>
      <c r="FY15" s="22"/>
      <c r="FZ15" s="22"/>
      <c r="GA15" s="21"/>
      <c r="GB15" s="13"/>
      <c r="GC15" s="170"/>
      <c r="GD15" s="10" t="s">
        <v>208</v>
      </c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6"/>
    </row>
    <row r="16" spans="1:206" ht="24.95" customHeight="1" x14ac:dyDescent="0.3">
      <c r="A16" s="22"/>
      <c r="B16" s="119">
        <v>2</v>
      </c>
      <c r="C16" s="119"/>
      <c r="D16" s="119"/>
      <c r="E16" s="120">
        <f t="shared" si="5"/>
        <v>0.2</v>
      </c>
      <c r="F16" s="120"/>
      <c r="G16" s="120"/>
      <c r="H16" s="121">
        <f t="shared" si="6"/>
        <v>1.0616832000000008E-2</v>
      </c>
      <c r="I16" s="121"/>
      <c r="J16" s="121"/>
      <c r="K16" s="122">
        <f t="shared" si="7"/>
        <v>45</v>
      </c>
      <c r="L16" s="122"/>
      <c r="M16" s="122"/>
      <c r="N16" s="123">
        <f t="shared" ref="N16:N24" si="8">((0.6)^B16)*((1-0.6)^(10-B16))</f>
        <v>2.3592960000000019E-4</v>
      </c>
      <c r="O16" s="123"/>
      <c r="P16" s="123"/>
      <c r="Q16" s="123"/>
      <c r="R16" s="123"/>
      <c r="S16" s="22"/>
      <c r="T16" s="22" t="s">
        <v>62</v>
      </c>
      <c r="U16" s="22"/>
      <c r="V16" s="22"/>
      <c r="W16" s="22"/>
      <c r="X16" s="22"/>
      <c r="Y16" s="22"/>
      <c r="Z16" s="22"/>
      <c r="AA16" s="22"/>
      <c r="AB16" s="22"/>
      <c r="AC16" s="22" t="s">
        <v>80</v>
      </c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76"/>
      <c r="BH16" s="77"/>
      <c r="BI16" s="77"/>
      <c r="BJ16" s="77"/>
      <c r="BK16" s="113"/>
      <c r="BL16" s="114"/>
      <c r="BM16" s="115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 t="s">
        <v>108</v>
      </c>
      <c r="CF16" s="22" t="str">
        <f>"-∞ &lt; x &lt; ∞"</f>
        <v>-∞ &lt; x &lt; ∞</v>
      </c>
      <c r="CG16" s="22"/>
      <c r="CH16" s="22"/>
      <c r="CI16" s="22"/>
      <c r="CJ16" s="22"/>
      <c r="CK16" s="22"/>
      <c r="CL16" s="22"/>
      <c r="CM16" s="22"/>
      <c r="CN16" s="22"/>
      <c r="CO16" s="22"/>
      <c r="CP16" s="22" t="s">
        <v>108</v>
      </c>
      <c r="CQ16" s="22" t="s">
        <v>139</v>
      </c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 t="s">
        <v>156</v>
      </c>
      <c r="DG16" s="22" t="s">
        <v>157</v>
      </c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151">
        <v>8</v>
      </c>
      <c r="FC16" s="151"/>
      <c r="FD16" s="151"/>
      <c r="FE16" s="153">
        <f t="shared" si="0"/>
        <v>3.6450000000000033E-7</v>
      </c>
      <c r="FF16" s="154"/>
      <c r="FG16" s="154"/>
      <c r="FH16" s="154"/>
      <c r="FI16" s="155"/>
      <c r="FJ16" s="152">
        <f t="shared" si="1"/>
        <v>2.9160000000000027E-6</v>
      </c>
      <c r="FK16" s="152"/>
      <c r="FL16" s="152"/>
      <c r="FM16" s="152"/>
      <c r="FN16" s="152"/>
      <c r="FO16" s="156">
        <f t="shared" si="2"/>
        <v>49</v>
      </c>
      <c r="FP16" s="156"/>
      <c r="FQ16" s="156"/>
      <c r="FR16" s="156"/>
      <c r="FS16" s="156"/>
      <c r="FT16" s="152">
        <f t="shared" si="3"/>
        <v>1.7860500000000016E-5</v>
      </c>
      <c r="FU16" s="152"/>
      <c r="FV16" s="152"/>
      <c r="FW16" s="152"/>
      <c r="FX16" s="152"/>
      <c r="FY16" s="22"/>
      <c r="FZ16" s="22"/>
      <c r="GA16" s="21"/>
      <c r="GB16" s="13"/>
      <c r="GC16" s="4"/>
      <c r="GD16" s="5"/>
      <c r="GE16" s="5" t="s">
        <v>209</v>
      </c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6"/>
    </row>
    <row r="17" spans="1:206" ht="24.95" customHeight="1" thickBot="1" x14ac:dyDescent="0.35">
      <c r="A17" s="22"/>
      <c r="B17" s="119">
        <v>3</v>
      </c>
      <c r="C17" s="119"/>
      <c r="D17" s="119"/>
      <c r="E17" s="120">
        <f t="shared" si="5"/>
        <v>0.3</v>
      </c>
      <c r="F17" s="120"/>
      <c r="G17" s="120"/>
      <c r="H17" s="121">
        <f t="shared" si="6"/>
        <v>4.2467328000000026E-2</v>
      </c>
      <c r="I17" s="121"/>
      <c r="J17" s="121"/>
      <c r="K17" s="122">
        <f t="shared" si="7"/>
        <v>120</v>
      </c>
      <c r="L17" s="122"/>
      <c r="M17" s="122"/>
      <c r="N17" s="123">
        <f t="shared" si="8"/>
        <v>3.5389440000000024E-4</v>
      </c>
      <c r="O17" s="123"/>
      <c r="P17" s="123"/>
      <c r="Q17" s="123"/>
      <c r="R17" s="12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 t="s">
        <v>81</v>
      </c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78"/>
      <c r="BH17" s="79"/>
      <c r="BI17" s="79"/>
      <c r="BJ17" s="79"/>
      <c r="BK17" s="116"/>
      <c r="BL17" s="117"/>
      <c r="BM17" s="118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 t="s">
        <v>158</v>
      </c>
      <c r="DH17" s="22" t="s">
        <v>159</v>
      </c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151">
        <v>9</v>
      </c>
      <c r="FC17" s="151"/>
      <c r="FD17" s="151"/>
      <c r="FE17" s="153">
        <f t="shared" si="0"/>
        <v>9.0000000000000078E-9</v>
      </c>
      <c r="FF17" s="154"/>
      <c r="FG17" s="154"/>
      <c r="FH17" s="154"/>
      <c r="FI17" s="155"/>
      <c r="FJ17" s="152">
        <f t="shared" si="1"/>
        <v>8.1000000000000077E-8</v>
      </c>
      <c r="FK17" s="152"/>
      <c r="FL17" s="152"/>
      <c r="FM17" s="152"/>
      <c r="FN17" s="152"/>
      <c r="FO17" s="156">
        <f t="shared" si="2"/>
        <v>64</v>
      </c>
      <c r="FP17" s="156"/>
      <c r="FQ17" s="156"/>
      <c r="FR17" s="156"/>
      <c r="FS17" s="156"/>
      <c r="FT17" s="152">
        <f t="shared" si="3"/>
        <v>5.760000000000005E-7</v>
      </c>
      <c r="FU17" s="152"/>
      <c r="FV17" s="152"/>
      <c r="FW17" s="152"/>
      <c r="FX17" s="152"/>
      <c r="FY17" s="22"/>
      <c r="FZ17" s="22"/>
      <c r="GA17" s="21"/>
      <c r="GB17" s="5"/>
      <c r="GC17" s="26"/>
      <c r="GD17" s="27"/>
      <c r="GE17" s="27" t="s">
        <v>210</v>
      </c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8"/>
    </row>
    <row r="18" spans="1:206" ht="24.95" customHeight="1" x14ac:dyDescent="0.3">
      <c r="A18" s="22"/>
      <c r="B18" s="119">
        <v>4</v>
      </c>
      <c r="C18" s="119"/>
      <c r="D18" s="119"/>
      <c r="E18" s="120">
        <f t="shared" si="5"/>
        <v>0.4</v>
      </c>
      <c r="F18" s="120"/>
      <c r="G18" s="120"/>
      <c r="H18" s="121">
        <f t="shared" si="6"/>
        <v>0.11147673600000005</v>
      </c>
      <c r="I18" s="121"/>
      <c r="J18" s="121"/>
      <c r="K18" s="122">
        <f t="shared" si="7"/>
        <v>209.99999999999997</v>
      </c>
      <c r="L18" s="122"/>
      <c r="M18" s="122"/>
      <c r="N18" s="123">
        <f t="shared" si="8"/>
        <v>5.3084160000000031E-4</v>
      </c>
      <c r="O18" s="123"/>
      <c r="P18" s="123"/>
      <c r="Q18" s="123"/>
      <c r="R18" s="123"/>
      <c r="S18" s="22"/>
      <c r="T18" s="62" t="s">
        <v>63</v>
      </c>
      <c r="U18" s="22"/>
      <c r="V18" s="22"/>
      <c r="W18" s="22"/>
      <c r="X18" s="22"/>
      <c r="Y18" s="22"/>
      <c r="Z18" s="22"/>
      <c r="AA18" s="22"/>
      <c r="AB18" s="22"/>
      <c r="AC18" s="48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50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151">
        <v>10</v>
      </c>
      <c r="FC18" s="151"/>
      <c r="FD18" s="151"/>
      <c r="FE18" s="153">
        <f t="shared" si="0"/>
        <v>1.0000000000000011E-10</v>
      </c>
      <c r="FF18" s="154"/>
      <c r="FG18" s="154"/>
      <c r="FH18" s="154"/>
      <c r="FI18" s="155"/>
      <c r="FJ18" s="152">
        <f t="shared" si="1"/>
        <v>1.0000000000000011E-9</v>
      </c>
      <c r="FK18" s="152"/>
      <c r="FL18" s="152"/>
      <c r="FM18" s="152"/>
      <c r="FN18" s="152"/>
      <c r="FO18" s="156">
        <f t="shared" si="2"/>
        <v>81</v>
      </c>
      <c r="FP18" s="156"/>
      <c r="FQ18" s="156"/>
      <c r="FR18" s="156"/>
      <c r="FS18" s="156"/>
      <c r="FT18" s="152">
        <f t="shared" si="3"/>
        <v>8.100000000000008E-9</v>
      </c>
      <c r="FU18" s="152"/>
      <c r="FV18" s="152"/>
      <c r="FW18" s="152"/>
      <c r="FX18" s="152"/>
      <c r="FY18" s="22"/>
      <c r="FZ18" s="22"/>
      <c r="GA18" s="21"/>
      <c r="GB18" s="5"/>
      <c r="GC18" s="31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</row>
    <row r="19" spans="1:206" ht="24.95" customHeight="1" x14ac:dyDescent="0.3">
      <c r="A19" s="22"/>
      <c r="B19" s="119">
        <v>5</v>
      </c>
      <c r="C19" s="119"/>
      <c r="D19" s="119"/>
      <c r="E19" s="125">
        <f t="shared" si="5"/>
        <v>0.5</v>
      </c>
      <c r="F19" s="125"/>
      <c r="G19" s="125"/>
      <c r="H19" s="126">
        <f t="shared" si="6"/>
        <v>0.20065812480000011</v>
      </c>
      <c r="I19" s="126"/>
      <c r="J19" s="126"/>
      <c r="K19" s="122">
        <f t="shared" si="7"/>
        <v>252</v>
      </c>
      <c r="L19" s="122"/>
      <c r="M19" s="122"/>
      <c r="N19" s="123">
        <f t="shared" si="8"/>
        <v>7.9626240000000041E-4</v>
      </c>
      <c r="O19" s="123"/>
      <c r="P19" s="123"/>
      <c r="Q19" s="123"/>
      <c r="R19" s="123"/>
      <c r="S19" s="22"/>
      <c r="T19" s="22" t="s">
        <v>64</v>
      </c>
      <c r="U19" s="124"/>
      <c r="V19" s="96"/>
      <c r="W19" s="96"/>
      <c r="X19" s="96"/>
      <c r="Y19" s="97"/>
      <c r="Z19" s="22"/>
      <c r="AA19" s="22"/>
      <c r="AB19" s="22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3"/>
      <c r="AY19" s="22"/>
      <c r="AZ19" s="22"/>
      <c r="BA19" s="22"/>
      <c r="BB19" s="22"/>
      <c r="BC19" s="22"/>
      <c r="BD19" s="95"/>
      <c r="BE19" s="96"/>
      <c r="BF19" s="96"/>
      <c r="BG19" s="96"/>
      <c r="BH19" s="97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0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91" t="s">
        <v>147</v>
      </c>
      <c r="DB19" s="91"/>
      <c r="DC19" s="91"/>
      <c r="DD19" s="22" t="s">
        <v>160</v>
      </c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151" t="s">
        <v>191</v>
      </c>
      <c r="FC19" s="151"/>
      <c r="FD19" s="151"/>
      <c r="FE19" s="152">
        <f>SUM(FE8:FI18)</f>
        <v>1.0000000000000002</v>
      </c>
      <c r="FF19" s="152"/>
      <c r="FG19" s="152"/>
      <c r="FH19" s="152"/>
      <c r="FI19" s="152"/>
      <c r="FJ19" s="161">
        <f>SUM(FJ8:FN18)</f>
        <v>1.0000000000000004</v>
      </c>
      <c r="FK19" s="161"/>
      <c r="FL19" s="161"/>
      <c r="FM19" s="161"/>
      <c r="FN19" s="161"/>
      <c r="FO19" s="169"/>
      <c r="FP19" s="151"/>
      <c r="FQ19" s="151"/>
      <c r="FR19" s="151"/>
      <c r="FS19" s="151"/>
      <c r="FT19" s="167">
        <f>SUM(FT8:FX18)</f>
        <v>0.90000000000000058</v>
      </c>
      <c r="FU19" s="167"/>
      <c r="FV19" s="167"/>
      <c r="FW19" s="167"/>
      <c r="FX19" s="167"/>
      <c r="FY19" s="22"/>
      <c r="FZ19" s="22"/>
      <c r="GA19" s="21"/>
      <c r="GB19" s="5"/>
      <c r="GC19" s="14" t="s">
        <v>1</v>
      </c>
      <c r="GD19" s="10" t="s">
        <v>6</v>
      </c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1"/>
    </row>
    <row r="20" spans="1:206" ht="24.95" customHeight="1" x14ac:dyDescent="0.3">
      <c r="A20" s="22"/>
      <c r="B20" s="119">
        <v>6</v>
      </c>
      <c r="C20" s="119"/>
      <c r="D20" s="119"/>
      <c r="E20" s="125">
        <f t="shared" si="5"/>
        <v>0.6</v>
      </c>
      <c r="F20" s="125"/>
      <c r="G20" s="125"/>
      <c r="H20" s="126">
        <f t="shared" si="6"/>
        <v>0.25082265600000003</v>
      </c>
      <c r="I20" s="126"/>
      <c r="J20" s="126"/>
      <c r="K20" s="122">
        <f t="shared" si="7"/>
        <v>209.99999999999997</v>
      </c>
      <c r="L20" s="122"/>
      <c r="M20" s="122"/>
      <c r="N20" s="123">
        <f t="shared" si="8"/>
        <v>1.1943936000000004E-3</v>
      </c>
      <c r="O20" s="123"/>
      <c r="P20" s="123"/>
      <c r="Q20" s="123"/>
      <c r="R20" s="123"/>
      <c r="S20" s="22"/>
      <c r="T20" s="22"/>
      <c r="U20" s="22"/>
      <c r="V20" s="22"/>
      <c r="W20" s="22"/>
      <c r="X20" s="22"/>
      <c r="Y20" s="22"/>
      <c r="Z20" s="22"/>
      <c r="AA20" s="61"/>
      <c r="AB20" s="61"/>
      <c r="AC20" s="22" t="s">
        <v>82</v>
      </c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54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55"/>
      <c r="BX20" s="61"/>
      <c r="BY20" s="61"/>
      <c r="BZ20" s="61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 t="s">
        <v>148</v>
      </c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 t="s">
        <v>193</v>
      </c>
      <c r="FC20" s="22" t="s">
        <v>194</v>
      </c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1"/>
      <c r="GB20" s="5"/>
      <c r="GC20" s="41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13"/>
    </row>
    <row r="21" spans="1:206" ht="24.95" customHeight="1" x14ac:dyDescent="0.3">
      <c r="A21" s="22"/>
      <c r="B21" s="119">
        <v>7</v>
      </c>
      <c r="C21" s="119"/>
      <c r="D21" s="119"/>
      <c r="E21" s="125">
        <f t="shared" si="5"/>
        <v>0.7</v>
      </c>
      <c r="F21" s="125"/>
      <c r="G21" s="125"/>
      <c r="H21" s="126">
        <f t="shared" si="6"/>
        <v>0.21499084800000001</v>
      </c>
      <c r="I21" s="126"/>
      <c r="J21" s="126"/>
      <c r="K21" s="122">
        <f t="shared" si="7"/>
        <v>120</v>
      </c>
      <c r="L21" s="122"/>
      <c r="M21" s="122"/>
      <c r="N21" s="123">
        <f t="shared" si="8"/>
        <v>1.7915904000000002E-3</v>
      </c>
      <c r="O21" s="123"/>
      <c r="P21" s="123"/>
      <c r="Q21" s="123"/>
      <c r="R21" s="123"/>
      <c r="S21" s="22"/>
      <c r="T21" s="22"/>
      <c r="U21" s="22"/>
      <c r="V21" s="22"/>
      <c r="W21" s="22"/>
      <c r="X21" s="22"/>
      <c r="Y21" s="22"/>
      <c r="Z21" s="22"/>
      <c r="AA21" s="43"/>
      <c r="AB21" s="43"/>
      <c r="AC21" s="43"/>
      <c r="AD21" s="43" t="s">
        <v>83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145"/>
      <c r="AQ21" s="146"/>
      <c r="AR21" s="146"/>
      <c r="AS21" s="146"/>
      <c r="AT21" s="146"/>
      <c r="AU21" s="146"/>
      <c r="AV21" s="146"/>
      <c r="AW21" s="146"/>
      <c r="AX21" s="147"/>
      <c r="AY21" s="43"/>
      <c r="AZ21" s="43"/>
      <c r="BA21" s="43"/>
      <c r="BB21" s="43"/>
      <c r="BC21" s="43"/>
      <c r="BD21" s="51"/>
      <c r="BE21" s="52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5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 t="s">
        <v>161</v>
      </c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158"/>
      <c r="FC21" s="43" t="s">
        <v>192</v>
      </c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21"/>
      <c r="GB21" s="5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x14ac:dyDescent="0.3">
      <c r="A22" s="42"/>
      <c r="B22" s="119">
        <v>8</v>
      </c>
      <c r="C22" s="119"/>
      <c r="D22" s="119"/>
      <c r="E22" s="120">
        <f t="shared" si="5"/>
        <v>0.8</v>
      </c>
      <c r="F22" s="120"/>
      <c r="G22" s="120"/>
      <c r="H22" s="121">
        <f t="shared" si="6"/>
        <v>0.12093235200000001</v>
      </c>
      <c r="I22" s="121"/>
      <c r="J22" s="121"/>
      <c r="K22" s="122">
        <f t="shared" si="7"/>
        <v>45</v>
      </c>
      <c r="L22" s="122"/>
      <c r="M22" s="122"/>
      <c r="N22" s="123">
        <f t="shared" si="8"/>
        <v>2.6873856000000002E-3</v>
      </c>
      <c r="O22" s="123"/>
      <c r="P22" s="123"/>
      <c r="Q22" s="123"/>
      <c r="R22" s="123"/>
      <c r="S22" s="42"/>
      <c r="T22" s="42"/>
      <c r="U22" s="42"/>
      <c r="V22" s="42"/>
      <c r="W22" s="42"/>
      <c r="X22" s="42"/>
      <c r="Y22" s="42"/>
      <c r="Z22" s="42"/>
      <c r="AA22" s="43"/>
      <c r="AB22" s="43"/>
      <c r="AC22" s="43"/>
      <c r="AD22" s="43" t="s">
        <v>85</v>
      </c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145"/>
      <c r="AQ22" s="146"/>
      <c r="AR22" s="146"/>
      <c r="AS22" s="146"/>
      <c r="AT22" s="146"/>
      <c r="AU22" s="146"/>
      <c r="AV22" s="146"/>
      <c r="AW22" s="146"/>
      <c r="AX22" s="147"/>
      <c r="AY22" s="43"/>
      <c r="AZ22" s="43"/>
      <c r="BA22" s="43"/>
      <c r="BB22" s="43"/>
      <c r="BC22" s="43"/>
      <c r="BD22" s="43"/>
      <c r="BE22" s="43" t="s">
        <v>108</v>
      </c>
      <c r="BF22" s="43" t="s">
        <v>132</v>
      </c>
      <c r="BG22" s="43" t="s">
        <v>133</v>
      </c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 t="s">
        <v>162</v>
      </c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160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42"/>
      <c r="B23" s="119">
        <v>9</v>
      </c>
      <c r="C23" s="119"/>
      <c r="D23" s="119"/>
      <c r="E23" s="120">
        <f t="shared" si="5"/>
        <v>0.9</v>
      </c>
      <c r="F23" s="120"/>
      <c r="G23" s="120"/>
      <c r="H23" s="121">
        <f t="shared" si="6"/>
        <v>4.0310783999999995E-2</v>
      </c>
      <c r="I23" s="121"/>
      <c r="J23" s="121"/>
      <c r="K23" s="122">
        <f t="shared" si="7"/>
        <v>10</v>
      </c>
      <c r="L23" s="122"/>
      <c r="M23" s="122"/>
      <c r="N23" s="123">
        <f t="shared" si="8"/>
        <v>4.0310783999999997E-3</v>
      </c>
      <c r="O23" s="123"/>
      <c r="P23" s="123"/>
      <c r="Q23" s="123"/>
      <c r="R23" s="123"/>
      <c r="S23" s="42"/>
      <c r="T23" s="42"/>
      <c r="U23" s="42"/>
      <c r="V23" s="42"/>
      <c r="W23" s="42"/>
      <c r="X23" s="42"/>
      <c r="Y23" s="42"/>
      <c r="Z23" s="42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 t="s">
        <v>108</v>
      </c>
      <c r="BF23" s="44" t="s">
        <v>143</v>
      </c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 t="s">
        <v>163</v>
      </c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162"/>
      <c r="FC23" s="44" t="s">
        <v>195</v>
      </c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42"/>
      <c r="B24" s="119">
        <v>10</v>
      </c>
      <c r="C24" s="119"/>
      <c r="D24" s="119"/>
      <c r="E24" s="120">
        <f t="shared" si="5"/>
        <v>1</v>
      </c>
      <c r="F24" s="120"/>
      <c r="G24" s="120"/>
      <c r="H24" s="121">
        <f t="shared" si="6"/>
        <v>6.0466175999999991E-3</v>
      </c>
      <c r="I24" s="121"/>
      <c r="J24" s="121"/>
      <c r="K24" s="122">
        <f t="shared" si="7"/>
        <v>1</v>
      </c>
      <c r="L24" s="122"/>
      <c r="M24" s="122"/>
      <c r="N24" s="123">
        <f t="shared" si="8"/>
        <v>6.0466175999999991E-3</v>
      </c>
      <c r="O24" s="123"/>
      <c r="P24" s="123"/>
      <c r="Q24" s="123"/>
      <c r="R24" s="123"/>
      <c r="S24" s="42"/>
      <c r="T24" s="42"/>
      <c r="U24" s="42"/>
      <c r="V24" s="42"/>
      <c r="W24" s="42"/>
      <c r="X24" s="42"/>
      <c r="Y24" s="42"/>
      <c r="Z24" s="42"/>
      <c r="AA24" s="44"/>
      <c r="AB24" s="44" t="s">
        <v>46</v>
      </c>
      <c r="AC24" s="44" t="s">
        <v>86</v>
      </c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 t="s">
        <v>134</v>
      </c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 t="s">
        <v>108</v>
      </c>
      <c r="CE24" s="44" t="s">
        <v>140</v>
      </c>
      <c r="CF24" s="44"/>
      <c r="CG24" s="44"/>
      <c r="CH24" s="44"/>
      <c r="CI24" s="44"/>
      <c r="CJ24" s="44"/>
      <c r="CK24" s="44"/>
      <c r="CL24" s="44"/>
      <c r="CM24" s="44"/>
      <c r="CN24" s="44"/>
      <c r="CO24" s="107"/>
      <c r="CP24" s="108"/>
      <c r="CQ24" s="108"/>
      <c r="CR24" s="108"/>
      <c r="CS24" s="108"/>
      <c r="CT24" s="108"/>
      <c r="CU24" s="108"/>
      <c r="CV24" s="108"/>
      <c r="CW24" s="108"/>
      <c r="CX24" s="109"/>
      <c r="CY24" s="44"/>
      <c r="CZ24" s="44"/>
      <c r="DA24" s="44"/>
      <c r="DB24" s="44"/>
      <c r="DC24" s="44"/>
      <c r="DD24" s="44"/>
      <c r="DE24" s="44" t="s">
        <v>164</v>
      </c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16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5"/>
      <c r="AA25" s="43"/>
      <c r="AB25" s="43"/>
      <c r="AC25" s="43" t="s">
        <v>87</v>
      </c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 t="s">
        <v>108</v>
      </c>
      <c r="BG25" s="43" t="s">
        <v>135</v>
      </c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4" t="s">
        <v>142</v>
      </c>
      <c r="CF25" s="43"/>
      <c r="CG25" s="43"/>
      <c r="CH25" s="43"/>
      <c r="CI25" s="43"/>
      <c r="CJ25" s="43"/>
      <c r="CK25" s="43"/>
      <c r="CL25" s="43"/>
      <c r="CM25" s="43"/>
      <c r="CN25" s="43"/>
      <c r="CO25" s="110"/>
      <c r="CP25" s="111"/>
      <c r="CQ25" s="111"/>
      <c r="CR25" s="111"/>
      <c r="CS25" s="111"/>
      <c r="CT25" s="111"/>
      <c r="CU25" s="111"/>
      <c r="CV25" s="111"/>
      <c r="CW25" s="111"/>
      <c r="CX25" s="112"/>
      <c r="CY25" s="43"/>
      <c r="CZ25" s="43"/>
      <c r="DA25" s="43"/>
      <c r="DB25" s="43"/>
      <c r="DC25" s="43"/>
      <c r="DD25" s="43"/>
      <c r="DE25" s="43" t="s">
        <v>165</v>
      </c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166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21"/>
      <c r="GC25" s="41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A26" s="37"/>
      <c r="B26" s="37"/>
      <c r="C26" s="14" t="s">
        <v>1</v>
      </c>
      <c r="D26" s="10" t="s">
        <v>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35"/>
      <c r="AA26" s="43"/>
      <c r="AB26" s="43"/>
      <c r="AC26" s="43" t="s">
        <v>92</v>
      </c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 t="s">
        <v>166</v>
      </c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14" t="s">
        <v>1</v>
      </c>
      <c r="ED26" s="10" t="s">
        <v>6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  <c r="EY26" s="43"/>
      <c r="EZ26" s="43"/>
      <c r="FA26" s="43"/>
      <c r="FB26" s="168"/>
      <c r="FC26" s="43" t="s">
        <v>196</v>
      </c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A27" s="37"/>
      <c r="B27" s="40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13"/>
      <c r="Y27" s="35"/>
      <c r="AA27" s="22"/>
      <c r="AB27" s="22"/>
      <c r="AC27" s="63" t="s">
        <v>89</v>
      </c>
      <c r="AD27" s="64"/>
      <c r="AE27" s="64"/>
      <c r="AF27" s="64"/>
      <c r="AG27" s="64"/>
      <c r="AH27" s="64" t="s">
        <v>90</v>
      </c>
      <c r="AI27" s="64"/>
      <c r="AJ27" s="64"/>
      <c r="AK27" s="64"/>
      <c r="AL27" s="64"/>
      <c r="AM27" s="64" t="s">
        <v>91</v>
      </c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5"/>
      <c r="AY27" s="22"/>
      <c r="AZ27" s="22"/>
      <c r="BA27" s="22"/>
      <c r="BB27" s="22"/>
      <c r="BC27" s="14" t="s">
        <v>1</v>
      </c>
      <c r="BD27" s="10" t="s">
        <v>6</v>
      </c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1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 t="s">
        <v>167</v>
      </c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A28" s="37"/>
      <c r="B28" s="40"/>
      <c r="C28" s="4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13"/>
      <c r="Y28" s="35"/>
      <c r="AA28" s="22"/>
      <c r="AB28" s="22"/>
      <c r="AC28" s="66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67"/>
      <c r="AY28" s="22"/>
      <c r="AZ28" s="22"/>
      <c r="BA28" s="22"/>
      <c r="BB28" s="22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 t="s">
        <v>168</v>
      </c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41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  <c r="EY28" s="22"/>
      <c r="EZ28" s="22"/>
      <c r="FA28" s="22"/>
      <c r="FB28" s="22" t="s">
        <v>197</v>
      </c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104">
        <v>0.34870000000000001</v>
      </c>
      <c r="FN28" s="102"/>
      <c r="FO28" s="102"/>
      <c r="FP28" s="102"/>
      <c r="FQ28" s="102"/>
      <c r="FR28" s="103"/>
      <c r="FS28" s="22"/>
      <c r="FT28" s="22"/>
      <c r="FU28" s="22"/>
      <c r="FV28" s="22"/>
      <c r="FW28" s="22"/>
      <c r="FX28" s="22"/>
      <c r="FY28" s="22"/>
      <c r="FZ28" s="22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x14ac:dyDescent="0.3">
      <c r="A29" s="37"/>
      <c r="B29" s="37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13"/>
      <c r="Y29" s="35"/>
      <c r="AA29" s="22"/>
      <c r="AB29" s="22"/>
      <c r="AC29" s="68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70"/>
      <c r="AY29" s="22"/>
      <c r="AZ29" s="22"/>
      <c r="BA29" s="22"/>
      <c r="BB29" s="22"/>
      <c r="BC29" s="41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  <c r="EY29" s="22"/>
      <c r="EZ29" s="22"/>
      <c r="FA29" s="22"/>
      <c r="FB29" s="22" t="s">
        <v>198</v>
      </c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124"/>
      <c r="FN29" s="96"/>
      <c r="FO29" s="96"/>
      <c r="FP29" s="96"/>
      <c r="FQ29" s="96"/>
      <c r="FR29" s="97"/>
      <c r="FS29" s="22"/>
      <c r="FT29" s="22"/>
      <c r="FU29" s="22"/>
      <c r="FV29" s="22"/>
      <c r="FW29" s="22"/>
      <c r="FX29" s="22"/>
      <c r="FY29" s="22"/>
      <c r="FZ29" s="22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x14ac:dyDescent="0.3">
      <c r="A30" s="37"/>
      <c r="B30" s="37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3"/>
      <c r="Y30" s="35"/>
      <c r="AA30" s="22"/>
      <c r="AB30" s="22"/>
      <c r="AC30" s="22"/>
      <c r="AD30" s="22" t="s">
        <v>88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 t="s">
        <v>144</v>
      </c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14" t="s">
        <v>1</v>
      </c>
      <c r="DD30" s="10" t="s">
        <v>6</v>
      </c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1"/>
      <c r="DY30" s="22"/>
      <c r="DZ30" s="22"/>
      <c r="EA30" s="22"/>
      <c r="EB30" s="22"/>
      <c r="EC30" s="171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172"/>
      <c r="EY30" s="22"/>
      <c r="EZ30" s="22"/>
      <c r="FA30" s="22"/>
      <c r="FB30" s="22" t="s">
        <v>199</v>
      </c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124"/>
      <c r="FN30" s="96"/>
      <c r="FO30" s="96"/>
      <c r="FP30" s="96"/>
      <c r="FQ30" s="96"/>
      <c r="FR30" s="97"/>
      <c r="FS30" s="22"/>
      <c r="FT30" s="22"/>
      <c r="FU30" s="22"/>
      <c r="FV30" s="22"/>
      <c r="FW30" s="22"/>
      <c r="FX30" s="22"/>
      <c r="FY30" s="22"/>
      <c r="FZ30" s="22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A31" s="37"/>
      <c r="B31" s="37"/>
      <c r="C31" s="1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13"/>
      <c r="AA31" s="22"/>
      <c r="AB31" s="22"/>
      <c r="AC31" s="22"/>
      <c r="AD31" s="22" t="s">
        <v>93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12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13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 t="s">
        <v>145</v>
      </c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12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13"/>
      <c r="DY31" s="22"/>
      <c r="DZ31" s="22"/>
      <c r="EA31" s="22"/>
      <c r="EB31" s="22"/>
      <c r="EC31" s="171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17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A32" s="37"/>
      <c r="B32" s="37"/>
      <c r="C32" s="1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13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12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13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 t="s">
        <v>146</v>
      </c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41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13"/>
      <c r="DY32" s="22"/>
      <c r="DZ32" s="22"/>
      <c r="EA32" s="22"/>
      <c r="EB32" s="22"/>
      <c r="EC32" s="171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17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4"/>
    </row>
    <row r="33" spans="1:190" ht="24.95" customHeight="1" x14ac:dyDescent="0.3">
      <c r="A33" s="37"/>
      <c r="B33" s="37"/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22"/>
      <c r="AB33" s="22" t="s">
        <v>47</v>
      </c>
      <c r="AC33" s="22" t="s">
        <v>94</v>
      </c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12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13"/>
      <c r="BY33" s="22"/>
      <c r="BZ33" s="22"/>
      <c r="CA33" s="22"/>
      <c r="CB33" s="22"/>
      <c r="CC33" s="22"/>
      <c r="CD33" s="107"/>
      <c r="CE33" s="108"/>
      <c r="CF33" s="108"/>
      <c r="CG33" s="108"/>
      <c r="CH33" s="108"/>
      <c r="CI33" s="108"/>
      <c r="CJ33" s="108"/>
      <c r="CK33" s="108"/>
      <c r="CL33" s="108"/>
      <c r="CM33" s="109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12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13"/>
      <c r="DY33" s="22"/>
      <c r="DZ33" s="22"/>
      <c r="EA33" s="22"/>
      <c r="EB33" s="22"/>
      <c r="EC33" s="171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17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4"/>
      <c r="GC33" s="1" t="s">
        <v>3</v>
      </c>
      <c r="GH33" s="1" t="s">
        <v>39</v>
      </c>
    </row>
    <row r="34" spans="1:190" ht="24.95" customHeight="1" x14ac:dyDescent="0.3">
      <c r="A34" s="5"/>
      <c r="B34" s="5"/>
      <c r="C34" s="12"/>
      <c r="D34" s="4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AC34" s="63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5"/>
      <c r="BC34" s="12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13"/>
      <c r="CD34" s="110"/>
      <c r="CE34" s="111"/>
      <c r="CF34" s="111"/>
      <c r="CG34" s="111"/>
      <c r="CH34" s="111"/>
      <c r="CI34" s="111"/>
      <c r="CJ34" s="111"/>
      <c r="CK34" s="111"/>
      <c r="CL34" s="111"/>
      <c r="CM34" s="112"/>
      <c r="DC34" s="12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13"/>
      <c r="EC34" s="56"/>
      <c r="EX34" s="57"/>
      <c r="GD34" s="1" t="s">
        <v>5</v>
      </c>
      <c r="GE34" s="1" t="s">
        <v>20</v>
      </c>
    </row>
    <row r="35" spans="1:190" ht="24.95" customHeight="1" x14ac:dyDescent="0.3">
      <c r="C35" s="72"/>
      <c r="D35" s="71"/>
      <c r="E35" s="71"/>
      <c r="F35" s="71"/>
      <c r="G35" s="71"/>
      <c r="H35" s="5"/>
      <c r="I35" s="5"/>
      <c r="J35" s="5"/>
      <c r="K35" s="71"/>
      <c r="L35" s="71"/>
      <c r="M35" s="71"/>
      <c r="N35" s="71"/>
      <c r="O35" s="5"/>
      <c r="P35" s="5"/>
      <c r="Q35" s="5"/>
      <c r="R35" s="71"/>
      <c r="S35" s="71"/>
      <c r="T35" s="71"/>
      <c r="U35" s="71"/>
      <c r="V35" s="5"/>
      <c r="W35" s="5"/>
      <c r="X35" s="13"/>
      <c r="AC35" s="66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67"/>
      <c r="BC35" s="56"/>
      <c r="BX35" s="57"/>
      <c r="DC35" s="12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13"/>
      <c r="EC35" s="56"/>
      <c r="EX35" s="57"/>
      <c r="GC35" s="1" t="s">
        <v>4</v>
      </c>
      <c r="GH35" s="1" t="s">
        <v>42</v>
      </c>
    </row>
    <row r="36" spans="1:190" ht="24.95" customHeight="1" x14ac:dyDescent="0.3">
      <c r="C36" s="32"/>
      <c r="D36" s="73"/>
      <c r="E36" s="73"/>
      <c r="F36" s="73"/>
      <c r="G36" s="73"/>
      <c r="H36" s="7"/>
      <c r="I36" s="7"/>
      <c r="J36" s="7"/>
      <c r="K36" s="73"/>
      <c r="L36" s="73"/>
      <c r="M36" s="73"/>
      <c r="N36" s="73"/>
      <c r="O36" s="7"/>
      <c r="P36" s="7"/>
      <c r="Q36" s="7"/>
      <c r="R36" s="73"/>
      <c r="S36" s="73"/>
      <c r="T36" s="73"/>
      <c r="U36" s="73"/>
      <c r="V36" s="7"/>
      <c r="W36" s="7"/>
      <c r="X36" s="8"/>
      <c r="AC36" s="68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70"/>
      <c r="BC36" s="58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60"/>
      <c r="DC36" s="32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8"/>
      <c r="EC36" s="58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60"/>
    </row>
  </sheetData>
  <mergeCells count="182">
    <mergeCell ref="CO24:CX25"/>
    <mergeCell ref="FM28:FR28"/>
    <mergeCell ref="FM29:FR29"/>
    <mergeCell ref="FM30:FR30"/>
    <mergeCell ref="CD33:CM34"/>
    <mergeCell ref="B23:D23"/>
    <mergeCell ref="E23:G23"/>
    <mergeCell ref="H23:J23"/>
    <mergeCell ref="K23:M23"/>
    <mergeCell ref="N23:R23"/>
    <mergeCell ref="B24:D24"/>
    <mergeCell ref="E24:G24"/>
    <mergeCell ref="H24:J24"/>
    <mergeCell ref="K24:M24"/>
    <mergeCell ref="N24:R24"/>
    <mergeCell ref="B22:D22"/>
    <mergeCell ref="E22:G22"/>
    <mergeCell ref="H22:J22"/>
    <mergeCell ref="K22:M22"/>
    <mergeCell ref="N22:R22"/>
    <mergeCell ref="AP22:AX22"/>
    <mergeCell ref="B21:D21"/>
    <mergeCell ref="E21:G21"/>
    <mergeCell ref="H21:J21"/>
    <mergeCell ref="K21:M21"/>
    <mergeCell ref="N21:R21"/>
    <mergeCell ref="AP21:AX21"/>
    <mergeCell ref="FO19:FS19"/>
    <mergeCell ref="FT19:FX19"/>
    <mergeCell ref="B20:D20"/>
    <mergeCell ref="E20:G20"/>
    <mergeCell ref="H20:J20"/>
    <mergeCell ref="K20:M20"/>
    <mergeCell ref="N20:R20"/>
    <mergeCell ref="U19:Y19"/>
    <mergeCell ref="BD19:BH19"/>
    <mergeCell ref="DA19:DC19"/>
    <mergeCell ref="FB19:FD19"/>
    <mergeCell ref="FE19:FI19"/>
    <mergeCell ref="FJ19:FN19"/>
    <mergeCell ref="FB18:FD18"/>
    <mergeCell ref="FE18:FI18"/>
    <mergeCell ref="FJ18:FN18"/>
    <mergeCell ref="FO18:FS18"/>
    <mergeCell ref="FT18:FX18"/>
    <mergeCell ref="B19:D19"/>
    <mergeCell ref="E19:G19"/>
    <mergeCell ref="H19:J19"/>
    <mergeCell ref="K19:M19"/>
    <mergeCell ref="N19:R19"/>
    <mergeCell ref="FB17:FD17"/>
    <mergeCell ref="FE17:FI17"/>
    <mergeCell ref="FJ17:FN17"/>
    <mergeCell ref="FO17:FS17"/>
    <mergeCell ref="FT17:FX17"/>
    <mergeCell ref="B18:D18"/>
    <mergeCell ref="E18:G18"/>
    <mergeCell ref="H18:J18"/>
    <mergeCell ref="K18:M18"/>
    <mergeCell ref="N18:R18"/>
    <mergeCell ref="B17:D17"/>
    <mergeCell ref="E17:G17"/>
    <mergeCell ref="H17:J17"/>
    <mergeCell ref="K17:M17"/>
    <mergeCell ref="N17:R17"/>
    <mergeCell ref="BK17:BM17"/>
    <mergeCell ref="BK16:BM16"/>
    <mergeCell ref="FB16:FD16"/>
    <mergeCell ref="FE16:FI16"/>
    <mergeCell ref="FJ16:FN16"/>
    <mergeCell ref="FO16:FS16"/>
    <mergeCell ref="FT16:FX16"/>
    <mergeCell ref="FB15:FD15"/>
    <mergeCell ref="FE15:FI15"/>
    <mergeCell ref="FJ15:FN15"/>
    <mergeCell ref="FO15:FS15"/>
    <mergeCell ref="FT15:FX15"/>
    <mergeCell ref="B16:D16"/>
    <mergeCell ref="E16:G16"/>
    <mergeCell ref="H16:J16"/>
    <mergeCell ref="K16:M16"/>
    <mergeCell ref="N16:R16"/>
    <mergeCell ref="B15:D15"/>
    <mergeCell ref="E15:G15"/>
    <mergeCell ref="H15:J15"/>
    <mergeCell ref="K15:M15"/>
    <mergeCell ref="N15:R15"/>
    <mergeCell ref="BJ15:BM15"/>
    <mergeCell ref="EA14:EC14"/>
    <mergeCell ref="FB14:FD14"/>
    <mergeCell ref="FE14:FI14"/>
    <mergeCell ref="FJ14:FN14"/>
    <mergeCell ref="FO14:FS14"/>
    <mergeCell ref="FT14:FX14"/>
    <mergeCell ref="FO13:FS13"/>
    <mergeCell ref="FT13:FX13"/>
    <mergeCell ref="B14:D14"/>
    <mergeCell ref="E14:G14"/>
    <mergeCell ref="H14:J14"/>
    <mergeCell ref="K14:M14"/>
    <mergeCell ref="N14:R14"/>
    <mergeCell ref="BJ14:BM14"/>
    <mergeCell ref="CD14:CM15"/>
    <mergeCell ref="CO14:CX15"/>
    <mergeCell ref="FT12:FX12"/>
    <mergeCell ref="B13:D13"/>
    <mergeCell ref="E13:G13"/>
    <mergeCell ref="H13:J13"/>
    <mergeCell ref="K13:M13"/>
    <mergeCell ref="N13:R13"/>
    <mergeCell ref="BJ13:BM13"/>
    <mergeCell ref="FB13:FD13"/>
    <mergeCell ref="FE13:FI13"/>
    <mergeCell ref="FJ13:FN13"/>
    <mergeCell ref="FT11:FX11"/>
    <mergeCell ref="B12:D12"/>
    <mergeCell ref="E12:G12"/>
    <mergeCell ref="H12:J12"/>
    <mergeCell ref="K12:M12"/>
    <mergeCell ref="N12:R12"/>
    <mergeCell ref="FB12:FD12"/>
    <mergeCell ref="FE12:FI12"/>
    <mergeCell ref="FJ12:FN12"/>
    <mergeCell ref="FO12:FS12"/>
    <mergeCell ref="FT10:FX10"/>
    <mergeCell ref="B11:D11"/>
    <mergeCell ref="E11:G11"/>
    <mergeCell ref="H11:J11"/>
    <mergeCell ref="K11:R11"/>
    <mergeCell ref="ER11:EV12"/>
    <mergeCell ref="FB11:FD11"/>
    <mergeCell ref="FE11:FI11"/>
    <mergeCell ref="FJ11:FN11"/>
    <mergeCell ref="FO11:FS11"/>
    <mergeCell ref="FB9:FD9"/>
    <mergeCell ref="FE9:FI9"/>
    <mergeCell ref="FJ9:FN9"/>
    <mergeCell ref="FO9:FS9"/>
    <mergeCell ref="FT9:FX9"/>
    <mergeCell ref="DE10:DK13"/>
    <mergeCell ref="FB10:FD10"/>
    <mergeCell ref="FE10:FI10"/>
    <mergeCell ref="FJ10:FN10"/>
    <mergeCell ref="FO10:FS10"/>
    <mergeCell ref="FT7:FX7"/>
    <mergeCell ref="FB8:FD8"/>
    <mergeCell ref="FE8:FI8"/>
    <mergeCell ref="FJ8:FN8"/>
    <mergeCell ref="FO8:FS8"/>
    <mergeCell ref="FT8:FX8"/>
    <mergeCell ref="FB6:FD6"/>
    <mergeCell ref="FE6:FI6"/>
    <mergeCell ref="FJ6:FN6"/>
    <mergeCell ref="FO6:FS6"/>
    <mergeCell ref="FT6:FX6"/>
    <mergeCell ref="ER7:EV8"/>
    <mergeCell ref="FB7:FD7"/>
    <mergeCell ref="FE7:FI7"/>
    <mergeCell ref="FJ7:FN7"/>
    <mergeCell ref="FO7:FS7"/>
    <mergeCell ref="BJ5:BM5"/>
    <mergeCell ref="ED5:EH8"/>
    <mergeCell ref="ER5:EV6"/>
    <mergeCell ref="A6:C6"/>
    <mergeCell ref="BJ6:BM6"/>
    <mergeCell ref="DE6:DK9"/>
    <mergeCell ref="BD9:BG9"/>
    <mergeCell ref="ED9:EH12"/>
    <mergeCell ref="ER9:EV10"/>
    <mergeCell ref="EA2:EC2"/>
    <mergeCell ref="FA2:FC2"/>
    <mergeCell ref="GC2:GX3"/>
    <mergeCell ref="BQ3:BS3"/>
    <mergeCell ref="EI3:EK3"/>
    <mergeCell ref="EM4:EP4"/>
    <mergeCell ref="FI4:FO4"/>
    <mergeCell ref="C2:F4"/>
    <mergeCell ref="AA2:AC2"/>
    <mergeCell ref="BA2:BC2"/>
    <mergeCell ref="CA2:CC2"/>
    <mergeCell ref="DA2:DC2"/>
    <mergeCell ref="DD2:DG2"/>
  </mergeCells>
  <phoneticPr fontId="2"/>
  <pageMargins left="0.7" right="0.86624999999999996" top="0.75" bottom="0.75" header="0.3" footer="0.3"/>
  <pageSetup paperSize="9" scale="87" orientation="portrait" r:id="rId1"/>
  <headerFooter>
    <oddHeader>&amp;L2019/10/23&amp;C&amp;"メイリオ,レギュラー"&amp;16&amp;A&amp;R&amp;"メイリオ,レギュラー"（担当：池川）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6"/>
  <sheetViews>
    <sheetView showGridLines="0" view="pageLayout" zoomScale="80" zoomScaleNormal="90" zoomScalePageLayoutView="80" workbookViewId="0">
      <selection activeCell="C2" sqref="C2:F4"/>
    </sheetView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82" width="3.625" style="42"/>
    <col min="183" max="16384" width="3.625" style="1"/>
  </cols>
  <sheetData>
    <row r="1" spans="1:20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06" ht="24.95" customHeight="1" x14ac:dyDescent="0.3">
      <c r="A2" s="1"/>
      <c r="B2" s="1"/>
      <c r="C2" s="136" t="s">
        <v>0</v>
      </c>
      <c r="D2" s="137"/>
      <c r="E2" s="137"/>
      <c r="F2" s="138"/>
      <c r="G2" s="25" t="s">
        <v>95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1" t="s">
        <v>70</v>
      </c>
      <c r="AB2" s="91"/>
      <c r="AC2" s="91"/>
      <c r="AD2" s="22" t="s">
        <v>66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91" t="s">
        <v>96</v>
      </c>
      <c r="BB2" s="91"/>
      <c r="BC2" s="91"/>
      <c r="BD2" s="22" t="s">
        <v>97</v>
      </c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91" t="s">
        <v>136</v>
      </c>
      <c r="CB2" s="91"/>
      <c r="CC2" s="91"/>
      <c r="CD2" s="48" t="s">
        <v>137</v>
      </c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50"/>
      <c r="CX2" s="22"/>
      <c r="CY2" s="22"/>
      <c r="CZ2" s="22"/>
      <c r="DA2" s="91" t="s">
        <v>147</v>
      </c>
      <c r="DB2" s="91"/>
      <c r="DC2" s="91"/>
      <c r="DD2" s="95" t="s">
        <v>148</v>
      </c>
      <c r="DE2" s="96"/>
      <c r="DF2" s="96"/>
      <c r="DG2" s="97"/>
      <c r="DH2" s="22" t="s">
        <v>149</v>
      </c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91" t="s">
        <v>169</v>
      </c>
      <c r="EB2" s="91"/>
      <c r="EC2" s="91"/>
      <c r="ED2" s="22" t="s">
        <v>170</v>
      </c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91" t="s">
        <v>184</v>
      </c>
      <c r="FB2" s="91"/>
      <c r="FC2" s="91"/>
      <c r="FD2" s="22" t="s">
        <v>185</v>
      </c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1"/>
      <c r="GC2" s="136" t="s">
        <v>2</v>
      </c>
      <c r="GD2" s="137"/>
      <c r="GE2" s="137"/>
      <c r="GF2" s="137"/>
      <c r="GG2" s="137"/>
      <c r="GH2" s="137"/>
      <c r="GI2" s="137"/>
      <c r="GJ2" s="137"/>
      <c r="GK2" s="137"/>
      <c r="GL2" s="137"/>
      <c r="GM2" s="137"/>
      <c r="GN2" s="137"/>
      <c r="GO2" s="137"/>
      <c r="GP2" s="137"/>
      <c r="GQ2" s="137"/>
      <c r="GR2" s="137"/>
      <c r="GS2" s="137"/>
      <c r="GT2" s="137"/>
      <c r="GU2" s="137"/>
      <c r="GV2" s="137"/>
      <c r="GW2" s="137"/>
      <c r="GX2" s="138"/>
    </row>
    <row r="3" spans="1:206" ht="24.95" customHeight="1" thickBot="1" x14ac:dyDescent="0.35">
      <c r="A3" s="1"/>
      <c r="B3" s="1"/>
      <c r="C3" s="142"/>
      <c r="D3" s="143"/>
      <c r="E3" s="143"/>
      <c r="F3" s="144"/>
      <c r="G3" s="4" t="s">
        <v>212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22"/>
      <c r="AD3" s="22"/>
      <c r="AE3" s="22" t="s">
        <v>68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47" t="s">
        <v>98</v>
      </c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47" t="s">
        <v>99</v>
      </c>
      <c r="BQ3" s="95" t="s">
        <v>100</v>
      </c>
      <c r="BR3" s="96"/>
      <c r="BS3" s="97"/>
      <c r="BT3" s="47" t="s">
        <v>101</v>
      </c>
      <c r="BU3" s="22"/>
      <c r="BV3" s="22"/>
      <c r="BW3" s="22"/>
      <c r="BX3" s="22"/>
      <c r="BY3" s="22"/>
      <c r="BZ3" s="22"/>
      <c r="CA3" s="22"/>
      <c r="CB3" s="22"/>
      <c r="CC3" s="22"/>
      <c r="CD3" s="54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55"/>
      <c r="CX3" s="22"/>
      <c r="CY3" s="22"/>
      <c r="CZ3" s="22"/>
      <c r="DA3" s="22"/>
      <c r="DB3" s="22"/>
      <c r="DC3" s="22"/>
      <c r="DD3" s="22"/>
      <c r="DE3" s="22" t="s">
        <v>150</v>
      </c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 t="s">
        <v>151</v>
      </c>
      <c r="DT3" s="22"/>
      <c r="DU3" s="22"/>
      <c r="DV3" s="22"/>
      <c r="DW3" s="22"/>
      <c r="DX3" s="22" t="s">
        <v>152</v>
      </c>
      <c r="DY3" s="22"/>
      <c r="DZ3" s="22"/>
      <c r="EA3" s="22"/>
      <c r="EB3" s="22"/>
      <c r="EC3" s="22"/>
      <c r="ED3" s="22"/>
      <c r="EE3" s="22" t="s">
        <v>171</v>
      </c>
      <c r="EF3" s="22"/>
      <c r="EG3" s="22"/>
      <c r="EH3" s="22"/>
      <c r="EI3" s="95" t="s">
        <v>172</v>
      </c>
      <c r="EJ3" s="96"/>
      <c r="EK3" s="97"/>
      <c r="EL3" s="22" t="s">
        <v>173</v>
      </c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 t="s">
        <v>186</v>
      </c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1"/>
      <c r="GC3" s="139"/>
      <c r="GD3" s="140"/>
      <c r="GE3" s="140"/>
      <c r="GF3" s="140"/>
      <c r="GG3" s="140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40"/>
      <c r="GS3" s="140"/>
      <c r="GT3" s="140"/>
      <c r="GU3" s="140"/>
      <c r="GV3" s="140"/>
      <c r="GW3" s="140"/>
      <c r="GX3" s="141"/>
    </row>
    <row r="4" spans="1:206" ht="24.95" customHeight="1" thickBot="1" x14ac:dyDescent="0.35">
      <c r="A4" s="1"/>
      <c r="B4" s="1"/>
      <c r="C4" s="139"/>
      <c r="D4" s="140"/>
      <c r="E4" s="140"/>
      <c r="F4" s="141"/>
      <c r="G4" s="26" t="s">
        <v>211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22"/>
      <c r="AD4" s="22"/>
      <c r="AE4" s="22"/>
      <c r="AF4" s="22" t="s">
        <v>74</v>
      </c>
      <c r="AG4" s="22" t="s">
        <v>71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54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55"/>
      <c r="CX4" s="22"/>
      <c r="CY4" s="22"/>
      <c r="CZ4" s="22"/>
      <c r="DA4" s="22"/>
      <c r="DB4" s="22"/>
      <c r="DC4" s="22"/>
      <c r="DD4" s="22"/>
      <c r="DE4" s="47" t="s">
        <v>153</v>
      </c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 t="s">
        <v>174</v>
      </c>
      <c r="EG4" s="22" t="s">
        <v>175</v>
      </c>
      <c r="EH4" s="22"/>
      <c r="EI4" s="22"/>
      <c r="EJ4" s="22"/>
      <c r="EK4" s="22"/>
      <c r="EL4" s="22"/>
      <c r="EM4" s="95" t="s">
        <v>176</v>
      </c>
      <c r="EN4" s="96"/>
      <c r="EO4" s="96"/>
      <c r="EP4" s="97"/>
      <c r="EQ4" s="22" t="s">
        <v>177</v>
      </c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 t="s">
        <v>187</v>
      </c>
      <c r="FG4" s="22"/>
      <c r="FH4" s="22"/>
      <c r="FI4" s="92"/>
      <c r="FJ4" s="93"/>
      <c r="FK4" s="93"/>
      <c r="FL4" s="93"/>
      <c r="FM4" s="93"/>
      <c r="FN4" s="93"/>
      <c r="FO4" s="94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1"/>
      <c r="GC4" s="46"/>
      <c r="GD4" s="2" t="s">
        <v>97</v>
      </c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3"/>
    </row>
    <row r="5" spans="1:20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22"/>
      <c r="AD5" s="22"/>
      <c r="AE5" s="22"/>
      <c r="AF5" s="22" t="s">
        <v>74</v>
      </c>
      <c r="AG5" s="22" t="s">
        <v>73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 t="s">
        <v>104</v>
      </c>
      <c r="BG5" s="22"/>
      <c r="BH5" s="22"/>
      <c r="BI5" s="22"/>
      <c r="BJ5" s="95" t="s">
        <v>103</v>
      </c>
      <c r="BK5" s="96"/>
      <c r="BL5" s="96"/>
      <c r="BM5" s="97"/>
      <c r="BN5" s="22" t="s">
        <v>105</v>
      </c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54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55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104" t="s">
        <v>180</v>
      </c>
      <c r="EE5" s="102"/>
      <c r="EF5" s="102"/>
      <c r="EG5" s="102"/>
      <c r="EH5" s="102"/>
      <c r="EI5" s="89"/>
      <c r="EJ5" s="89"/>
      <c r="EK5" s="84"/>
      <c r="EL5" s="84"/>
      <c r="EM5" s="84"/>
      <c r="EN5" s="84"/>
      <c r="EO5" s="84"/>
      <c r="EP5" s="84"/>
      <c r="EQ5" s="84"/>
      <c r="ER5" s="102" t="s">
        <v>179</v>
      </c>
      <c r="ES5" s="102"/>
      <c r="ET5" s="102"/>
      <c r="EU5" s="102"/>
      <c r="EV5" s="103"/>
      <c r="EW5" s="22"/>
      <c r="EX5" s="22"/>
      <c r="EY5" s="22"/>
      <c r="EZ5" s="22"/>
      <c r="FA5" s="22"/>
      <c r="FB5" s="22"/>
      <c r="FC5" s="22"/>
      <c r="FD5" s="22"/>
      <c r="FE5" s="22" t="s">
        <v>188</v>
      </c>
      <c r="FF5" s="22" t="s">
        <v>189</v>
      </c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1"/>
      <c r="GC5" s="15"/>
      <c r="GD5" s="5"/>
      <c r="GE5" s="5"/>
      <c r="GF5" s="5" t="s">
        <v>108</v>
      </c>
      <c r="GG5" s="5" t="s">
        <v>201</v>
      </c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6"/>
    </row>
    <row r="6" spans="1:206" ht="24.95" customHeight="1" x14ac:dyDescent="0.3">
      <c r="A6" s="91" t="s">
        <v>49</v>
      </c>
      <c r="B6" s="91"/>
      <c r="C6" s="91"/>
      <c r="D6" s="22" t="s">
        <v>50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 t="s">
        <v>72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 t="s">
        <v>106</v>
      </c>
      <c r="BG6" s="22"/>
      <c r="BH6" s="22"/>
      <c r="BI6" s="22"/>
      <c r="BJ6" s="95" t="s">
        <v>102</v>
      </c>
      <c r="BK6" s="96"/>
      <c r="BL6" s="96"/>
      <c r="BM6" s="97"/>
      <c r="BN6" s="22" t="s">
        <v>107</v>
      </c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51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3"/>
      <c r="CX6" s="22"/>
      <c r="CY6" s="22"/>
      <c r="CZ6" s="22"/>
      <c r="DA6" s="22"/>
      <c r="DB6" s="22"/>
      <c r="DC6" s="22"/>
      <c r="DD6" s="22"/>
      <c r="DE6" s="104" t="s">
        <v>131</v>
      </c>
      <c r="DF6" s="102"/>
      <c r="DG6" s="102"/>
      <c r="DH6" s="102"/>
      <c r="DI6" s="102"/>
      <c r="DJ6" s="102"/>
      <c r="DK6" s="102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5"/>
      <c r="DX6" s="22"/>
      <c r="DY6" s="22"/>
      <c r="DZ6" s="22"/>
      <c r="EA6" s="22"/>
      <c r="EB6" s="22"/>
      <c r="EC6" s="22"/>
      <c r="ED6" s="105"/>
      <c r="EE6" s="98"/>
      <c r="EF6" s="98"/>
      <c r="EG6" s="98"/>
      <c r="EH6" s="98"/>
      <c r="EI6" s="20"/>
      <c r="EJ6" s="20"/>
      <c r="EK6" s="22"/>
      <c r="EL6" s="22"/>
      <c r="EM6" s="22"/>
      <c r="EN6" s="22"/>
      <c r="EO6" s="22"/>
      <c r="EP6" s="22"/>
      <c r="EQ6" s="22"/>
      <c r="ER6" s="98"/>
      <c r="ES6" s="98"/>
      <c r="ET6" s="98"/>
      <c r="EU6" s="98"/>
      <c r="EV6" s="99"/>
      <c r="EW6" s="22"/>
      <c r="EX6" s="22"/>
      <c r="EY6" s="22"/>
      <c r="EZ6" s="22"/>
      <c r="FA6" s="22"/>
      <c r="FB6" s="149" t="s">
        <v>190</v>
      </c>
      <c r="FC6" s="149"/>
      <c r="FD6" s="149"/>
      <c r="FE6" s="149" t="s">
        <v>192</v>
      </c>
      <c r="FF6" s="149"/>
      <c r="FG6" s="149"/>
      <c r="FH6" s="149"/>
      <c r="FI6" s="149"/>
      <c r="FJ6" s="149"/>
      <c r="FK6" s="149"/>
      <c r="FL6" s="149"/>
      <c r="FM6" s="149"/>
      <c r="FN6" s="149"/>
      <c r="FO6" s="149"/>
      <c r="FP6" s="149"/>
      <c r="FQ6" s="149"/>
      <c r="FR6" s="149"/>
      <c r="FS6" s="149"/>
      <c r="FT6" s="149"/>
      <c r="FU6" s="149"/>
      <c r="FV6" s="149"/>
      <c r="FW6" s="149"/>
      <c r="FX6" s="149"/>
      <c r="FY6" s="22"/>
      <c r="FZ6" s="22"/>
      <c r="GA6" s="21"/>
      <c r="GC6" s="15"/>
      <c r="GD6" s="5"/>
      <c r="GE6" s="5" t="s">
        <v>200</v>
      </c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6"/>
    </row>
    <row r="7" spans="1:206" ht="24.95" customHeight="1" x14ac:dyDescent="0.3">
      <c r="A7" s="22"/>
      <c r="B7" s="22"/>
      <c r="C7" s="22"/>
      <c r="D7" s="22"/>
      <c r="E7" s="22" t="s">
        <v>51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 t="s">
        <v>67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 t="s">
        <v>108</v>
      </c>
      <c r="BH7" s="22" t="s">
        <v>109</v>
      </c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105"/>
      <c r="DF7" s="98"/>
      <c r="DG7" s="98"/>
      <c r="DH7" s="98"/>
      <c r="DI7" s="98"/>
      <c r="DJ7" s="98"/>
      <c r="DK7" s="98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86"/>
      <c r="DX7" s="22"/>
      <c r="DY7" s="22"/>
      <c r="DZ7" s="22"/>
      <c r="EA7" s="22"/>
      <c r="EB7" s="22"/>
      <c r="EC7" s="22"/>
      <c r="ED7" s="105"/>
      <c r="EE7" s="98"/>
      <c r="EF7" s="98"/>
      <c r="EG7" s="98"/>
      <c r="EH7" s="98"/>
      <c r="EI7" s="20"/>
      <c r="EJ7" s="20"/>
      <c r="EK7" s="22"/>
      <c r="EL7" s="22"/>
      <c r="EM7" s="22"/>
      <c r="EN7" s="22"/>
      <c r="EO7" s="22"/>
      <c r="EP7" s="22"/>
      <c r="EQ7" s="22"/>
      <c r="ER7" s="98" t="s">
        <v>178</v>
      </c>
      <c r="ES7" s="98"/>
      <c r="ET7" s="98"/>
      <c r="EU7" s="98"/>
      <c r="EV7" s="99"/>
      <c r="EW7" s="22"/>
      <c r="EX7" s="22"/>
      <c r="EY7" s="22"/>
      <c r="EZ7" s="22"/>
      <c r="FA7" s="22"/>
      <c r="FB7" s="150"/>
      <c r="FC7" s="150"/>
      <c r="FD7" s="150"/>
      <c r="FE7" s="150"/>
      <c r="FF7" s="150"/>
      <c r="FG7" s="150"/>
      <c r="FH7" s="150"/>
      <c r="FI7" s="150"/>
      <c r="FJ7" s="150"/>
      <c r="FK7" s="150"/>
      <c r="FL7" s="150"/>
      <c r="FM7" s="150"/>
      <c r="FN7" s="150"/>
      <c r="FO7" s="150"/>
      <c r="FP7" s="150"/>
      <c r="FQ7" s="150"/>
      <c r="FR7" s="150"/>
      <c r="FS7" s="150"/>
      <c r="FT7" s="150"/>
      <c r="FU7" s="150"/>
      <c r="FV7" s="150"/>
      <c r="FW7" s="150"/>
      <c r="FX7" s="150"/>
      <c r="FY7" s="22"/>
      <c r="FZ7" s="22"/>
      <c r="GA7" s="21"/>
      <c r="GC7" s="15"/>
      <c r="GD7" s="5"/>
      <c r="GE7" s="5"/>
      <c r="GF7" s="5" t="s">
        <v>202</v>
      </c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6"/>
    </row>
    <row r="8" spans="1:206" ht="24.95" customHeight="1" x14ac:dyDescent="0.3">
      <c r="A8" s="61"/>
      <c r="B8" s="61"/>
      <c r="C8" s="61"/>
      <c r="D8" s="61"/>
      <c r="E8" s="22" t="s">
        <v>52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22"/>
      <c r="AB8" s="22"/>
      <c r="AC8" s="22"/>
      <c r="AD8" s="22"/>
      <c r="AE8" s="22"/>
      <c r="AF8" s="22" t="s">
        <v>74</v>
      </c>
      <c r="AG8" s="22" t="s">
        <v>75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105"/>
      <c r="DF8" s="98"/>
      <c r="DG8" s="98"/>
      <c r="DH8" s="98"/>
      <c r="DI8" s="98"/>
      <c r="DJ8" s="98"/>
      <c r="DK8" s="98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86"/>
      <c r="DX8" s="22"/>
      <c r="DY8" s="22"/>
      <c r="DZ8" s="22"/>
      <c r="EA8" s="22"/>
      <c r="EB8" s="22"/>
      <c r="EC8" s="22"/>
      <c r="ED8" s="106"/>
      <c r="EE8" s="100"/>
      <c r="EF8" s="100"/>
      <c r="EG8" s="100"/>
      <c r="EH8" s="100"/>
      <c r="EI8" s="90"/>
      <c r="EJ8" s="90"/>
      <c r="EK8" s="87"/>
      <c r="EL8" s="87"/>
      <c r="EM8" s="87"/>
      <c r="EN8" s="87"/>
      <c r="EO8" s="87"/>
      <c r="EP8" s="87"/>
      <c r="EQ8" s="87"/>
      <c r="ER8" s="100"/>
      <c r="ES8" s="100"/>
      <c r="ET8" s="100"/>
      <c r="EU8" s="100"/>
      <c r="EV8" s="101"/>
      <c r="EW8" s="22"/>
      <c r="EX8" s="22"/>
      <c r="EY8" s="22"/>
      <c r="EZ8" s="22"/>
      <c r="FA8" s="22"/>
      <c r="FB8" s="151">
        <v>0</v>
      </c>
      <c r="FC8" s="151"/>
      <c r="FD8" s="151"/>
      <c r="FE8" s="157">
        <f>COMBIN(10,FB8)*(0.1^FB8)*((1-0.1)^(10-FB8))</f>
        <v>0.34867844010000015</v>
      </c>
      <c r="FF8" s="157"/>
      <c r="FG8" s="157"/>
      <c r="FH8" s="157"/>
      <c r="FI8" s="157"/>
      <c r="FJ8" s="152">
        <f>FB8*FE8</f>
        <v>0</v>
      </c>
      <c r="FK8" s="152"/>
      <c r="FL8" s="152"/>
      <c r="FM8" s="152"/>
      <c r="FN8" s="152"/>
      <c r="FO8" s="156">
        <f>(FB8-$FJ$19)^2</f>
        <v>1.0000000000000009</v>
      </c>
      <c r="FP8" s="156"/>
      <c r="FQ8" s="156"/>
      <c r="FR8" s="156"/>
      <c r="FS8" s="156"/>
      <c r="FT8" s="152">
        <f>FO8*FE8</f>
        <v>0.34867844010000049</v>
      </c>
      <c r="FU8" s="152"/>
      <c r="FV8" s="152"/>
      <c r="FW8" s="152"/>
      <c r="FX8" s="152"/>
      <c r="FY8" s="22"/>
      <c r="FZ8" s="22"/>
      <c r="GA8" s="21"/>
      <c r="GC8" s="4"/>
      <c r="GD8" s="5"/>
      <c r="GE8" s="5" t="s">
        <v>160</v>
      </c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6"/>
    </row>
    <row r="9" spans="1:206" ht="24.95" customHeight="1" x14ac:dyDescent="0.3">
      <c r="A9" s="43"/>
      <c r="B9" s="43"/>
      <c r="C9" s="43"/>
      <c r="D9" s="43"/>
      <c r="E9" s="43" t="s">
        <v>53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22"/>
      <c r="AB9" s="22"/>
      <c r="AC9" s="22"/>
      <c r="AD9" s="22"/>
      <c r="AE9" s="22"/>
      <c r="AF9" s="22"/>
      <c r="AG9" s="22" t="s">
        <v>76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95" t="s">
        <v>110</v>
      </c>
      <c r="BE9" s="96"/>
      <c r="BF9" s="96"/>
      <c r="BG9" s="97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50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106"/>
      <c r="DF9" s="100"/>
      <c r="DG9" s="100"/>
      <c r="DH9" s="100"/>
      <c r="DI9" s="100"/>
      <c r="DJ9" s="100"/>
      <c r="DK9" s="100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8"/>
      <c r="DX9" s="22"/>
      <c r="DY9" s="22"/>
      <c r="DZ9" s="22"/>
      <c r="EA9" s="22"/>
      <c r="EB9" s="22"/>
      <c r="EC9" s="22"/>
      <c r="ED9" s="104" t="s">
        <v>181</v>
      </c>
      <c r="EE9" s="102"/>
      <c r="EF9" s="102"/>
      <c r="EG9" s="102"/>
      <c r="EH9" s="102"/>
      <c r="EI9" s="89"/>
      <c r="EJ9" s="89"/>
      <c r="EK9" s="84"/>
      <c r="EL9" s="84"/>
      <c r="EM9" s="84"/>
      <c r="EN9" s="84"/>
      <c r="EO9" s="84"/>
      <c r="EP9" s="84"/>
      <c r="EQ9" s="84"/>
      <c r="ER9" s="102" t="s">
        <v>179</v>
      </c>
      <c r="ES9" s="102"/>
      <c r="ET9" s="102"/>
      <c r="EU9" s="102"/>
      <c r="EV9" s="103"/>
      <c r="EW9" s="22"/>
      <c r="EX9" s="22"/>
      <c r="EY9" s="22"/>
      <c r="EZ9" s="22"/>
      <c r="FA9" s="22"/>
      <c r="FB9" s="151">
        <v>1</v>
      </c>
      <c r="FC9" s="151"/>
      <c r="FD9" s="151"/>
      <c r="FE9" s="153">
        <f t="shared" ref="FE9:FE18" si="0">COMBIN(10,FB9)*(0.1^FB9)*((1-0.1)^(10-FB9))</f>
        <v>0.38742048900000015</v>
      </c>
      <c r="FF9" s="154"/>
      <c r="FG9" s="154"/>
      <c r="FH9" s="154"/>
      <c r="FI9" s="155"/>
      <c r="FJ9" s="159">
        <f t="shared" ref="FJ9:FJ18" si="1">FB9*FE9</f>
        <v>0.38742048900000015</v>
      </c>
      <c r="FK9" s="159"/>
      <c r="FL9" s="159"/>
      <c r="FM9" s="159"/>
      <c r="FN9" s="159"/>
      <c r="FO9" s="156">
        <f t="shared" ref="FO9:FO18" si="2">(FB9-$FJ$19)^2</f>
        <v>1.9721522630525295E-31</v>
      </c>
      <c r="FP9" s="156"/>
      <c r="FQ9" s="156"/>
      <c r="FR9" s="156"/>
      <c r="FS9" s="156"/>
      <c r="FT9" s="152">
        <f t="shared" ref="FT9:FT18" si="3">FO9*FE9</f>
        <v>7.640521941342679E-32</v>
      </c>
      <c r="FU9" s="152"/>
      <c r="FV9" s="152"/>
      <c r="FW9" s="152"/>
      <c r="FX9" s="152"/>
      <c r="FY9" s="22"/>
      <c r="FZ9" s="22"/>
      <c r="GA9" s="21"/>
      <c r="GC9" s="4"/>
      <c r="GD9" s="5"/>
      <c r="GE9" s="5"/>
      <c r="GF9" s="5" t="s">
        <v>203</v>
      </c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6"/>
    </row>
    <row r="10" spans="1:206" ht="24.95" customHeight="1" x14ac:dyDescent="0.3">
      <c r="A10" s="43"/>
      <c r="B10" s="43"/>
      <c r="C10" s="43"/>
      <c r="D10" s="43"/>
      <c r="E10" s="43" t="s">
        <v>54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22"/>
      <c r="AB10" s="22"/>
      <c r="AC10" s="22"/>
      <c r="AD10" s="22"/>
      <c r="AE10" s="22"/>
      <c r="AF10" s="22" t="s">
        <v>74</v>
      </c>
      <c r="AG10" s="22" t="s">
        <v>77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54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55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104" t="s">
        <v>110</v>
      </c>
      <c r="DF10" s="102"/>
      <c r="DG10" s="102"/>
      <c r="DH10" s="102"/>
      <c r="DI10" s="102"/>
      <c r="DJ10" s="102"/>
      <c r="DK10" s="102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5"/>
      <c r="DX10" s="22"/>
      <c r="DY10" s="22"/>
      <c r="DZ10" s="22"/>
      <c r="EA10" s="22"/>
      <c r="EB10" s="22"/>
      <c r="EC10" s="22"/>
      <c r="ED10" s="105"/>
      <c r="EE10" s="98"/>
      <c r="EF10" s="98"/>
      <c r="EG10" s="98"/>
      <c r="EH10" s="98"/>
      <c r="EI10" s="20"/>
      <c r="EJ10" s="20"/>
      <c r="EK10" s="22"/>
      <c r="EL10" s="22"/>
      <c r="EM10" s="22"/>
      <c r="EN10" s="22"/>
      <c r="EO10" s="22"/>
      <c r="EP10" s="22"/>
      <c r="EQ10" s="22"/>
      <c r="ER10" s="98"/>
      <c r="ES10" s="98"/>
      <c r="ET10" s="98"/>
      <c r="EU10" s="98"/>
      <c r="EV10" s="99"/>
      <c r="EW10" s="22"/>
      <c r="EX10" s="22"/>
      <c r="EY10" s="22"/>
      <c r="EZ10" s="22"/>
      <c r="FA10" s="22"/>
      <c r="FB10" s="151">
        <v>2</v>
      </c>
      <c r="FC10" s="151"/>
      <c r="FD10" s="151"/>
      <c r="FE10" s="153">
        <f t="shared" si="0"/>
        <v>0.1937102445000001</v>
      </c>
      <c r="FF10" s="154"/>
      <c r="FG10" s="154"/>
      <c r="FH10" s="154"/>
      <c r="FI10" s="155"/>
      <c r="FJ10" s="152">
        <f t="shared" si="1"/>
        <v>0.3874204890000002</v>
      </c>
      <c r="FK10" s="152"/>
      <c r="FL10" s="152"/>
      <c r="FM10" s="152"/>
      <c r="FN10" s="152"/>
      <c r="FO10" s="156">
        <f t="shared" si="2"/>
        <v>0.99999999999999911</v>
      </c>
      <c r="FP10" s="156"/>
      <c r="FQ10" s="156"/>
      <c r="FR10" s="156"/>
      <c r="FS10" s="156"/>
      <c r="FT10" s="152">
        <f t="shared" si="3"/>
        <v>0.19371024449999993</v>
      </c>
      <c r="FU10" s="152"/>
      <c r="FV10" s="152"/>
      <c r="FW10" s="152"/>
      <c r="FX10" s="152"/>
      <c r="FY10" s="22"/>
      <c r="FZ10" s="22"/>
      <c r="GA10" s="21"/>
      <c r="GC10" s="4"/>
      <c r="GD10" s="5"/>
      <c r="GE10" s="5"/>
      <c r="GF10" s="5"/>
      <c r="GG10" s="5" t="s">
        <v>204</v>
      </c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6"/>
    </row>
    <row r="11" spans="1:206" ht="24.95" customHeight="1" x14ac:dyDescent="0.3">
      <c r="A11" s="44"/>
      <c r="B11" s="129" t="s">
        <v>41</v>
      </c>
      <c r="C11" s="129"/>
      <c r="D11" s="129"/>
      <c r="E11" s="129" t="s">
        <v>55</v>
      </c>
      <c r="F11" s="129"/>
      <c r="G11" s="129"/>
      <c r="H11" s="129" t="s">
        <v>40</v>
      </c>
      <c r="I11" s="129"/>
      <c r="J11" s="129"/>
      <c r="K11" s="130" t="s">
        <v>56</v>
      </c>
      <c r="L11" s="131"/>
      <c r="M11" s="131"/>
      <c r="N11" s="131"/>
      <c r="O11" s="131"/>
      <c r="P11" s="131"/>
      <c r="Q11" s="131"/>
      <c r="R11" s="132"/>
      <c r="S11" s="44" t="s">
        <v>43</v>
      </c>
      <c r="T11" s="44" t="s">
        <v>57</v>
      </c>
      <c r="U11" s="44"/>
      <c r="V11" s="44"/>
      <c r="W11" s="44"/>
      <c r="X11" s="44"/>
      <c r="Y11" s="44"/>
      <c r="Z11" s="44"/>
      <c r="AA11" s="23"/>
      <c r="AB11" s="23"/>
      <c r="AC11" s="23"/>
      <c r="AD11" s="23"/>
      <c r="AE11" s="22" t="s">
        <v>69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61"/>
      <c r="BB11" s="61"/>
      <c r="BC11" s="61"/>
      <c r="BD11" s="51"/>
      <c r="BE11" s="52" t="s">
        <v>111</v>
      </c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5"/>
      <c r="BX11" s="61"/>
      <c r="BY11" s="61"/>
      <c r="BZ11" s="61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105"/>
      <c r="DF11" s="98"/>
      <c r="DG11" s="98"/>
      <c r="DH11" s="98"/>
      <c r="DI11" s="98"/>
      <c r="DJ11" s="98"/>
      <c r="DK11" s="98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86"/>
      <c r="DX11" s="22"/>
      <c r="DY11" s="22"/>
      <c r="DZ11" s="22"/>
      <c r="EA11" s="22"/>
      <c r="EB11" s="22"/>
      <c r="EC11" s="22"/>
      <c r="ED11" s="105"/>
      <c r="EE11" s="98"/>
      <c r="EF11" s="98"/>
      <c r="EG11" s="98"/>
      <c r="EH11" s="98"/>
      <c r="EI11" s="20"/>
      <c r="EJ11" s="20"/>
      <c r="EK11" s="22"/>
      <c r="EL11" s="22"/>
      <c r="EM11" s="22"/>
      <c r="EN11" s="22"/>
      <c r="EO11" s="22"/>
      <c r="EP11" s="22"/>
      <c r="EQ11" s="22"/>
      <c r="ER11" s="98" t="s">
        <v>178</v>
      </c>
      <c r="ES11" s="98"/>
      <c r="ET11" s="98"/>
      <c r="EU11" s="98"/>
      <c r="EV11" s="99"/>
      <c r="EW11" s="22"/>
      <c r="EX11" s="22"/>
      <c r="EY11" s="22"/>
      <c r="EZ11" s="22"/>
      <c r="FA11" s="22"/>
      <c r="FB11" s="151">
        <v>3</v>
      </c>
      <c r="FC11" s="151"/>
      <c r="FD11" s="151"/>
      <c r="FE11" s="153">
        <f t="shared" si="0"/>
        <v>5.7395628000000025E-2</v>
      </c>
      <c r="FF11" s="154"/>
      <c r="FG11" s="154"/>
      <c r="FH11" s="154"/>
      <c r="FI11" s="155"/>
      <c r="FJ11" s="152">
        <f t="shared" si="1"/>
        <v>0.17218688400000007</v>
      </c>
      <c r="FK11" s="152"/>
      <c r="FL11" s="152"/>
      <c r="FM11" s="152"/>
      <c r="FN11" s="152"/>
      <c r="FO11" s="163">
        <f t="shared" si="2"/>
        <v>3.9999999999999982</v>
      </c>
      <c r="FP11" s="163"/>
      <c r="FQ11" s="163"/>
      <c r="FR11" s="163"/>
      <c r="FS11" s="163"/>
      <c r="FT11" s="152">
        <f t="shared" si="3"/>
        <v>0.22958251199999999</v>
      </c>
      <c r="FU11" s="152"/>
      <c r="FV11" s="152"/>
      <c r="FW11" s="152"/>
      <c r="FX11" s="152"/>
      <c r="FY11" s="22"/>
      <c r="FZ11" s="22"/>
      <c r="GA11" s="21"/>
      <c r="GC11" s="4"/>
      <c r="GD11" s="5"/>
      <c r="GE11" s="5"/>
      <c r="GF11" s="5" t="s">
        <v>205</v>
      </c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6"/>
    </row>
    <row r="12" spans="1:206" ht="24.95" customHeight="1" x14ac:dyDescent="0.3">
      <c r="A12" s="44"/>
      <c r="B12" s="133"/>
      <c r="C12" s="133"/>
      <c r="D12" s="133"/>
      <c r="E12" s="133"/>
      <c r="F12" s="133"/>
      <c r="G12" s="133"/>
      <c r="H12" s="133"/>
      <c r="I12" s="133"/>
      <c r="J12" s="133"/>
      <c r="K12" s="134" t="s">
        <v>44</v>
      </c>
      <c r="L12" s="134"/>
      <c r="M12" s="134"/>
      <c r="N12" s="135"/>
      <c r="O12" s="135"/>
      <c r="P12" s="135"/>
      <c r="Q12" s="135"/>
      <c r="R12" s="135"/>
      <c r="S12" s="44"/>
      <c r="T12" s="44" t="s">
        <v>58</v>
      </c>
      <c r="U12" s="44"/>
      <c r="V12" s="44"/>
      <c r="W12" s="44"/>
      <c r="X12" s="44"/>
      <c r="Y12" s="44"/>
      <c r="Z12" s="44"/>
      <c r="AA12" s="22"/>
      <c r="AB12" s="22"/>
      <c r="AC12" s="22"/>
      <c r="AD12" s="22"/>
      <c r="AE12" s="22"/>
      <c r="AF12" s="22" t="s">
        <v>74</v>
      </c>
      <c r="AG12" s="22" t="s">
        <v>78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 t="s">
        <v>112</v>
      </c>
      <c r="BF12" s="22" t="s">
        <v>113</v>
      </c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105"/>
      <c r="DF12" s="98"/>
      <c r="DG12" s="98"/>
      <c r="DH12" s="98"/>
      <c r="DI12" s="98"/>
      <c r="DJ12" s="98"/>
      <c r="DK12" s="98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86"/>
      <c r="DX12" s="22"/>
      <c r="DY12" s="22"/>
      <c r="DZ12" s="22"/>
      <c r="EA12" s="22"/>
      <c r="EB12" s="22"/>
      <c r="EC12" s="22"/>
      <c r="ED12" s="106"/>
      <c r="EE12" s="100"/>
      <c r="EF12" s="100"/>
      <c r="EG12" s="100"/>
      <c r="EH12" s="100"/>
      <c r="EI12" s="90"/>
      <c r="EJ12" s="90"/>
      <c r="EK12" s="87"/>
      <c r="EL12" s="87"/>
      <c r="EM12" s="87"/>
      <c r="EN12" s="87"/>
      <c r="EO12" s="87"/>
      <c r="EP12" s="87"/>
      <c r="EQ12" s="87"/>
      <c r="ER12" s="100"/>
      <c r="ES12" s="100"/>
      <c r="ET12" s="100"/>
      <c r="EU12" s="100"/>
      <c r="EV12" s="101"/>
      <c r="EW12" s="22"/>
      <c r="EX12" s="22"/>
      <c r="EY12" s="22"/>
      <c r="EZ12" s="22"/>
      <c r="FA12" s="22"/>
      <c r="FB12" s="151">
        <v>4</v>
      </c>
      <c r="FC12" s="151"/>
      <c r="FD12" s="151"/>
      <c r="FE12" s="153">
        <f t="shared" si="0"/>
        <v>1.1160261000000008E-2</v>
      </c>
      <c r="FF12" s="154"/>
      <c r="FG12" s="154"/>
      <c r="FH12" s="154"/>
      <c r="FI12" s="155"/>
      <c r="FJ12" s="152">
        <f t="shared" si="1"/>
        <v>4.4641044000000032E-2</v>
      </c>
      <c r="FK12" s="152"/>
      <c r="FL12" s="152"/>
      <c r="FM12" s="152"/>
      <c r="FN12" s="152"/>
      <c r="FO12" s="156">
        <f t="shared" si="2"/>
        <v>8.9999999999999964</v>
      </c>
      <c r="FP12" s="156"/>
      <c r="FQ12" s="156"/>
      <c r="FR12" s="156"/>
      <c r="FS12" s="156"/>
      <c r="FT12" s="165">
        <f t="shared" si="3"/>
        <v>0.10044234900000003</v>
      </c>
      <c r="FU12" s="165"/>
      <c r="FV12" s="165"/>
      <c r="FW12" s="165"/>
      <c r="FX12" s="165"/>
      <c r="FY12" s="22"/>
      <c r="FZ12" s="22"/>
      <c r="GA12" s="21"/>
      <c r="GC12" s="4"/>
      <c r="GD12" s="5"/>
      <c r="GE12" s="5"/>
      <c r="GF12" s="5" t="s">
        <v>206</v>
      </c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6"/>
    </row>
    <row r="13" spans="1:206" ht="24.95" customHeight="1" x14ac:dyDescent="0.3">
      <c r="A13" s="43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8"/>
      <c r="P13" s="128"/>
      <c r="Q13" s="128"/>
      <c r="R13" s="128"/>
      <c r="S13" s="43"/>
      <c r="T13" s="43" t="s">
        <v>59</v>
      </c>
      <c r="U13" s="43"/>
      <c r="V13" s="43"/>
      <c r="W13" s="43"/>
      <c r="X13" s="43"/>
      <c r="Y13" s="43"/>
      <c r="Z13" s="43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 t="s">
        <v>115</v>
      </c>
      <c r="BG13" s="22"/>
      <c r="BH13" s="22"/>
      <c r="BI13" s="22"/>
      <c r="BJ13" s="95" t="s">
        <v>103</v>
      </c>
      <c r="BK13" s="96"/>
      <c r="BL13" s="96"/>
      <c r="BM13" s="97"/>
      <c r="BN13" s="22" t="s">
        <v>114</v>
      </c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106"/>
      <c r="DF13" s="100"/>
      <c r="DG13" s="100"/>
      <c r="DH13" s="100"/>
      <c r="DI13" s="100"/>
      <c r="DJ13" s="100"/>
      <c r="DK13" s="100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8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151">
        <v>5</v>
      </c>
      <c r="FC13" s="151"/>
      <c r="FD13" s="151"/>
      <c r="FE13" s="153">
        <f t="shared" si="0"/>
        <v>1.4880348000000012E-3</v>
      </c>
      <c r="FF13" s="154"/>
      <c r="FG13" s="154"/>
      <c r="FH13" s="154"/>
      <c r="FI13" s="155"/>
      <c r="FJ13" s="152">
        <f t="shared" si="1"/>
        <v>7.440174000000006E-3</v>
      </c>
      <c r="FK13" s="152"/>
      <c r="FL13" s="152"/>
      <c r="FM13" s="152"/>
      <c r="FN13" s="152"/>
      <c r="FO13" s="156">
        <f t="shared" si="2"/>
        <v>15.999999999999996</v>
      </c>
      <c r="FP13" s="156"/>
      <c r="FQ13" s="156"/>
      <c r="FR13" s="156"/>
      <c r="FS13" s="156"/>
      <c r="FT13" s="152">
        <f t="shared" si="3"/>
        <v>2.3808556800000012E-2</v>
      </c>
      <c r="FU13" s="152"/>
      <c r="FV13" s="152"/>
      <c r="FW13" s="152"/>
      <c r="FX13" s="152"/>
      <c r="FY13" s="22"/>
      <c r="FZ13" s="22"/>
      <c r="GA13" s="21"/>
      <c r="GB13" s="29"/>
      <c r="GC13" s="4"/>
      <c r="GD13" s="5"/>
      <c r="GE13" s="5"/>
      <c r="GF13" s="5" t="s">
        <v>207</v>
      </c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6"/>
    </row>
    <row r="14" spans="1:206" ht="24.95" customHeight="1" x14ac:dyDescent="0.3">
      <c r="A14" s="43"/>
      <c r="B14" s="119">
        <v>0</v>
      </c>
      <c r="C14" s="119"/>
      <c r="D14" s="119"/>
      <c r="E14" s="120">
        <f>B14/10</f>
        <v>0</v>
      </c>
      <c r="F14" s="120"/>
      <c r="G14" s="120"/>
      <c r="H14" s="121">
        <f>K14*N14</f>
        <v>1.0485760000000011E-4</v>
      </c>
      <c r="I14" s="121"/>
      <c r="J14" s="121"/>
      <c r="K14" s="122">
        <f t="shared" ref="K14" si="4">COMBIN(B$36,B14)</f>
        <v>1</v>
      </c>
      <c r="L14" s="122"/>
      <c r="M14" s="122"/>
      <c r="N14" s="123">
        <f>((0.6)^B14)*((1-0.6)^(10-B14))</f>
        <v>1.0485760000000011E-4</v>
      </c>
      <c r="O14" s="123"/>
      <c r="P14" s="123"/>
      <c r="Q14" s="123"/>
      <c r="R14" s="123"/>
      <c r="S14" s="43"/>
      <c r="T14" s="43" t="s">
        <v>60</v>
      </c>
      <c r="U14" s="43"/>
      <c r="V14" s="43"/>
      <c r="W14" s="43"/>
      <c r="X14" s="43"/>
      <c r="Y14" s="43"/>
      <c r="Z14" s="43"/>
      <c r="AA14" s="22" t="s">
        <v>48</v>
      </c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 t="s">
        <v>116</v>
      </c>
      <c r="BG14" s="22"/>
      <c r="BH14" s="22"/>
      <c r="BI14" s="22"/>
      <c r="BJ14" s="95" t="s">
        <v>102</v>
      </c>
      <c r="BK14" s="96"/>
      <c r="BL14" s="96"/>
      <c r="BM14" s="97"/>
      <c r="BN14" s="22" t="s">
        <v>114</v>
      </c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107" t="s">
        <v>138</v>
      </c>
      <c r="CE14" s="108"/>
      <c r="CF14" s="108"/>
      <c r="CG14" s="108"/>
      <c r="CH14" s="108"/>
      <c r="CI14" s="108"/>
      <c r="CJ14" s="108"/>
      <c r="CK14" s="108"/>
      <c r="CL14" s="108"/>
      <c r="CM14" s="109"/>
      <c r="CN14" s="22"/>
      <c r="CO14" s="107"/>
      <c r="CP14" s="108"/>
      <c r="CQ14" s="108"/>
      <c r="CR14" s="108"/>
      <c r="CS14" s="108"/>
      <c r="CT14" s="108"/>
      <c r="CU14" s="108"/>
      <c r="CV14" s="108"/>
      <c r="CW14" s="108"/>
      <c r="CX14" s="109"/>
      <c r="CY14" s="22"/>
      <c r="CZ14" s="22"/>
      <c r="DA14" s="22"/>
      <c r="DB14" s="22"/>
      <c r="DC14" s="22"/>
      <c r="DD14" s="22"/>
      <c r="DE14" s="22" t="s">
        <v>154</v>
      </c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91" t="s">
        <v>169</v>
      </c>
      <c r="EB14" s="91"/>
      <c r="EC14" s="91"/>
      <c r="ED14" s="22" t="s">
        <v>182</v>
      </c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151">
        <v>6</v>
      </c>
      <c r="FC14" s="151"/>
      <c r="FD14" s="151"/>
      <c r="FE14" s="153">
        <f t="shared" si="0"/>
        <v>1.377810000000001E-4</v>
      </c>
      <c r="FF14" s="154"/>
      <c r="FG14" s="154"/>
      <c r="FH14" s="154"/>
      <c r="FI14" s="155"/>
      <c r="FJ14" s="152">
        <f t="shared" si="1"/>
        <v>8.2668600000000052E-4</v>
      </c>
      <c r="FK14" s="152"/>
      <c r="FL14" s="152"/>
      <c r="FM14" s="152"/>
      <c r="FN14" s="152"/>
      <c r="FO14" s="156">
        <f t="shared" si="2"/>
        <v>25</v>
      </c>
      <c r="FP14" s="156"/>
      <c r="FQ14" s="156"/>
      <c r="FR14" s="156"/>
      <c r="FS14" s="156"/>
      <c r="FT14" s="152">
        <f t="shared" si="3"/>
        <v>3.4445250000000025E-3</v>
      </c>
      <c r="FU14" s="152"/>
      <c r="FV14" s="152"/>
      <c r="FW14" s="152"/>
      <c r="FX14" s="152"/>
      <c r="FY14" s="22"/>
      <c r="FZ14" s="22"/>
      <c r="GA14" s="21"/>
      <c r="GB14" s="13"/>
      <c r="GC14" s="4"/>
      <c r="GD14" s="5"/>
      <c r="GE14" s="5"/>
      <c r="GF14" s="5" t="s">
        <v>167</v>
      </c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6"/>
    </row>
    <row r="15" spans="1:206" ht="24.95" customHeight="1" thickBot="1" x14ac:dyDescent="0.35">
      <c r="A15" s="22"/>
      <c r="B15" s="119">
        <v>1</v>
      </c>
      <c r="C15" s="119"/>
      <c r="D15" s="119"/>
      <c r="E15" s="120">
        <f t="shared" ref="E15:E24" si="5">B15/10</f>
        <v>0.1</v>
      </c>
      <c r="F15" s="120"/>
      <c r="G15" s="120"/>
      <c r="H15" s="121">
        <f t="shared" ref="H15:H24" si="6">K15*N15</f>
        <v>1.5728640000000013E-3</v>
      </c>
      <c r="I15" s="121"/>
      <c r="J15" s="121"/>
      <c r="K15" s="122">
        <f t="shared" ref="K15:K24" si="7">COMBIN(B$24,B15)</f>
        <v>10</v>
      </c>
      <c r="L15" s="122"/>
      <c r="M15" s="122"/>
      <c r="N15" s="123">
        <f>((0.6)^B15)*((1-0.6)^(10-B15))</f>
        <v>1.5728640000000013E-4</v>
      </c>
      <c r="O15" s="123"/>
      <c r="P15" s="123"/>
      <c r="Q15" s="123"/>
      <c r="R15" s="123"/>
      <c r="S15" s="22"/>
      <c r="T15" s="22" t="s">
        <v>61</v>
      </c>
      <c r="U15" s="22"/>
      <c r="V15" s="22"/>
      <c r="W15" s="22"/>
      <c r="X15" s="22"/>
      <c r="Y15" s="22"/>
      <c r="Z15" s="22"/>
      <c r="AA15" s="22"/>
      <c r="AB15" s="22" t="s">
        <v>45</v>
      </c>
      <c r="AC15" s="22" t="s">
        <v>79</v>
      </c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 t="s">
        <v>112</v>
      </c>
      <c r="BF15" s="22" t="s">
        <v>117</v>
      </c>
      <c r="BG15" s="22"/>
      <c r="BH15" s="22"/>
      <c r="BI15" s="22"/>
      <c r="BJ15" s="107" t="s">
        <v>118</v>
      </c>
      <c r="BK15" s="108"/>
      <c r="BL15" s="108"/>
      <c r="BM15" s="109"/>
      <c r="BN15" s="22" t="s">
        <v>119</v>
      </c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110"/>
      <c r="CE15" s="111"/>
      <c r="CF15" s="111"/>
      <c r="CG15" s="111"/>
      <c r="CH15" s="111"/>
      <c r="CI15" s="111"/>
      <c r="CJ15" s="111"/>
      <c r="CK15" s="111"/>
      <c r="CL15" s="111"/>
      <c r="CM15" s="112"/>
      <c r="CN15" s="22"/>
      <c r="CO15" s="110"/>
      <c r="CP15" s="111"/>
      <c r="CQ15" s="111"/>
      <c r="CR15" s="111"/>
      <c r="CS15" s="111"/>
      <c r="CT15" s="111"/>
      <c r="CU15" s="111"/>
      <c r="CV15" s="111"/>
      <c r="CW15" s="111"/>
      <c r="CX15" s="112"/>
      <c r="CY15" s="22"/>
      <c r="CZ15" s="22"/>
      <c r="DA15" s="22"/>
      <c r="DB15" s="22"/>
      <c r="DC15" s="22"/>
      <c r="DD15" s="22"/>
      <c r="DE15" s="22" t="s">
        <v>155</v>
      </c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 t="s">
        <v>112</v>
      </c>
      <c r="EF15" s="22" t="s">
        <v>183</v>
      </c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151">
        <v>7</v>
      </c>
      <c r="FC15" s="151"/>
      <c r="FD15" s="151"/>
      <c r="FE15" s="153">
        <f t="shared" si="0"/>
        <v>8.7480000000000067E-6</v>
      </c>
      <c r="FF15" s="154"/>
      <c r="FG15" s="154"/>
      <c r="FH15" s="154"/>
      <c r="FI15" s="155"/>
      <c r="FJ15" s="152">
        <f t="shared" si="1"/>
        <v>6.1236000000000049E-5</v>
      </c>
      <c r="FK15" s="152"/>
      <c r="FL15" s="152"/>
      <c r="FM15" s="152"/>
      <c r="FN15" s="152"/>
      <c r="FO15" s="156">
        <f t="shared" si="2"/>
        <v>36</v>
      </c>
      <c r="FP15" s="156"/>
      <c r="FQ15" s="156"/>
      <c r="FR15" s="156"/>
      <c r="FS15" s="156"/>
      <c r="FT15" s="152">
        <f t="shared" si="3"/>
        <v>3.1492800000000023E-4</v>
      </c>
      <c r="FU15" s="152"/>
      <c r="FV15" s="152"/>
      <c r="FW15" s="152"/>
      <c r="FX15" s="152"/>
      <c r="FY15" s="22"/>
      <c r="FZ15" s="22"/>
      <c r="GA15" s="21"/>
      <c r="GB15" s="13"/>
      <c r="GC15" s="170"/>
      <c r="GD15" s="10" t="s">
        <v>208</v>
      </c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6"/>
    </row>
    <row r="16" spans="1:206" ht="24.95" customHeight="1" x14ac:dyDescent="0.3">
      <c r="A16" s="22"/>
      <c r="B16" s="119">
        <v>2</v>
      </c>
      <c r="C16" s="119"/>
      <c r="D16" s="119"/>
      <c r="E16" s="120">
        <f t="shared" si="5"/>
        <v>0.2</v>
      </c>
      <c r="F16" s="120"/>
      <c r="G16" s="120"/>
      <c r="H16" s="121">
        <f t="shared" si="6"/>
        <v>1.0616832000000008E-2</v>
      </c>
      <c r="I16" s="121"/>
      <c r="J16" s="121"/>
      <c r="K16" s="122">
        <f t="shared" si="7"/>
        <v>45</v>
      </c>
      <c r="L16" s="122"/>
      <c r="M16" s="122"/>
      <c r="N16" s="123">
        <f t="shared" ref="N16:N24" si="8">((0.6)^B16)*((1-0.6)^(10-B16))</f>
        <v>2.3592960000000019E-4</v>
      </c>
      <c r="O16" s="123"/>
      <c r="P16" s="123"/>
      <c r="Q16" s="123"/>
      <c r="R16" s="123"/>
      <c r="S16" s="22"/>
      <c r="T16" s="22" t="s">
        <v>62</v>
      </c>
      <c r="U16" s="22"/>
      <c r="V16" s="22"/>
      <c r="W16" s="22"/>
      <c r="X16" s="22"/>
      <c r="Y16" s="22"/>
      <c r="Z16" s="22"/>
      <c r="AA16" s="22"/>
      <c r="AB16" s="22"/>
      <c r="AC16" s="22" t="s">
        <v>80</v>
      </c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76"/>
      <c r="BH16" s="77"/>
      <c r="BI16" s="77"/>
      <c r="BJ16" s="77"/>
      <c r="BK16" s="113">
        <v>0</v>
      </c>
      <c r="BL16" s="114"/>
      <c r="BM16" s="115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 t="s">
        <v>112</v>
      </c>
      <c r="CF16" s="22" t="str">
        <f>"-∞ &lt; x &lt; ∞"</f>
        <v>-∞ &lt; x &lt; ∞</v>
      </c>
      <c r="CG16" s="22"/>
      <c r="CH16" s="22"/>
      <c r="CI16" s="22"/>
      <c r="CJ16" s="22"/>
      <c r="CK16" s="22"/>
      <c r="CL16" s="22"/>
      <c r="CM16" s="22"/>
      <c r="CN16" s="22"/>
      <c r="CO16" s="22"/>
      <c r="CP16" s="22" t="s">
        <v>112</v>
      </c>
      <c r="CQ16" s="22" t="s">
        <v>139</v>
      </c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 t="s">
        <v>156</v>
      </c>
      <c r="DG16" s="22" t="s">
        <v>157</v>
      </c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151">
        <v>8</v>
      </c>
      <c r="FC16" s="151"/>
      <c r="FD16" s="151"/>
      <c r="FE16" s="153">
        <f t="shared" si="0"/>
        <v>3.6450000000000033E-7</v>
      </c>
      <c r="FF16" s="154"/>
      <c r="FG16" s="154"/>
      <c r="FH16" s="154"/>
      <c r="FI16" s="155"/>
      <c r="FJ16" s="152">
        <f t="shared" si="1"/>
        <v>2.9160000000000027E-6</v>
      </c>
      <c r="FK16" s="152"/>
      <c r="FL16" s="152"/>
      <c r="FM16" s="152"/>
      <c r="FN16" s="152"/>
      <c r="FO16" s="156">
        <f t="shared" si="2"/>
        <v>49</v>
      </c>
      <c r="FP16" s="156"/>
      <c r="FQ16" s="156"/>
      <c r="FR16" s="156"/>
      <c r="FS16" s="156"/>
      <c r="FT16" s="152">
        <f t="shared" si="3"/>
        <v>1.7860500000000016E-5</v>
      </c>
      <c r="FU16" s="152"/>
      <c r="FV16" s="152"/>
      <c r="FW16" s="152"/>
      <c r="FX16" s="152"/>
      <c r="FY16" s="22"/>
      <c r="FZ16" s="22"/>
      <c r="GA16" s="21"/>
      <c r="GB16" s="13"/>
      <c r="GC16" s="4"/>
      <c r="GD16" s="5"/>
      <c r="GE16" s="5" t="s">
        <v>209</v>
      </c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6"/>
    </row>
    <row r="17" spans="1:206" ht="24.95" customHeight="1" thickBot="1" x14ac:dyDescent="0.35">
      <c r="A17" s="22"/>
      <c r="B17" s="119">
        <v>3</v>
      </c>
      <c r="C17" s="119"/>
      <c r="D17" s="119"/>
      <c r="E17" s="120">
        <f t="shared" si="5"/>
        <v>0.3</v>
      </c>
      <c r="F17" s="120"/>
      <c r="G17" s="120"/>
      <c r="H17" s="121">
        <f t="shared" si="6"/>
        <v>4.2467328000000026E-2</v>
      </c>
      <c r="I17" s="121"/>
      <c r="J17" s="121"/>
      <c r="K17" s="122">
        <f t="shared" si="7"/>
        <v>120</v>
      </c>
      <c r="L17" s="122"/>
      <c r="M17" s="122"/>
      <c r="N17" s="123">
        <f t="shared" si="8"/>
        <v>3.5389440000000024E-4</v>
      </c>
      <c r="O17" s="123"/>
      <c r="P17" s="123"/>
      <c r="Q17" s="123"/>
      <c r="R17" s="12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 t="s">
        <v>81</v>
      </c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78"/>
      <c r="BH17" s="79"/>
      <c r="BI17" s="79"/>
      <c r="BJ17" s="79"/>
      <c r="BK17" s="116">
        <v>1</v>
      </c>
      <c r="BL17" s="117"/>
      <c r="BM17" s="118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 t="s">
        <v>158</v>
      </c>
      <c r="DH17" s="22" t="s">
        <v>159</v>
      </c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151">
        <v>9</v>
      </c>
      <c r="FC17" s="151"/>
      <c r="FD17" s="151"/>
      <c r="FE17" s="153">
        <f t="shared" si="0"/>
        <v>9.0000000000000078E-9</v>
      </c>
      <c r="FF17" s="154"/>
      <c r="FG17" s="154"/>
      <c r="FH17" s="154"/>
      <c r="FI17" s="155"/>
      <c r="FJ17" s="152">
        <f t="shared" si="1"/>
        <v>8.1000000000000077E-8</v>
      </c>
      <c r="FK17" s="152"/>
      <c r="FL17" s="152"/>
      <c r="FM17" s="152"/>
      <c r="FN17" s="152"/>
      <c r="FO17" s="156">
        <f t="shared" si="2"/>
        <v>64</v>
      </c>
      <c r="FP17" s="156"/>
      <c r="FQ17" s="156"/>
      <c r="FR17" s="156"/>
      <c r="FS17" s="156"/>
      <c r="FT17" s="152">
        <f t="shared" si="3"/>
        <v>5.760000000000005E-7</v>
      </c>
      <c r="FU17" s="152"/>
      <c r="FV17" s="152"/>
      <c r="FW17" s="152"/>
      <c r="FX17" s="152"/>
      <c r="FY17" s="22"/>
      <c r="FZ17" s="22"/>
      <c r="GA17" s="21"/>
      <c r="GB17" s="5"/>
      <c r="GC17" s="26"/>
      <c r="GD17" s="27"/>
      <c r="GE17" s="27" t="s">
        <v>210</v>
      </c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8"/>
    </row>
    <row r="18" spans="1:206" ht="24.95" customHeight="1" x14ac:dyDescent="0.3">
      <c r="A18" s="22"/>
      <c r="B18" s="119">
        <v>4</v>
      </c>
      <c r="C18" s="119"/>
      <c r="D18" s="119"/>
      <c r="E18" s="120">
        <f t="shared" si="5"/>
        <v>0.4</v>
      </c>
      <c r="F18" s="120"/>
      <c r="G18" s="120"/>
      <c r="H18" s="121">
        <f t="shared" si="6"/>
        <v>0.11147673600000005</v>
      </c>
      <c r="I18" s="121"/>
      <c r="J18" s="121"/>
      <c r="K18" s="122">
        <f t="shared" si="7"/>
        <v>209.99999999999997</v>
      </c>
      <c r="L18" s="122"/>
      <c r="M18" s="122"/>
      <c r="N18" s="123">
        <f t="shared" si="8"/>
        <v>5.3084160000000031E-4</v>
      </c>
      <c r="O18" s="123"/>
      <c r="P18" s="123"/>
      <c r="Q18" s="123"/>
      <c r="R18" s="123"/>
      <c r="S18" s="22"/>
      <c r="T18" s="62" t="s">
        <v>63</v>
      </c>
      <c r="U18" s="22"/>
      <c r="V18" s="22"/>
      <c r="W18" s="22"/>
      <c r="X18" s="22"/>
      <c r="Y18" s="22"/>
      <c r="Z18" s="22"/>
      <c r="AA18" s="22"/>
      <c r="AB18" s="22"/>
      <c r="AC18" s="48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50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151">
        <v>10</v>
      </c>
      <c r="FC18" s="151"/>
      <c r="FD18" s="151"/>
      <c r="FE18" s="153">
        <f t="shared" si="0"/>
        <v>1.0000000000000011E-10</v>
      </c>
      <c r="FF18" s="154"/>
      <c r="FG18" s="154"/>
      <c r="FH18" s="154"/>
      <c r="FI18" s="155"/>
      <c r="FJ18" s="152">
        <f t="shared" si="1"/>
        <v>1.0000000000000011E-9</v>
      </c>
      <c r="FK18" s="152"/>
      <c r="FL18" s="152"/>
      <c r="FM18" s="152"/>
      <c r="FN18" s="152"/>
      <c r="FO18" s="156">
        <f t="shared" si="2"/>
        <v>81</v>
      </c>
      <c r="FP18" s="156"/>
      <c r="FQ18" s="156"/>
      <c r="FR18" s="156"/>
      <c r="FS18" s="156"/>
      <c r="FT18" s="152">
        <f t="shared" si="3"/>
        <v>8.100000000000008E-9</v>
      </c>
      <c r="FU18" s="152"/>
      <c r="FV18" s="152"/>
      <c r="FW18" s="152"/>
      <c r="FX18" s="152"/>
      <c r="FY18" s="22"/>
      <c r="FZ18" s="22"/>
      <c r="GA18" s="21"/>
      <c r="GB18" s="5"/>
      <c r="GC18" s="31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</row>
    <row r="19" spans="1:206" ht="24.95" customHeight="1" x14ac:dyDescent="0.3">
      <c r="A19" s="22"/>
      <c r="B19" s="119">
        <v>5</v>
      </c>
      <c r="C19" s="119"/>
      <c r="D19" s="119"/>
      <c r="E19" s="125">
        <f t="shared" si="5"/>
        <v>0.5</v>
      </c>
      <c r="F19" s="125"/>
      <c r="G19" s="125"/>
      <c r="H19" s="126">
        <f t="shared" si="6"/>
        <v>0.20065812480000011</v>
      </c>
      <c r="I19" s="126"/>
      <c r="J19" s="126"/>
      <c r="K19" s="122">
        <f t="shared" si="7"/>
        <v>252</v>
      </c>
      <c r="L19" s="122"/>
      <c r="M19" s="122"/>
      <c r="N19" s="123">
        <f t="shared" si="8"/>
        <v>7.9626240000000041E-4</v>
      </c>
      <c r="O19" s="123"/>
      <c r="P19" s="123"/>
      <c r="Q19" s="123"/>
      <c r="R19" s="123"/>
      <c r="S19" s="22"/>
      <c r="T19" s="22" t="s">
        <v>64</v>
      </c>
      <c r="U19" s="124">
        <f>SUM(H19:J21)</f>
        <v>0.6664716288000001</v>
      </c>
      <c r="V19" s="96"/>
      <c r="W19" s="96"/>
      <c r="X19" s="96"/>
      <c r="Y19" s="97"/>
      <c r="Z19" s="22"/>
      <c r="AA19" s="22"/>
      <c r="AB19" s="22"/>
      <c r="AC19" s="51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3"/>
      <c r="AY19" s="22"/>
      <c r="AZ19" s="22"/>
      <c r="BA19" s="22"/>
      <c r="BB19" s="22"/>
      <c r="BC19" s="22"/>
      <c r="BD19" s="95" t="s">
        <v>131</v>
      </c>
      <c r="BE19" s="96"/>
      <c r="BF19" s="96"/>
      <c r="BG19" s="96"/>
      <c r="BH19" s="97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0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91" t="s">
        <v>147</v>
      </c>
      <c r="DB19" s="91"/>
      <c r="DC19" s="91"/>
      <c r="DD19" s="22" t="s">
        <v>160</v>
      </c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151" t="s">
        <v>191</v>
      </c>
      <c r="FC19" s="151"/>
      <c r="FD19" s="151"/>
      <c r="FE19" s="152">
        <f>SUM(FE8:FI18)</f>
        <v>1.0000000000000002</v>
      </c>
      <c r="FF19" s="152"/>
      <c r="FG19" s="152"/>
      <c r="FH19" s="152"/>
      <c r="FI19" s="152"/>
      <c r="FJ19" s="161">
        <f>SUM(FJ8:FN18)</f>
        <v>1.0000000000000004</v>
      </c>
      <c r="FK19" s="161"/>
      <c r="FL19" s="161"/>
      <c r="FM19" s="161"/>
      <c r="FN19" s="161"/>
      <c r="FO19" s="169"/>
      <c r="FP19" s="151"/>
      <c r="FQ19" s="151"/>
      <c r="FR19" s="151"/>
      <c r="FS19" s="151"/>
      <c r="FT19" s="167">
        <f>SUM(FT8:FX18)</f>
        <v>0.90000000000000058</v>
      </c>
      <c r="FU19" s="167"/>
      <c r="FV19" s="167"/>
      <c r="FW19" s="167"/>
      <c r="FX19" s="167"/>
      <c r="FY19" s="22"/>
      <c r="FZ19" s="22"/>
      <c r="GA19" s="21"/>
      <c r="GB19" s="5"/>
      <c r="GC19" s="14" t="s">
        <v>1</v>
      </c>
      <c r="GD19" s="10" t="s">
        <v>6</v>
      </c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1"/>
    </row>
    <row r="20" spans="1:206" ht="24.95" customHeight="1" x14ac:dyDescent="0.3">
      <c r="A20" s="22"/>
      <c r="B20" s="119">
        <v>6</v>
      </c>
      <c r="C20" s="119"/>
      <c r="D20" s="119"/>
      <c r="E20" s="125">
        <f t="shared" si="5"/>
        <v>0.6</v>
      </c>
      <c r="F20" s="125"/>
      <c r="G20" s="125"/>
      <c r="H20" s="126">
        <f t="shared" si="6"/>
        <v>0.25082265600000003</v>
      </c>
      <c r="I20" s="126"/>
      <c r="J20" s="126"/>
      <c r="K20" s="122">
        <f t="shared" si="7"/>
        <v>209.99999999999997</v>
      </c>
      <c r="L20" s="122"/>
      <c r="M20" s="122"/>
      <c r="N20" s="123">
        <f t="shared" si="8"/>
        <v>1.1943936000000004E-3</v>
      </c>
      <c r="O20" s="123"/>
      <c r="P20" s="123"/>
      <c r="Q20" s="123"/>
      <c r="R20" s="123"/>
      <c r="S20" s="22"/>
      <c r="T20" s="22"/>
      <c r="U20" s="22"/>
      <c r="V20" s="22"/>
      <c r="W20" s="22"/>
      <c r="X20" s="22"/>
      <c r="Y20" s="22"/>
      <c r="Z20" s="22"/>
      <c r="AA20" s="23"/>
      <c r="AB20" s="23"/>
      <c r="AC20" s="22" t="s">
        <v>82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61"/>
      <c r="BB20" s="61"/>
      <c r="BC20" s="61"/>
      <c r="BD20" s="54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55"/>
      <c r="BX20" s="61"/>
      <c r="BY20" s="61"/>
      <c r="BZ20" s="61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 t="s">
        <v>148</v>
      </c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 t="s">
        <v>193</v>
      </c>
      <c r="FC20" s="22" t="s">
        <v>194</v>
      </c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1"/>
      <c r="GB20" s="5"/>
      <c r="GC20" s="41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13"/>
    </row>
    <row r="21" spans="1:206" ht="24.95" customHeight="1" x14ac:dyDescent="0.3">
      <c r="A21" s="22"/>
      <c r="B21" s="119">
        <v>7</v>
      </c>
      <c r="C21" s="119"/>
      <c r="D21" s="119"/>
      <c r="E21" s="125">
        <f t="shared" si="5"/>
        <v>0.7</v>
      </c>
      <c r="F21" s="125"/>
      <c r="G21" s="125"/>
      <c r="H21" s="126">
        <f t="shared" si="6"/>
        <v>0.21499084800000001</v>
      </c>
      <c r="I21" s="126"/>
      <c r="J21" s="126"/>
      <c r="K21" s="122">
        <f t="shared" si="7"/>
        <v>120</v>
      </c>
      <c r="L21" s="122"/>
      <c r="M21" s="122"/>
      <c r="N21" s="123">
        <f t="shared" si="8"/>
        <v>1.7915904000000002E-3</v>
      </c>
      <c r="O21" s="123"/>
      <c r="P21" s="123"/>
      <c r="Q21" s="123"/>
      <c r="R21" s="123"/>
      <c r="S21" s="22"/>
      <c r="T21" s="22"/>
      <c r="U21" s="22"/>
      <c r="V21" s="22"/>
      <c r="W21" s="22"/>
      <c r="X21" s="22"/>
      <c r="Y21" s="22"/>
      <c r="Z21" s="22"/>
      <c r="AA21" s="43"/>
      <c r="AB21" s="43"/>
      <c r="AC21" s="43"/>
      <c r="AD21" s="43" t="s">
        <v>83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145" t="s">
        <v>84</v>
      </c>
      <c r="AQ21" s="146"/>
      <c r="AR21" s="146"/>
      <c r="AS21" s="146"/>
      <c r="AT21" s="146"/>
      <c r="AU21" s="146"/>
      <c r="AV21" s="146"/>
      <c r="AW21" s="146"/>
      <c r="AX21" s="147"/>
      <c r="AY21" s="43"/>
      <c r="AZ21" s="43"/>
      <c r="BA21" s="43"/>
      <c r="BB21" s="43"/>
      <c r="BC21" s="43"/>
      <c r="BD21" s="51"/>
      <c r="BE21" s="52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5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 t="s">
        <v>161</v>
      </c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158"/>
      <c r="FC21" s="43" t="s">
        <v>192</v>
      </c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21"/>
      <c r="GB21" s="5"/>
      <c r="GC21" s="12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13"/>
    </row>
    <row r="22" spans="1:206" ht="24.95" customHeight="1" x14ac:dyDescent="0.3">
      <c r="A22" s="42"/>
      <c r="B22" s="119">
        <v>8</v>
      </c>
      <c r="C22" s="119"/>
      <c r="D22" s="119"/>
      <c r="E22" s="120">
        <f t="shared" si="5"/>
        <v>0.8</v>
      </c>
      <c r="F22" s="120"/>
      <c r="G22" s="120"/>
      <c r="H22" s="121">
        <f t="shared" si="6"/>
        <v>0.12093235200000001</v>
      </c>
      <c r="I22" s="121"/>
      <c r="J22" s="121"/>
      <c r="K22" s="122">
        <f t="shared" si="7"/>
        <v>45</v>
      </c>
      <c r="L22" s="122"/>
      <c r="M22" s="122"/>
      <c r="N22" s="123">
        <f t="shared" si="8"/>
        <v>2.6873856000000002E-3</v>
      </c>
      <c r="O22" s="123"/>
      <c r="P22" s="123"/>
      <c r="Q22" s="123"/>
      <c r="R22" s="123"/>
      <c r="S22" s="42"/>
      <c r="T22" s="42"/>
      <c r="U22" s="42"/>
      <c r="V22" s="42"/>
      <c r="W22" s="42"/>
      <c r="X22" s="42"/>
      <c r="Y22" s="42"/>
      <c r="Z22" s="42"/>
      <c r="AA22" s="43"/>
      <c r="AB22" s="43"/>
      <c r="AC22" s="43"/>
      <c r="AD22" s="43" t="s">
        <v>85</v>
      </c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145" t="s">
        <v>84</v>
      </c>
      <c r="AQ22" s="146"/>
      <c r="AR22" s="146"/>
      <c r="AS22" s="146"/>
      <c r="AT22" s="146"/>
      <c r="AU22" s="146"/>
      <c r="AV22" s="146"/>
      <c r="AW22" s="146"/>
      <c r="AX22" s="147"/>
      <c r="AY22" s="43"/>
      <c r="AZ22" s="43"/>
      <c r="BA22" s="43"/>
      <c r="BB22" s="43"/>
      <c r="BC22" s="43"/>
      <c r="BD22" s="43"/>
      <c r="BE22" s="43" t="s">
        <v>112</v>
      </c>
      <c r="BF22" s="43" t="s">
        <v>132</v>
      </c>
      <c r="BG22" s="43" t="s">
        <v>133</v>
      </c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 t="s">
        <v>162</v>
      </c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160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21"/>
      <c r="GB22" s="13"/>
      <c r="GC22" s="12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13"/>
    </row>
    <row r="23" spans="1:206" ht="24.95" customHeight="1" x14ac:dyDescent="0.3">
      <c r="A23" s="42"/>
      <c r="B23" s="119">
        <v>9</v>
      </c>
      <c r="C23" s="119"/>
      <c r="D23" s="119"/>
      <c r="E23" s="120">
        <f t="shared" si="5"/>
        <v>0.9</v>
      </c>
      <c r="F23" s="120"/>
      <c r="G23" s="120"/>
      <c r="H23" s="121">
        <f t="shared" si="6"/>
        <v>4.0310783999999995E-2</v>
      </c>
      <c r="I23" s="121"/>
      <c r="J23" s="121"/>
      <c r="K23" s="122">
        <f t="shared" si="7"/>
        <v>10</v>
      </c>
      <c r="L23" s="122"/>
      <c r="M23" s="122"/>
      <c r="N23" s="123">
        <f t="shared" si="8"/>
        <v>4.0310783999999997E-3</v>
      </c>
      <c r="O23" s="123"/>
      <c r="P23" s="123"/>
      <c r="Q23" s="123"/>
      <c r="R23" s="123"/>
      <c r="S23" s="42"/>
      <c r="T23" s="42"/>
      <c r="U23" s="42"/>
      <c r="V23" s="42"/>
      <c r="W23" s="42"/>
      <c r="X23" s="42"/>
      <c r="Y23" s="42"/>
      <c r="Z23" s="42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 t="s">
        <v>112</v>
      </c>
      <c r="BF23" s="44" t="s">
        <v>143</v>
      </c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 t="s">
        <v>163</v>
      </c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162"/>
      <c r="FC23" s="44" t="s">
        <v>195</v>
      </c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21"/>
      <c r="GB23" s="5"/>
      <c r="GC23" s="12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13"/>
    </row>
    <row r="24" spans="1:206" ht="24.95" customHeight="1" x14ac:dyDescent="0.3">
      <c r="A24" s="42"/>
      <c r="B24" s="119">
        <v>10</v>
      </c>
      <c r="C24" s="119"/>
      <c r="D24" s="119"/>
      <c r="E24" s="120">
        <f t="shared" si="5"/>
        <v>1</v>
      </c>
      <c r="F24" s="120"/>
      <c r="G24" s="120"/>
      <c r="H24" s="121">
        <f t="shared" si="6"/>
        <v>6.0466175999999991E-3</v>
      </c>
      <c r="I24" s="121"/>
      <c r="J24" s="121"/>
      <c r="K24" s="122">
        <f t="shared" si="7"/>
        <v>1</v>
      </c>
      <c r="L24" s="122"/>
      <c r="M24" s="122"/>
      <c r="N24" s="123">
        <f t="shared" si="8"/>
        <v>6.0466175999999991E-3</v>
      </c>
      <c r="O24" s="123"/>
      <c r="P24" s="123"/>
      <c r="Q24" s="123"/>
      <c r="R24" s="123"/>
      <c r="S24" s="42"/>
      <c r="T24" s="42"/>
      <c r="U24" s="42"/>
      <c r="V24" s="42"/>
      <c r="W24" s="42"/>
      <c r="X24" s="42"/>
      <c r="Y24" s="42"/>
      <c r="Z24" s="42"/>
      <c r="AA24" s="44"/>
      <c r="AB24" s="44" t="s">
        <v>46</v>
      </c>
      <c r="AC24" s="44" t="s">
        <v>86</v>
      </c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 t="s">
        <v>134</v>
      </c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 t="s">
        <v>112</v>
      </c>
      <c r="CE24" s="44" t="s">
        <v>140</v>
      </c>
      <c r="CF24" s="44"/>
      <c r="CG24" s="44"/>
      <c r="CH24" s="44"/>
      <c r="CI24" s="44"/>
      <c r="CJ24" s="44"/>
      <c r="CK24" s="44"/>
      <c r="CL24" s="44"/>
      <c r="CM24" s="44"/>
      <c r="CN24" s="44"/>
      <c r="CO24" s="107" t="s">
        <v>141</v>
      </c>
      <c r="CP24" s="108"/>
      <c r="CQ24" s="108"/>
      <c r="CR24" s="108"/>
      <c r="CS24" s="108"/>
      <c r="CT24" s="108"/>
      <c r="CU24" s="108"/>
      <c r="CV24" s="108"/>
      <c r="CW24" s="108"/>
      <c r="CX24" s="109"/>
      <c r="CY24" s="44"/>
      <c r="CZ24" s="44"/>
      <c r="DA24" s="44"/>
      <c r="DB24" s="44"/>
      <c r="DC24" s="44"/>
      <c r="DD24" s="44"/>
      <c r="DE24" s="44" t="s">
        <v>164</v>
      </c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16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21"/>
      <c r="GB24" s="5"/>
      <c r="GC24" s="12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13"/>
    </row>
    <row r="25" spans="1:206" ht="24.95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5"/>
      <c r="AA25" s="43"/>
      <c r="AB25" s="43"/>
      <c r="AC25" s="43" t="s">
        <v>87</v>
      </c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 t="s">
        <v>112</v>
      </c>
      <c r="BG25" s="43" t="s">
        <v>135</v>
      </c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4" t="s">
        <v>142</v>
      </c>
      <c r="CF25" s="43"/>
      <c r="CG25" s="43"/>
      <c r="CH25" s="43"/>
      <c r="CI25" s="43"/>
      <c r="CJ25" s="43"/>
      <c r="CK25" s="43"/>
      <c r="CL25" s="43"/>
      <c r="CM25" s="43"/>
      <c r="CN25" s="43"/>
      <c r="CO25" s="110"/>
      <c r="CP25" s="111"/>
      <c r="CQ25" s="111"/>
      <c r="CR25" s="111"/>
      <c r="CS25" s="111"/>
      <c r="CT25" s="111"/>
      <c r="CU25" s="111"/>
      <c r="CV25" s="111"/>
      <c r="CW25" s="111"/>
      <c r="CX25" s="112"/>
      <c r="CY25" s="43"/>
      <c r="CZ25" s="43"/>
      <c r="DA25" s="43"/>
      <c r="DB25" s="43"/>
      <c r="DC25" s="43"/>
      <c r="DD25" s="43"/>
      <c r="DE25" s="43" t="s">
        <v>165</v>
      </c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166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21"/>
      <c r="GC25" s="41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13"/>
    </row>
    <row r="26" spans="1:206" ht="24.95" customHeight="1" x14ac:dyDescent="0.3">
      <c r="A26" s="37"/>
      <c r="B26" s="37"/>
      <c r="C26" s="14" t="s">
        <v>1</v>
      </c>
      <c r="D26" s="10" t="s">
        <v>6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35"/>
      <c r="AA26" s="43"/>
      <c r="AB26" s="43"/>
      <c r="AC26" s="43" t="s">
        <v>92</v>
      </c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 t="s">
        <v>166</v>
      </c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14" t="s">
        <v>1</v>
      </c>
      <c r="ED26" s="10" t="s">
        <v>6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  <c r="EY26" s="43"/>
      <c r="EZ26" s="43"/>
      <c r="FA26" s="43"/>
      <c r="FB26" s="168"/>
      <c r="FC26" s="43" t="s">
        <v>196</v>
      </c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21"/>
      <c r="GC26" s="12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13"/>
    </row>
    <row r="27" spans="1:206" ht="24.95" customHeight="1" x14ac:dyDescent="0.3">
      <c r="A27" s="37"/>
      <c r="B27" s="40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13"/>
      <c r="Y27" s="35"/>
      <c r="AA27" s="22"/>
      <c r="AB27" s="22"/>
      <c r="AC27" s="63" t="s">
        <v>89</v>
      </c>
      <c r="AD27" s="64"/>
      <c r="AE27" s="64"/>
      <c r="AF27" s="64"/>
      <c r="AG27" s="64"/>
      <c r="AH27" s="64" t="s">
        <v>90</v>
      </c>
      <c r="AI27" s="64"/>
      <c r="AJ27" s="64"/>
      <c r="AK27" s="64"/>
      <c r="AL27" s="64"/>
      <c r="AM27" s="64" t="s">
        <v>91</v>
      </c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5"/>
      <c r="AY27" s="22"/>
      <c r="AZ27" s="22"/>
      <c r="BA27" s="22"/>
      <c r="BB27" s="22"/>
      <c r="BC27" s="14" t="s">
        <v>1</v>
      </c>
      <c r="BD27" s="10" t="s">
        <v>6</v>
      </c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1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 t="s">
        <v>167</v>
      </c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1"/>
      <c r="GC27" s="12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13"/>
    </row>
    <row r="28" spans="1:206" ht="24.95" customHeight="1" x14ac:dyDescent="0.3">
      <c r="A28" s="37"/>
      <c r="B28" s="40"/>
      <c r="C28" s="4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13"/>
      <c r="Y28" s="35"/>
      <c r="AA28" s="22"/>
      <c r="AB28" s="22"/>
      <c r="AC28" s="66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67"/>
      <c r="AY28" s="22"/>
      <c r="AZ28" s="22"/>
      <c r="BA28" s="22"/>
      <c r="BB28" s="22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 t="s">
        <v>168</v>
      </c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41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  <c r="EY28" s="22"/>
      <c r="EZ28" s="22"/>
      <c r="FA28" s="22"/>
      <c r="FB28" s="22" t="s">
        <v>197</v>
      </c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104">
        <v>0.34870000000000001</v>
      </c>
      <c r="FN28" s="102"/>
      <c r="FO28" s="102"/>
      <c r="FP28" s="102"/>
      <c r="FQ28" s="102"/>
      <c r="FR28" s="103"/>
      <c r="FS28" s="22"/>
      <c r="FT28" s="22"/>
      <c r="FU28" s="22"/>
      <c r="FV28" s="22"/>
      <c r="FW28" s="22"/>
      <c r="FX28" s="22"/>
      <c r="FY28" s="22"/>
      <c r="FZ28" s="22"/>
      <c r="GA28" s="21"/>
      <c r="GC28" s="12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13"/>
    </row>
    <row r="29" spans="1:206" ht="24.95" customHeight="1" x14ac:dyDescent="0.3">
      <c r="A29" s="37"/>
      <c r="B29" s="37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13"/>
      <c r="Y29" s="35"/>
      <c r="AA29" s="22"/>
      <c r="AB29" s="22"/>
      <c r="AC29" s="68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70"/>
      <c r="AY29" s="22"/>
      <c r="AZ29" s="22"/>
      <c r="BA29" s="22"/>
      <c r="BB29" s="22"/>
      <c r="BC29" s="41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  <c r="EY29" s="22"/>
      <c r="EZ29" s="22"/>
      <c r="FA29" s="22"/>
      <c r="FB29" s="22" t="s">
        <v>198</v>
      </c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124">
        <f>FE11</f>
        <v>5.7395628000000025E-2</v>
      </c>
      <c r="FN29" s="96"/>
      <c r="FO29" s="96"/>
      <c r="FP29" s="96"/>
      <c r="FQ29" s="96"/>
      <c r="FR29" s="97"/>
      <c r="FS29" s="22"/>
      <c r="FT29" s="22"/>
      <c r="FU29" s="22"/>
      <c r="FV29" s="22"/>
      <c r="FW29" s="22"/>
      <c r="FX29" s="22"/>
      <c r="FY29" s="22"/>
      <c r="FZ29" s="22"/>
      <c r="GA29" s="21"/>
      <c r="GC29" s="12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13"/>
    </row>
    <row r="30" spans="1:206" ht="24.95" customHeight="1" x14ac:dyDescent="0.3">
      <c r="A30" s="37"/>
      <c r="B30" s="37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3"/>
      <c r="Y30" s="35"/>
      <c r="AA30" s="22"/>
      <c r="AB30" s="22"/>
      <c r="AC30" s="22"/>
      <c r="AD30" s="22" t="s">
        <v>88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 t="s">
        <v>144</v>
      </c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14" t="s">
        <v>1</v>
      </c>
      <c r="DD30" s="10" t="s">
        <v>6</v>
      </c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1"/>
      <c r="DY30" s="22"/>
      <c r="DZ30" s="22"/>
      <c r="EA30" s="22"/>
      <c r="EB30" s="22"/>
      <c r="EC30" s="171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172"/>
      <c r="EY30" s="22"/>
      <c r="EZ30" s="22"/>
      <c r="FA30" s="22"/>
      <c r="FB30" s="22" t="s">
        <v>199</v>
      </c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124">
        <f>SUM(FE12:FI18)</f>
        <v>1.2795198400000009E-2</v>
      </c>
      <c r="FN30" s="96"/>
      <c r="FO30" s="96"/>
      <c r="FP30" s="96"/>
      <c r="FQ30" s="96"/>
      <c r="FR30" s="97"/>
      <c r="FS30" s="22"/>
      <c r="FT30" s="22"/>
      <c r="FU30" s="22"/>
      <c r="FV30" s="22"/>
      <c r="FW30" s="22"/>
      <c r="FX30" s="22"/>
      <c r="FY30" s="22"/>
      <c r="FZ30" s="22"/>
      <c r="GA30" s="21"/>
      <c r="GC30" s="12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13"/>
    </row>
    <row r="31" spans="1:206" ht="24.95" customHeight="1" x14ac:dyDescent="0.3">
      <c r="A31" s="37"/>
      <c r="B31" s="37"/>
      <c r="C31" s="1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13"/>
      <c r="AA31" s="22"/>
      <c r="AB31" s="22"/>
      <c r="AC31" s="22"/>
      <c r="AD31" s="22" t="s">
        <v>93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12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13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 t="s">
        <v>145</v>
      </c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12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13"/>
      <c r="DY31" s="22"/>
      <c r="DZ31" s="22"/>
      <c r="EA31" s="22"/>
      <c r="EB31" s="22"/>
      <c r="EC31" s="171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17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1"/>
      <c r="GC31" s="32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8"/>
    </row>
    <row r="32" spans="1:206" ht="24.95" customHeight="1" x14ac:dyDescent="0.3">
      <c r="A32" s="37"/>
      <c r="B32" s="37"/>
      <c r="C32" s="1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13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12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13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 t="s">
        <v>146</v>
      </c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41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13"/>
      <c r="DY32" s="22"/>
      <c r="DZ32" s="22"/>
      <c r="EA32" s="22"/>
      <c r="EB32" s="22"/>
      <c r="EC32" s="171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17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4"/>
    </row>
    <row r="33" spans="1:190" ht="24.95" customHeight="1" x14ac:dyDescent="0.3">
      <c r="A33" s="37"/>
      <c r="B33" s="37"/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22"/>
      <c r="AB33" s="22" t="s">
        <v>47</v>
      </c>
      <c r="AC33" s="22" t="s">
        <v>94</v>
      </c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12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13"/>
      <c r="BY33" s="22"/>
      <c r="BZ33" s="22"/>
      <c r="CA33" s="22"/>
      <c r="CB33" s="22"/>
      <c r="CC33" s="22"/>
      <c r="CD33" s="107"/>
      <c r="CE33" s="108"/>
      <c r="CF33" s="108"/>
      <c r="CG33" s="108"/>
      <c r="CH33" s="108"/>
      <c r="CI33" s="108"/>
      <c r="CJ33" s="108"/>
      <c r="CK33" s="108"/>
      <c r="CL33" s="108"/>
      <c r="CM33" s="109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12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13"/>
      <c r="DY33" s="22"/>
      <c r="DZ33" s="22"/>
      <c r="EA33" s="22"/>
      <c r="EB33" s="22"/>
      <c r="EC33" s="171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17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4"/>
      <c r="GC33" s="1" t="s">
        <v>3</v>
      </c>
      <c r="GH33" s="1" t="s">
        <v>39</v>
      </c>
    </row>
    <row r="34" spans="1:190" ht="24.95" customHeight="1" x14ac:dyDescent="0.3">
      <c r="A34" s="5"/>
      <c r="B34" s="5"/>
      <c r="C34" s="12"/>
      <c r="D34" s="4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AC34" s="63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5"/>
      <c r="BC34" s="12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13"/>
      <c r="CD34" s="110"/>
      <c r="CE34" s="111"/>
      <c r="CF34" s="111"/>
      <c r="CG34" s="111"/>
      <c r="CH34" s="111"/>
      <c r="CI34" s="111"/>
      <c r="CJ34" s="111"/>
      <c r="CK34" s="111"/>
      <c r="CL34" s="111"/>
      <c r="CM34" s="112"/>
      <c r="DC34" s="12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13"/>
      <c r="EC34" s="56"/>
      <c r="EX34" s="57"/>
      <c r="GD34" s="1" t="s">
        <v>5</v>
      </c>
      <c r="GE34" s="1" t="s">
        <v>20</v>
      </c>
    </row>
    <row r="35" spans="1:190" ht="24.95" customHeight="1" x14ac:dyDescent="0.3">
      <c r="C35" s="72"/>
      <c r="D35" s="71"/>
      <c r="E35" s="71"/>
      <c r="F35" s="71"/>
      <c r="G35" s="71"/>
      <c r="H35" s="5"/>
      <c r="I35" s="5"/>
      <c r="J35" s="5"/>
      <c r="K35" s="71"/>
      <c r="L35" s="71"/>
      <c r="M35" s="71"/>
      <c r="N35" s="71"/>
      <c r="O35" s="5"/>
      <c r="P35" s="5"/>
      <c r="Q35" s="5"/>
      <c r="R35" s="71"/>
      <c r="S35" s="71"/>
      <c r="T35" s="71"/>
      <c r="U35" s="71"/>
      <c r="V35" s="5"/>
      <c r="W35" s="5"/>
      <c r="X35" s="13"/>
      <c r="AC35" s="66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67"/>
      <c r="BC35" s="56"/>
      <c r="BX35" s="57"/>
      <c r="DC35" s="12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13"/>
      <c r="EC35" s="56"/>
      <c r="EX35" s="57"/>
      <c r="GC35" s="1" t="s">
        <v>4</v>
      </c>
      <c r="GH35" s="1" t="s">
        <v>42</v>
      </c>
    </row>
    <row r="36" spans="1:190" ht="24.95" customHeight="1" x14ac:dyDescent="0.3">
      <c r="C36" s="32"/>
      <c r="D36" s="73"/>
      <c r="E36" s="73"/>
      <c r="F36" s="73"/>
      <c r="G36" s="73"/>
      <c r="H36" s="7"/>
      <c r="I36" s="7"/>
      <c r="J36" s="7"/>
      <c r="K36" s="73"/>
      <c r="L36" s="73"/>
      <c r="M36" s="73"/>
      <c r="N36" s="73"/>
      <c r="O36" s="7"/>
      <c r="P36" s="7"/>
      <c r="Q36" s="7"/>
      <c r="R36" s="73"/>
      <c r="S36" s="73"/>
      <c r="T36" s="73"/>
      <c r="U36" s="73"/>
      <c r="V36" s="7"/>
      <c r="W36" s="7"/>
      <c r="X36" s="8"/>
      <c r="AC36" s="68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70"/>
      <c r="BC36" s="58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60"/>
      <c r="DC36" s="32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8"/>
      <c r="EC36" s="58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60"/>
    </row>
  </sheetData>
  <mergeCells count="182">
    <mergeCell ref="FT16:FX16"/>
    <mergeCell ref="FT17:FX17"/>
    <mergeCell ref="FT18:FX18"/>
    <mergeCell ref="FT19:FX19"/>
    <mergeCell ref="FM28:FR28"/>
    <mergeCell ref="FM29:FR29"/>
    <mergeCell ref="FM30:FR30"/>
    <mergeCell ref="FT7:FX7"/>
    <mergeCell ref="FT8:FX8"/>
    <mergeCell ref="FT9:FX9"/>
    <mergeCell ref="FT10:FX10"/>
    <mergeCell ref="FT11:FX11"/>
    <mergeCell ref="FT12:FX12"/>
    <mergeCell ref="FT13:FX13"/>
    <mergeCell ref="FT14:FX14"/>
    <mergeCell ref="FT15:FX15"/>
    <mergeCell ref="FO11:FS11"/>
    <mergeCell ref="FO12:FS12"/>
    <mergeCell ref="FO13:FS13"/>
    <mergeCell ref="FO14:FS14"/>
    <mergeCell ref="FO15:FS15"/>
    <mergeCell ref="FO16:FS16"/>
    <mergeCell ref="FO17:FS17"/>
    <mergeCell ref="FO18:FS18"/>
    <mergeCell ref="FO19:FS19"/>
    <mergeCell ref="FE15:FI15"/>
    <mergeCell ref="FE16:FI16"/>
    <mergeCell ref="FE17:FI17"/>
    <mergeCell ref="FE18:FI18"/>
    <mergeCell ref="FE19:FI19"/>
    <mergeCell ref="FJ6:FN6"/>
    <mergeCell ref="FJ7:FN7"/>
    <mergeCell ref="FJ8:FN8"/>
    <mergeCell ref="FJ9:FN9"/>
    <mergeCell ref="FJ10:FN10"/>
    <mergeCell ref="FJ11:FN11"/>
    <mergeCell ref="FJ12:FN12"/>
    <mergeCell ref="FJ13:FN13"/>
    <mergeCell ref="FJ14:FN14"/>
    <mergeCell ref="FJ15:FN15"/>
    <mergeCell ref="FJ16:FN16"/>
    <mergeCell ref="FJ17:FN17"/>
    <mergeCell ref="FJ18:FN18"/>
    <mergeCell ref="FJ19:FN19"/>
    <mergeCell ref="AP21:AX21"/>
    <mergeCell ref="AP22:AX22"/>
    <mergeCell ref="FB6:FD6"/>
    <mergeCell ref="FB7:FD7"/>
    <mergeCell ref="FB8:FD8"/>
    <mergeCell ref="FB9:FD9"/>
    <mergeCell ref="FB10:FD10"/>
    <mergeCell ref="FB11:FD11"/>
    <mergeCell ref="FB12:FD12"/>
    <mergeCell ref="FB13:FD13"/>
    <mergeCell ref="FB14:FD14"/>
    <mergeCell ref="FB15:FD15"/>
    <mergeCell ref="FB16:FD16"/>
    <mergeCell ref="FB17:FD17"/>
    <mergeCell ref="FB18:FD18"/>
    <mergeCell ref="FB19:FD19"/>
    <mergeCell ref="GC2:GX3"/>
    <mergeCell ref="A6:C6"/>
    <mergeCell ref="CA2:CC2"/>
    <mergeCell ref="BA2:BC2"/>
    <mergeCell ref="C2:F4"/>
    <mergeCell ref="DA2:DC2"/>
    <mergeCell ref="BQ3:BS3"/>
    <mergeCell ref="BJ6:BM6"/>
    <mergeCell ref="BJ5:BM5"/>
    <mergeCell ref="AA2:AC2"/>
    <mergeCell ref="FE6:FI6"/>
    <mergeCell ref="FO6:FS6"/>
    <mergeCell ref="FT6:FX6"/>
    <mergeCell ref="B24:D24"/>
    <mergeCell ref="E24:G24"/>
    <mergeCell ref="H24:J24"/>
    <mergeCell ref="K24:M24"/>
    <mergeCell ref="N24:R24"/>
    <mergeCell ref="B17:D17"/>
    <mergeCell ref="E17:G17"/>
    <mergeCell ref="H17:J17"/>
    <mergeCell ref="K17:M17"/>
    <mergeCell ref="N17:R17"/>
    <mergeCell ref="B18:D18"/>
    <mergeCell ref="E18:G18"/>
    <mergeCell ref="H18:J18"/>
    <mergeCell ref="K18:M18"/>
    <mergeCell ref="N18:R18"/>
    <mergeCell ref="B19:D19"/>
    <mergeCell ref="E19:G19"/>
    <mergeCell ref="H19:J19"/>
    <mergeCell ref="K19:M19"/>
    <mergeCell ref="N19:R19"/>
    <mergeCell ref="B11:D11"/>
    <mergeCell ref="E11:G11"/>
    <mergeCell ref="H11:J11"/>
    <mergeCell ref="K11:R11"/>
    <mergeCell ref="B12:D12"/>
    <mergeCell ref="E12:G12"/>
    <mergeCell ref="H12:J12"/>
    <mergeCell ref="K12:M12"/>
    <mergeCell ref="N12:R12"/>
    <mergeCell ref="B13:D13"/>
    <mergeCell ref="E13:G13"/>
    <mergeCell ref="H13:J13"/>
    <mergeCell ref="K13:M13"/>
    <mergeCell ref="N13:R13"/>
    <mergeCell ref="B14:D14"/>
    <mergeCell ref="E14:G14"/>
    <mergeCell ref="H14:J14"/>
    <mergeCell ref="K14:M14"/>
    <mergeCell ref="N14:R14"/>
    <mergeCell ref="B15:D15"/>
    <mergeCell ref="E15:G15"/>
    <mergeCell ref="H15:J15"/>
    <mergeCell ref="K15:M15"/>
    <mergeCell ref="N15:R15"/>
    <mergeCell ref="B16:D16"/>
    <mergeCell ref="E16:G16"/>
    <mergeCell ref="H16:J16"/>
    <mergeCell ref="K16:M16"/>
    <mergeCell ref="N16:R16"/>
    <mergeCell ref="U19:Y19"/>
    <mergeCell ref="B20:D20"/>
    <mergeCell ref="E20:G20"/>
    <mergeCell ref="H20:J20"/>
    <mergeCell ref="K20:M20"/>
    <mergeCell ref="N20:R20"/>
    <mergeCell ref="B21:D21"/>
    <mergeCell ref="E21:G21"/>
    <mergeCell ref="H21:J21"/>
    <mergeCell ref="K21:M21"/>
    <mergeCell ref="N21:R21"/>
    <mergeCell ref="B22:D22"/>
    <mergeCell ref="E22:G22"/>
    <mergeCell ref="H22:J22"/>
    <mergeCell ref="K22:M22"/>
    <mergeCell ref="N22:R22"/>
    <mergeCell ref="B23:D23"/>
    <mergeCell ref="E23:G23"/>
    <mergeCell ref="H23:J23"/>
    <mergeCell ref="K23:M23"/>
    <mergeCell ref="N23:R23"/>
    <mergeCell ref="CD14:CM15"/>
    <mergeCell ref="CO14:CX15"/>
    <mergeCell ref="CO24:CX25"/>
    <mergeCell ref="CD33:CM34"/>
    <mergeCell ref="DD2:DG2"/>
    <mergeCell ref="DE6:DK9"/>
    <mergeCell ref="DE10:DK13"/>
    <mergeCell ref="DA19:DC19"/>
    <mergeCell ref="BD9:BG9"/>
    <mergeCell ref="BJ13:BM13"/>
    <mergeCell ref="BJ14:BM14"/>
    <mergeCell ref="BJ15:BM15"/>
    <mergeCell ref="BK16:BM16"/>
    <mergeCell ref="BK17:BM17"/>
    <mergeCell ref="BD19:BH19"/>
    <mergeCell ref="EA14:EC14"/>
    <mergeCell ref="FA2:FC2"/>
    <mergeCell ref="FI4:FO4"/>
    <mergeCell ref="EA2:EC2"/>
    <mergeCell ref="EI3:EK3"/>
    <mergeCell ref="EM4:EP4"/>
    <mergeCell ref="ER7:EV8"/>
    <mergeCell ref="ER5:EV6"/>
    <mergeCell ref="ED5:EH8"/>
    <mergeCell ref="ED9:EH12"/>
    <mergeCell ref="ER9:EV10"/>
    <mergeCell ref="ER11:EV12"/>
    <mergeCell ref="FE7:FI7"/>
    <mergeCell ref="FE8:FI8"/>
    <mergeCell ref="FE9:FI9"/>
    <mergeCell ref="FE10:FI10"/>
    <mergeCell ref="FE11:FI11"/>
    <mergeCell ref="FE12:FI12"/>
    <mergeCell ref="FE13:FI13"/>
    <mergeCell ref="FE14:FI14"/>
    <mergeCell ref="FO7:FS7"/>
    <mergeCell ref="FO8:FS8"/>
    <mergeCell ref="FO9:FS9"/>
    <mergeCell ref="FO10:FS10"/>
  </mergeCells>
  <phoneticPr fontId="2"/>
  <pageMargins left="0.7" right="0.86624999999999996" top="0.75" bottom="0.75" header="0.3" footer="0.3"/>
  <pageSetup paperSize="9" scale="87" orientation="portrait" r:id="rId1"/>
  <headerFooter>
    <oddHeader>&amp;L2019/10/23&amp;C&amp;"メイリオ,レギュラー"&amp;16&amp;A&amp;R&amp;"メイリオ,レギュラー"（担当：池川）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/>
  </sheetViews>
  <sheetFormatPr defaultRowHeight="16.5" x14ac:dyDescent="0.3"/>
  <cols>
    <col min="1" max="1" width="9" style="80"/>
    <col min="2" max="2" width="9" style="81"/>
    <col min="3" max="4" width="9" style="81" customWidth="1"/>
    <col min="5" max="16384" width="9" style="81"/>
  </cols>
  <sheetData>
    <row r="1" spans="1:8" x14ac:dyDescent="0.3">
      <c r="B1" s="81" t="s">
        <v>122</v>
      </c>
      <c r="C1" s="81" t="s">
        <v>123</v>
      </c>
    </row>
    <row r="2" spans="1:8" x14ac:dyDescent="0.3">
      <c r="B2" s="81">
        <v>0</v>
      </c>
      <c r="C2" s="81">
        <v>1</v>
      </c>
    </row>
    <row r="4" spans="1:8" x14ac:dyDescent="0.3">
      <c r="C4" s="82" t="s">
        <v>127</v>
      </c>
      <c r="D4" s="82"/>
      <c r="E4" s="82" t="s">
        <v>128</v>
      </c>
    </row>
    <row r="5" spans="1:8" x14ac:dyDescent="0.3">
      <c r="A5" s="80" t="s">
        <v>129</v>
      </c>
      <c r="B5" s="81" t="s">
        <v>120</v>
      </c>
      <c r="C5" s="81" t="s">
        <v>121</v>
      </c>
      <c r="D5" s="80" t="s">
        <v>125</v>
      </c>
      <c r="E5" s="81" t="s">
        <v>124</v>
      </c>
      <c r="F5" s="80" t="s">
        <v>125</v>
      </c>
      <c r="G5" s="80" t="s">
        <v>126</v>
      </c>
      <c r="H5" s="80" t="s">
        <v>130</v>
      </c>
    </row>
    <row r="6" spans="1:8" x14ac:dyDescent="0.3">
      <c r="B6" s="83">
        <v>-4</v>
      </c>
      <c r="C6" s="81">
        <f>_xlfn.NORM.DIST($B6,$B$2,$C$2,TRUE)</f>
        <v>3.1671241833119857E-5</v>
      </c>
      <c r="D6" s="81">
        <f>_xlfn.NORM.DIST($B6,$B$2,$C$2,TRUE)</f>
        <v>3.1671241833119857E-5</v>
      </c>
      <c r="E6" s="81">
        <f>_xlfn.NORM.DIST($B6,$B$2,$C$2,FALSE)</f>
        <v>1.3383022576488537E-4</v>
      </c>
      <c r="F6" s="81">
        <f>_xlfn.NORM.DIST($B6,$B$2,$C$2,FALSE)</f>
        <v>1.3383022576488537E-4</v>
      </c>
      <c r="G6" s="81">
        <f>_xlfn.NORM.DIST($B6,$B$2,$C$2,FALSE)</f>
        <v>1.3383022576488537E-4</v>
      </c>
    </row>
    <row r="7" spans="1:8" x14ac:dyDescent="0.3">
      <c r="B7" s="83">
        <f>B6+0.1</f>
        <v>-3.9</v>
      </c>
      <c r="C7" s="81">
        <f t="shared" ref="C7:C70" si="0">_xlfn.NORM.DIST($B7,$B$2,$C$2,TRUE)</f>
        <v>4.8096344017602614E-5</v>
      </c>
      <c r="D7" s="81">
        <f t="shared" ref="D7:D36" si="1">_xlfn.NORM.DIST($B7,$B$2,$C$2,TRUE)</f>
        <v>4.8096344017602614E-5</v>
      </c>
      <c r="E7" s="81">
        <f t="shared" ref="E7:E70" si="2">_xlfn.NORM.DIST($B7,$B$2,$C$2,FALSE)</f>
        <v>1.9865547139277272E-4</v>
      </c>
      <c r="F7" s="81">
        <f t="shared" ref="F7:G36" si="3">_xlfn.NORM.DIST($B7,$B$2,$C$2,FALSE)</f>
        <v>1.9865547139277272E-4</v>
      </c>
      <c r="G7" s="81">
        <f t="shared" si="3"/>
        <v>1.9865547139277272E-4</v>
      </c>
    </row>
    <row r="8" spans="1:8" x14ac:dyDescent="0.3">
      <c r="B8" s="83">
        <f t="shared" ref="B8:B71" si="4">B7+0.1</f>
        <v>-3.8</v>
      </c>
      <c r="C8" s="81">
        <f t="shared" si="0"/>
        <v>7.234804392511999E-5</v>
      </c>
      <c r="D8" s="81">
        <f t="shared" si="1"/>
        <v>7.234804392511999E-5</v>
      </c>
      <c r="E8" s="81">
        <f t="shared" si="2"/>
        <v>2.9194692579146027E-4</v>
      </c>
      <c r="F8" s="81">
        <f t="shared" si="3"/>
        <v>2.9194692579146027E-4</v>
      </c>
      <c r="G8" s="81">
        <f t="shared" si="3"/>
        <v>2.9194692579146027E-4</v>
      </c>
    </row>
    <row r="9" spans="1:8" x14ac:dyDescent="0.3">
      <c r="B9" s="83">
        <f t="shared" si="4"/>
        <v>-3.6999999999999997</v>
      </c>
      <c r="C9" s="81">
        <f t="shared" si="0"/>
        <v>1.0779973347738824E-4</v>
      </c>
      <c r="D9" s="81">
        <f t="shared" si="1"/>
        <v>1.0779973347738824E-4</v>
      </c>
      <c r="E9" s="81">
        <f t="shared" si="2"/>
        <v>4.2478027055075219E-4</v>
      </c>
      <c r="F9" s="81">
        <f t="shared" si="3"/>
        <v>4.2478027055075219E-4</v>
      </c>
      <c r="G9" s="81">
        <f t="shared" si="3"/>
        <v>4.2478027055075219E-4</v>
      </c>
    </row>
    <row r="10" spans="1:8" x14ac:dyDescent="0.3">
      <c r="B10" s="83">
        <f t="shared" si="4"/>
        <v>-3.5999999999999996</v>
      </c>
      <c r="C10" s="81">
        <f t="shared" si="0"/>
        <v>1.5910859015753396E-4</v>
      </c>
      <c r="D10" s="81">
        <f t="shared" si="1"/>
        <v>1.5910859015753396E-4</v>
      </c>
      <c r="E10" s="81">
        <f t="shared" si="2"/>
        <v>6.1190193011377298E-4</v>
      </c>
      <c r="F10" s="81">
        <f t="shared" si="3"/>
        <v>6.1190193011377298E-4</v>
      </c>
      <c r="G10" s="81">
        <f t="shared" si="3"/>
        <v>6.1190193011377298E-4</v>
      </c>
    </row>
    <row r="11" spans="1:8" x14ac:dyDescent="0.3">
      <c r="B11" s="83">
        <f t="shared" si="4"/>
        <v>-3.4999999999999996</v>
      </c>
      <c r="C11" s="81">
        <f t="shared" si="0"/>
        <v>2.3262907903552504E-4</v>
      </c>
      <c r="D11" s="81">
        <f t="shared" si="1"/>
        <v>2.3262907903552504E-4</v>
      </c>
      <c r="E11" s="81">
        <f t="shared" si="2"/>
        <v>8.7268269504576167E-4</v>
      </c>
      <c r="F11" s="81">
        <f t="shared" si="3"/>
        <v>8.7268269504576167E-4</v>
      </c>
      <c r="G11" s="81">
        <f t="shared" si="3"/>
        <v>8.7268269504576167E-4</v>
      </c>
    </row>
    <row r="12" spans="1:8" x14ac:dyDescent="0.3">
      <c r="B12" s="83">
        <f t="shared" si="4"/>
        <v>-3.3999999999999995</v>
      </c>
      <c r="C12" s="81">
        <f t="shared" si="0"/>
        <v>3.3692926567688151E-4</v>
      </c>
      <c r="D12" s="81">
        <f t="shared" si="1"/>
        <v>3.3692926567688151E-4</v>
      </c>
      <c r="E12" s="81">
        <f t="shared" si="2"/>
        <v>1.232219168473021E-3</v>
      </c>
      <c r="F12" s="81">
        <f t="shared" si="3"/>
        <v>1.232219168473021E-3</v>
      </c>
      <c r="G12" s="81">
        <f t="shared" si="3"/>
        <v>1.232219168473021E-3</v>
      </c>
    </row>
    <row r="13" spans="1:8" x14ac:dyDescent="0.3">
      <c r="B13" s="83">
        <f t="shared" si="4"/>
        <v>-3.2999999999999994</v>
      </c>
      <c r="C13" s="81">
        <f t="shared" si="0"/>
        <v>4.8342414238377744E-4</v>
      </c>
      <c r="D13" s="81">
        <f t="shared" si="1"/>
        <v>4.8342414238377744E-4</v>
      </c>
      <c r="E13" s="81">
        <f t="shared" si="2"/>
        <v>1.7225689390536843E-3</v>
      </c>
      <c r="F13" s="81">
        <f t="shared" si="3"/>
        <v>1.7225689390536843E-3</v>
      </c>
      <c r="G13" s="81">
        <f t="shared" si="3"/>
        <v>1.7225689390536843E-3</v>
      </c>
    </row>
    <row r="14" spans="1:8" x14ac:dyDescent="0.3">
      <c r="B14" s="83">
        <f t="shared" si="4"/>
        <v>-3.1999999999999993</v>
      </c>
      <c r="C14" s="81">
        <f t="shared" si="0"/>
        <v>6.8713793791584969E-4</v>
      </c>
      <c r="D14" s="81">
        <f t="shared" si="1"/>
        <v>6.8713793791584969E-4</v>
      </c>
      <c r="E14" s="81">
        <f t="shared" si="2"/>
        <v>2.3840882014648486E-3</v>
      </c>
      <c r="F14" s="81">
        <f t="shared" si="3"/>
        <v>2.3840882014648486E-3</v>
      </c>
      <c r="G14" s="81">
        <f t="shared" si="3"/>
        <v>2.3840882014648486E-3</v>
      </c>
    </row>
    <row r="15" spans="1:8" x14ac:dyDescent="0.3">
      <c r="B15" s="83">
        <f t="shared" si="4"/>
        <v>-3.0999999999999992</v>
      </c>
      <c r="C15" s="81">
        <f t="shared" si="0"/>
        <v>9.6760321321835816E-4</v>
      </c>
      <c r="D15" s="81">
        <f t="shared" si="1"/>
        <v>9.6760321321835816E-4</v>
      </c>
      <c r="E15" s="81">
        <f t="shared" si="2"/>
        <v>3.2668190561999273E-3</v>
      </c>
      <c r="F15" s="81">
        <f t="shared" si="3"/>
        <v>3.2668190561999273E-3</v>
      </c>
      <c r="G15" s="81">
        <f t="shared" si="3"/>
        <v>3.2668190561999273E-3</v>
      </c>
    </row>
    <row r="16" spans="1:8" x14ac:dyDescent="0.3">
      <c r="B16" s="83">
        <f t="shared" si="4"/>
        <v>-2.9999999999999991</v>
      </c>
      <c r="C16" s="81">
        <f t="shared" si="0"/>
        <v>1.3498980316300983E-3</v>
      </c>
      <c r="D16" s="81">
        <f t="shared" si="1"/>
        <v>1.3498980316300983E-3</v>
      </c>
      <c r="E16" s="81">
        <f t="shared" si="2"/>
        <v>4.4318484119380188E-3</v>
      </c>
      <c r="F16" s="81">
        <f t="shared" si="3"/>
        <v>4.4318484119380188E-3</v>
      </c>
      <c r="G16" s="81">
        <f t="shared" si="3"/>
        <v>4.4318484119380188E-3</v>
      </c>
    </row>
    <row r="17" spans="2:7" x14ac:dyDescent="0.3">
      <c r="B17" s="83">
        <f t="shared" si="4"/>
        <v>-2.899999999999999</v>
      </c>
      <c r="C17" s="81">
        <f t="shared" si="0"/>
        <v>1.865813300384041E-3</v>
      </c>
      <c r="D17" s="81">
        <f t="shared" si="1"/>
        <v>1.865813300384041E-3</v>
      </c>
      <c r="E17" s="81">
        <f t="shared" si="2"/>
        <v>5.9525324197758694E-3</v>
      </c>
      <c r="F17" s="81">
        <f t="shared" si="3"/>
        <v>5.9525324197758694E-3</v>
      </c>
      <c r="G17" s="81">
        <f t="shared" si="3"/>
        <v>5.9525324197758694E-3</v>
      </c>
    </row>
    <row r="18" spans="2:7" x14ac:dyDescent="0.3">
      <c r="B18" s="83">
        <f t="shared" si="4"/>
        <v>-2.7999999999999989</v>
      </c>
      <c r="C18" s="81">
        <f t="shared" si="0"/>
        <v>2.555130330427939E-3</v>
      </c>
      <c r="D18" s="81">
        <f t="shared" si="1"/>
        <v>2.555130330427939E-3</v>
      </c>
      <c r="E18" s="81">
        <f t="shared" si="2"/>
        <v>7.9154515829799894E-3</v>
      </c>
      <c r="F18" s="81">
        <f t="shared" si="3"/>
        <v>7.9154515829799894E-3</v>
      </c>
      <c r="G18" s="81">
        <f t="shared" si="3"/>
        <v>7.9154515829799894E-3</v>
      </c>
    </row>
    <row r="19" spans="2:7" x14ac:dyDescent="0.3">
      <c r="B19" s="83">
        <f t="shared" si="4"/>
        <v>-2.6999999999999988</v>
      </c>
      <c r="C19" s="81">
        <f t="shared" si="0"/>
        <v>3.4669738030406777E-3</v>
      </c>
      <c r="D19" s="81">
        <f t="shared" si="1"/>
        <v>3.4669738030406777E-3</v>
      </c>
      <c r="E19" s="81">
        <f t="shared" si="2"/>
        <v>1.0420934814422628E-2</v>
      </c>
      <c r="F19" s="81">
        <f t="shared" si="3"/>
        <v>1.0420934814422628E-2</v>
      </c>
      <c r="G19" s="81">
        <f t="shared" si="3"/>
        <v>1.0420934814422628E-2</v>
      </c>
    </row>
    <row r="20" spans="2:7" x14ac:dyDescent="0.3">
      <c r="B20" s="83">
        <f t="shared" si="4"/>
        <v>-2.5999999999999988</v>
      </c>
      <c r="C20" s="81">
        <f t="shared" si="0"/>
        <v>4.6611880237187649E-3</v>
      </c>
      <c r="D20" s="81">
        <f t="shared" si="1"/>
        <v>4.6611880237187649E-3</v>
      </c>
      <c r="E20" s="81">
        <f t="shared" si="2"/>
        <v>1.3582969233685661E-2</v>
      </c>
      <c r="F20" s="81">
        <f t="shared" si="3"/>
        <v>1.3582969233685661E-2</v>
      </c>
      <c r="G20" s="81">
        <f t="shared" si="3"/>
        <v>1.3582969233685661E-2</v>
      </c>
    </row>
    <row r="21" spans="2:7" x14ac:dyDescent="0.3">
      <c r="B21" s="83">
        <f t="shared" si="4"/>
        <v>-2.4999999999999987</v>
      </c>
      <c r="C21" s="81">
        <f t="shared" si="0"/>
        <v>6.2096653257761565E-3</v>
      </c>
      <c r="D21" s="81">
        <f t="shared" si="1"/>
        <v>6.2096653257761565E-3</v>
      </c>
      <c r="E21" s="81">
        <f t="shared" si="2"/>
        <v>1.7528300493568599E-2</v>
      </c>
      <c r="F21" s="81">
        <f t="shared" si="3"/>
        <v>1.7528300493568599E-2</v>
      </c>
      <c r="G21" s="81">
        <f t="shared" si="3"/>
        <v>1.7528300493568599E-2</v>
      </c>
    </row>
    <row r="22" spans="2:7" x14ac:dyDescent="0.3">
      <c r="B22" s="83">
        <f t="shared" si="4"/>
        <v>-2.3999999999999986</v>
      </c>
      <c r="C22" s="81">
        <f t="shared" si="0"/>
        <v>8.1975359245961572E-3</v>
      </c>
      <c r="D22" s="81">
        <f t="shared" si="1"/>
        <v>8.1975359245961572E-3</v>
      </c>
      <c r="E22" s="81">
        <f t="shared" si="2"/>
        <v>2.2394530294842969E-2</v>
      </c>
      <c r="F22" s="81">
        <f t="shared" si="3"/>
        <v>2.2394530294842969E-2</v>
      </c>
      <c r="G22" s="81">
        <f t="shared" si="3"/>
        <v>2.2394530294842969E-2</v>
      </c>
    </row>
    <row r="23" spans="2:7" x14ac:dyDescent="0.3">
      <c r="B23" s="83">
        <f t="shared" si="4"/>
        <v>-2.2999999999999985</v>
      </c>
      <c r="C23" s="81">
        <f t="shared" si="0"/>
        <v>1.0724110021675844E-2</v>
      </c>
      <c r="D23" s="81">
        <f t="shared" si="1"/>
        <v>1.0724110021675844E-2</v>
      </c>
      <c r="E23" s="81">
        <f t="shared" si="2"/>
        <v>2.8327037741601276E-2</v>
      </c>
      <c r="F23" s="81">
        <f t="shared" si="3"/>
        <v>2.8327037741601276E-2</v>
      </c>
      <c r="G23" s="81">
        <f t="shared" si="3"/>
        <v>2.8327037741601276E-2</v>
      </c>
    </row>
    <row r="24" spans="2:7" x14ac:dyDescent="0.3">
      <c r="B24" s="83">
        <f t="shared" si="4"/>
        <v>-2.1999999999999984</v>
      </c>
      <c r="C24" s="81">
        <f t="shared" si="0"/>
        <v>1.3903447513498663E-2</v>
      </c>
      <c r="D24" s="81">
        <f t="shared" si="1"/>
        <v>1.3903447513498663E-2</v>
      </c>
      <c r="E24" s="81">
        <f t="shared" si="2"/>
        <v>3.547459284623157E-2</v>
      </c>
      <c r="F24" s="81">
        <f t="shared" si="3"/>
        <v>3.547459284623157E-2</v>
      </c>
      <c r="G24" s="81">
        <f t="shared" si="3"/>
        <v>3.547459284623157E-2</v>
      </c>
    </row>
    <row r="25" spans="2:7" x14ac:dyDescent="0.3">
      <c r="B25" s="83">
        <f t="shared" si="4"/>
        <v>-2.0999999999999983</v>
      </c>
      <c r="C25" s="81">
        <f t="shared" si="0"/>
        <v>1.7864420562816629E-2</v>
      </c>
      <c r="D25" s="81">
        <f t="shared" si="1"/>
        <v>1.7864420562816629E-2</v>
      </c>
      <c r="E25" s="81">
        <f t="shared" si="2"/>
        <v>4.3983595980427351E-2</v>
      </c>
      <c r="F25" s="81">
        <f t="shared" si="3"/>
        <v>4.3983595980427351E-2</v>
      </c>
      <c r="G25" s="81">
        <f t="shared" si="3"/>
        <v>4.3983595980427351E-2</v>
      </c>
    </row>
    <row r="26" spans="2:7" x14ac:dyDescent="0.3">
      <c r="B26" s="83">
        <f t="shared" si="4"/>
        <v>-1.9999999999999982</v>
      </c>
      <c r="C26" s="81">
        <f t="shared" si="0"/>
        <v>2.2750131948179302E-2</v>
      </c>
      <c r="D26" s="81">
        <f t="shared" si="1"/>
        <v>2.2750131948179302E-2</v>
      </c>
      <c r="E26" s="81">
        <f t="shared" si="2"/>
        <v>5.399096651318825E-2</v>
      </c>
      <c r="F26" s="81">
        <f t="shared" si="3"/>
        <v>5.399096651318825E-2</v>
      </c>
      <c r="G26" s="81">
        <f t="shared" si="3"/>
        <v>5.399096651318825E-2</v>
      </c>
    </row>
    <row r="27" spans="2:7" x14ac:dyDescent="0.3">
      <c r="B27" s="83">
        <f t="shared" si="4"/>
        <v>-1.8999999999999981</v>
      </c>
      <c r="C27" s="81">
        <f t="shared" si="0"/>
        <v>2.8716559816001928E-2</v>
      </c>
      <c r="D27" s="81">
        <f t="shared" si="1"/>
        <v>2.8716559816001928E-2</v>
      </c>
      <c r="E27" s="81">
        <f t="shared" si="2"/>
        <v>6.5615814774676831E-2</v>
      </c>
      <c r="F27" s="81">
        <f t="shared" si="3"/>
        <v>6.5615814774676831E-2</v>
      </c>
      <c r="G27" s="81">
        <f t="shared" si="3"/>
        <v>6.5615814774676831E-2</v>
      </c>
    </row>
    <row r="28" spans="2:7" x14ac:dyDescent="0.3">
      <c r="B28" s="83">
        <f t="shared" si="4"/>
        <v>-1.799999999999998</v>
      </c>
      <c r="C28" s="81">
        <f t="shared" si="0"/>
        <v>3.5930319112925969E-2</v>
      </c>
      <c r="D28" s="81">
        <f t="shared" si="1"/>
        <v>3.5930319112925969E-2</v>
      </c>
      <c r="E28" s="81">
        <f t="shared" si="2"/>
        <v>7.8950158300894427E-2</v>
      </c>
      <c r="F28" s="81">
        <f t="shared" si="3"/>
        <v>7.8950158300894427E-2</v>
      </c>
      <c r="G28" s="81">
        <f t="shared" si="3"/>
        <v>7.8950158300894427E-2</v>
      </c>
    </row>
    <row r="29" spans="2:7" x14ac:dyDescent="0.3">
      <c r="B29" s="83">
        <f t="shared" si="4"/>
        <v>-1.699999999999998</v>
      </c>
      <c r="C29" s="81">
        <f t="shared" si="0"/>
        <v>4.4565462758543194E-2</v>
      </c>
      <c r="D29" s="81">
        <f t="shared" si="1"/>
        <v>4.4565462758543194E-2</v>
      </c>
      <c r="E29" s="81">
        <f t="shared" si="2"/>
        <v>9.4049077376887252E-2</v>
      </c>
      <c r="F29" s="81">
        <f t="shared" si="3"/>
        <v>9.4049077376887252E-2</v>
      </c>
      <c r="G29" s="81">
        <f t="shared" si="3"/>
        <v>9.4049077376887252E-2</v>
      </c>
    </row>
    <row r="30" spans="2:7" x14ac:dyDescent="0.3">
      <c r="B30" s="83">
        <f t="shared" si="4"/>
        <v>-1.5999999999999979</v>
      </c>
      <c r="C30" s="81">
        <f t="shared" si="0"/>
        <v>5.4799291699558203E-2</v>
      </c>
      <c r="D30" s="81">
        <f t="shared" si="1"/>
        <v>5.4799291699558203E-2</v>
      </c>
      <c r="E30" s="81">
        <f t="shared" si="2"/>
        <v>0.11092083467945592</v>
      </c>
      <c r="F30" s="81">
        <f t="shared" si="3"/>
        <v>0.11092083467945592</v>
      </c>
      <c r="G30" s="81">
        <f t="shared" si="3"/>
        <v>0.11092083467945592</v>
      </c>
    </row>
    <row r="31" spans="2:7" x14ac:dyDescent="0.3">
      <c r="B31" s="83">
        <f t="shared" si="4"/>
        <v>-1.4999999999999978</v>
      </c>
      <c r="C31" s="81">
        <f t="shared" si="0"/>
        <v>6.6807201268858321E-2</v>
      </c>
      <c r="D31" s="81">
        <f t="shared" si="1"/>
        <v>6.6807201268858321E-2</v>
      </c>
      <c r="E31" s="81">
        <f t="shared" si="2"/>
        <v>0.12951759566589216</v>
      </c>
      <c r="F31" s="81">
        <f t="shared" si="3"/>
        <v>0.12951759566589216</v>
      </c>
      <c r="G31" s="81">
        <f t="shared" si="3"/>
        <v>0.12951759566589216</v>
      </c>
    </row>
    <row r="32" spans="2:7" x14ac:dyDescent="0.3">
      <c r="B32" s="83">
        <f t="shared" si="4"/>
        <v>-1.3999999999999977</v>
      </c>
      <c r="C32" s="81">
        <f t="shared" si="0"/>
        <v>8.0756659233771386E-2</v>
      </c>
      <c r="D32" s="81">
        <f t="shared" si="1"/>
        <v>8.0756659233771386E-2</v>
      </c>
      <c r="E32" s="81">
        <f t="shared" si="2"/>
        <v>0.14972746563574535</v>
      </c>
      <c r="F32" s="81">
        <f t="shared" si="3"/>
        <v>0.14972746563574535</v>
      </c>
      <c r="G32" s="81">
        <f t="shared" si="3"/>
        <v>0.14972746563574535</v>
      </c>
    </row>
    <row r="33" spans="1:8" x14ac:dyDescent="0.3">
      <c r="B33" s="83">
        <f t="shared" si="4"/>
        <v>-1.2999999999999976</v>
      </c>
      <c r="C33" s="81">
        <f t="shared" si="0"/>
        <v>9.6800484585610733E-2</v>
      </c>
      <c r="D33" s="81">
        <f t="shared" si="1"/>
        <v>9.6800484585610733E-2</v>
      </c>
      <c r="E33" s="81">
        <f t="shared" si="2"/>
        <v>0.17136859204780791</v>
      </c>
      <c r="F33" s="81">
        <f t="shared" si="3"/>
        <v>0.17136859204780791</v>
      </c>
      <c r="G33" s="81">
        <f t="shared" si="3"/>
        <v>0.17136859204780791</v>
      </c>
    </row>
    <row r="34" spans="1:8" x14ac:dyDescent="0.3">
      <c r="B34" s="83">
        <f t="shared" si="4"/>
        <v>-1.1999999999999975</v>
      </c>
      <c r="C34" s="81">
        <f t="shared" si="0"/>
        <v>0.11506967022170875</v>
      </c>
      <c r="D34" s="81">
        <f t="shared" si="1"/>
        <v>0.11506967022170875</v>
      </c>
      <c r="E34" s="81">
        <f t="shared" si="2"/>
        <v>0.19418605498321354</v>
      </c>
      <c r="F34" s="81">
        <f t="shared" si="3"/>
        <v>0.19418605498321354</v>
      </c>
      <c r="G34" s="81">
        <f t="shared" si="3"/>
        <v>0.19418605498321354</v>
      </c>
    </row>
    <row r="35" spans="1:8" x14ac:dyDescent="0.3">
      <c r="B35" s="83">
        <f t="shared" si="4"/>
        <v>-1.0999999999999974</v>
      </c>
      <c r="C35" s="81">
        <f t="shared" si="0"/>
        <v>0.1356660609463832</v>
      </c>
      <c r="D35" s="81">
        <f t="shared" si="1"/>
        <v>0.1356660609463832</v>
      </c>
      <c r="E35" s="81">
        <f t="shared" si="2"/>
        <v>0.21785217703255116</v>
      </c>
      <c r="F35" s="81">
        <f t="shared" si="3"/>
        <v>0.21785217703255116</v>
      </c>
      <c r="G35" s="81">
        <f t="shared" si="3"/>
        <v>0.21785217703255116</v>
      </c>
    </row>
    <row r="36" spans="1:8" x14ac:dyDescent="0.3">
      <c r="A36" s="80" t="s">
        <v>125</v>
      </c>
      <c r="B36" s="83">
        <f t="shared" si="4"/>
        <v>-0.99999999999999745</v>
      </c>
      <c r="C36" s="81">
        <f t="shared" si="0"/>
        <v>0.1586552539314576</v>
      </c>
      <c r="D36" s="81">
        <f t="shared" si="1"/>
        <v>0.1586552539314576</v>
      </c>
      <c r="E36" s="81">
        <f t="shared" si="2"/>
        <v>0.24197072451914398</v>
      </c>
      <c r="F36" s="81">
        <f t="shared" si="3"/>
        <v>0.24197072451914398</v>
      </c>
      <c r="G36" s="81">
        <f t="shared" si="3"/>
        <v>0.24197072451914398</v>
      </c>
      <c r="H36" s="81">
        <f>_xlfn.NORM.DIST($B36,$B$2,$C$2,FALSE)</f>
        <v>0.24197072451914398</v>
      </c>
    </row>
    <row r="37" spans="1:8" x14ac:dyDescent="0.3">
      <c r="B37" s="83">
        <f t="shared" si="4"/>
        <v>-0.89999999999999747</v>
      </c>
      <c r="C37" s="81">
        <f t="shared" si="0"/>
        <v>0.18406012534676011</v>
      </c>
      <c r="E37" s="81">
        <f t="shared" si="2"/>
        <v>0.26608524989875543</v>
      </c>
      <c r="G37" s="81">
        <f t="shared" ref="G37:H66" si="5">_xlfn.NORM.DIST($B37,$B$2,$C$2,FALSE)</f>
        <v>0.26608524989875543</v>
      </c>
      <c r="H37" s="81">
        <f t="shared" si="5"/>
        <v>0.26608524989875543</v>
      </c>
    </row>
    <row r="38" spans="1:8" x14ac:dyDescent="0.3">
      <c r="B38" s="83">
        <f t="shared" si="4"/>
        <v>-0.79999999999999749</v>
      </c>
      <c r="C38" s="81">
        <f t="shared" si="0"/>
        <v>0.21185539858339739</v>
      </c>
      <c r="E38" s="81">
        <f t="shared" si="2"/>
        <v>0.28969155276148334</v>
      </c>
      <c r="G38" s="81">
        <f t="shared" si="5"/>
        <v>0.28969155276148334</v>
      </c>
      <c r="H38" s="81">
        <f t="shared" si="5"/>
        <v>0.28969155276148334</v>
      </c>
    </row>
    <row r="39" spans="1:8" x14ac:dyDescent="0.3">
      <c r="B39" s="83">
        <f t="shared" si="4"/>
        <v>-0.69999999999999751</v>
      </c>
      <c r="C39" s="81">
        <f t="shared" si="0"/>
        <v>0.24196365222307376</v>
      </c>
      <c r="E39" s="81">
        <f t="shared" si="2"/>
        <v>0.31225393336676183</v>
      </c>
      <c r="G39" s="81">
        <f t="shared" si="5"/>
        <v>0.31225393336676183</v>
      </c>
      <c r="H39" s="81">
        <f t="shared" si="5"/>
        <v>0.31225393336676183</v>
      </c>
    </row>
    <row r="40" spans="1:8" x14ac:dyDescent="0.3">
      <c r="B40" s="83">
        <f t="shared" si="4"/>
        <v>-0.59999999999999754</v>
      </c>
      <c r="C40" s="81">
        <f t="shared" si="0"/>
        <v>0.27425311775007433</v>
      </c>
      <c r="E40" s="81">
        <f t="shared" si="2"/>
        <v>0.33322460289180011</v>
      </c>
      <c r="G40" s="81">
        <f t="shared" si="5"/>
        <v>0.33322460289180011</v>
      </c>
      <c r="H40" s="81">
        <f t="shared" si="5"/>
        <v>0.33322460289180011</v>
      </c>
    </row>
    <row r="41" spans="1:8" x14ac:dyDescent="0.3">
      <c r="B41" s="83">
        <f t="shared" si="4"/>
        <v>-0.49999999999999756</v>
      </c>
      <c r="C41" s="81">
        <f t="shared" si="0"/>
        <v>0.30853753872598771</v>
      </c>
      <c r="E41" s="81">
        <f t="shared" si="2"/>
        <v>0.35206532676429991</v>
      </c>
      <c r="G41" s="81">
        <f t="shared" si="5"/>
        <v>0.35206532676429991</v>
      </c>
      <c r="H41" s="81">
        <f t="shared" si="5"/>
        <v>0.35206532676429991</v>
      </c>
    </row>
    <row r="42" spans="1:8" x14ac:dyDescent="0.3">
      <c r="B42" s="83">
        <f t="shared" si="4"/>
        <v>-0.39999999999999758</v>
      </c>
      <c r="C42" s="81">
        <f t="shared" si="0"/>
        <v>0.34457825838967671</v>
      </c>
      <c r="E42" s="81">
        <f t="shared" si="2"/>
        <v>0.36827014030332367</v>
      </c>
      <c r="G42" s="81">
        <f t="shared" si="5"/>
        <v>0.36827014030332367</v>
      </c>
      <c r="H42" s="81">
        <f t="shared" si="5"/>
        <v>0.36827014030332367</v>
      </c>
    </row>
    <row r="43" spans="1:8" x14ac:dyDescent="0.3">
      <c r="B43" s="83">
        <f t="shared" si="4"/>
        <v>-0.2999999999999976</v>
      </c>
      <c r="C43" s="81">
        <f t="shared" si="0"/>
        <v>0.38208857781104827</v>
      </c>
      <c r="E43" s="81">
        <f t="shared" si="2"/>
        <v>0.38138781546052442</v>
      </c>
      <c r="G43" s="81">
        <f t="shared" si="5"/>
        <v>0.38138781546052442</v>
      </c>
      <c r="H43" s="81">
        <f t="shared" si="5"/>
        <v>0.38138781546052442</v>
      </c>
    </row>
    <row r="44" spans="1:8" x14ac:dyDescent="0.3">
      <c r="B44" s="83">
        <f t="shared" si="4"/>
        <v>-0.1999999999999976</v>
      </c>
      <c r="C44" s="81">
        <f t="shared" si="0"/>
        <v>0.4207402905608979</v>
      </c>
      <c r="E44" s="81">
        <f t="shared" si="2"/>
        <v>0.3910426939754561</v>
      </c>
      <c r="G44" s="81">
        <f t="shared" si="5"/>
        <v>0.3910426939754561</v>
      </c>
      <c r="H44" s="81">
        <f t="shared" si="5"/>
        <v>0.3910426939754561</v>
      </c>
    </row>
    <row r="45" spans="1:8" x14ac:dyDescent="0.3">
      <c r="B45" s="83">
        <f t="shared" si="4"/>
        <v>-9.9999999999997591E-2</v>
      </c>
      <c r="C45" s="81">
        <f t="shared" si="0"/>
        <v>0.46017216272297196</v>
      </c>
      <c r="E45" s="81">
        <f t="shared" si="2"/>
        <v>0.39695254747701186</v>
      </c>
      <c r="G45" s="81">
        <f t="shared" si="5"/>
        <v>0.39695254747701186</v>
      </c>
      <c r="H45" s="81">
        <f t="shared" si="5"/>
        <v>0.39695254747701186</v>
      </c>
    </row>
    <row r="46" spans="1:8" x14ac:dyDescent="0.3">
      <c r="B46" s="83">
        <f t="shared" si="4"/>
        <v>2.4147350785597155E-15</v>
      </c>
      <c r="C46" s="81">
        <f t="shared" si="0"/>
        <v>0.50000000000000089</v>
      </c>
      <c r="E46" s="81">
        <f t="shared" si="2"/>
        <v>0.3989422804014327</v>
      </c>
      <c r="G46" s="81">
        <f t="shared" si="5"/>
        <v>0.3989422804014327</v>
      </c>
      <c r="H46" s="81">
        <f t="shared" si="5"/>
        <v>0.3989422804014327</v>
      </c>
    </row>
    <row r="47" spans="1:8" x14ac:dyDescent="0.3">
      <c r="B47" s="83">
        <f t="shared" si="4"/>
        <v>0.10000000000000242</v>
      </c>
      <c r="C47" s="81">
        <f t="shared" si="0"/>
        <v>0.53982783727702999</v>
      </c>
      <c r="E47" s="81">
        <f t="shared" si="2"/>
        <v>0.3969525474770117</v>
      </c>
      <c r="G47" s="81">
        <f t="shared" si="5"/>
        <v>0.3969525474770117</v>
      </c>
      <c r="H47" s="81">
        <f t="shared" si="5"/>
        <v>0.3969525474770117</v>
      </c>
    </row>
    <row r="48" spans="1:8" x14ac:dyDescent="0.3">
      <c r="B48" s="83">
        <f t="shared" si="4"/>
        <v>0.20000000000000243</v>
      </c>
      <c r="C48" s="81">
        <f t="shared" si="0"/>
        <v>0.57925970943910399</v>
      </c>
      <c r="E48" s="81">
        <f t="shared" si="2"/>
        <v>0.39104269397545571</v>
      </c>
      <c r="G48" s="81">
        <f t="shared" si="5"/>
        <v>0.39104269397545571</v>
      </c>
      <c r="H48" s="81">
        <f t="shared" si="5"/>
        <v>0.39104269397545571</v>
      </c>
    </row>
    <row r="49" spans="2:8" x14ac:dyDescent="0.3">
      <c r="B49" s="83">
        <f t="shared" si="4"/>
        <v>0.30000000000000243</v>
      </c>
      <c r="C49" s="81">
        <f t="shared" si="0"/>
        <v>0.61791142218895356</v>
      </c>
      <c r="E49" s="81">
        <f t="shared" si="2"/>
        <v>0.3813878154605238</v>
      </c>
      <c r="G49" s="81">
        <f t="shared" si="5"/>
        <v>0.3813878154605238</v>
      </c>
      <c r="H49" s="81">
        <f t="shared" si="5"/>
        <v>0.3813878154605238</v>
      </c>
    </row>
    <row r="50" spans="2:8" x14ac:dyDescent="0.3">
      <c r="B50" s="83">
        <f t="shared" si="4"/>
        <v>0.40000000000000246</v>
      </c>
      <c r="C50" s="81">
        <f t="shared" si="0"/>
        <v>0.65542174161032518</v>
      </c>
      <c r="E50" s="81">
        <f t="shared" si="2"/>
        <v>0.36827014030332295</v>
      </c>
      <c r="G50" s="81">
        <f t="shared" si="5"/>
        <v>0.36827014030332295</v>
      </c>
      <c r="H50" s="81">
        <f t="shared" si="5"/>
        <v>0.36827014030332295</v>
      </c>
    </row>
    <row r="51" spans="2:8" x14ac:dyDescent="0.3">
      <c r="B51" s="83">
        <f t="shared" si="4"/>
        <v>0.50000000000000244</v>
      </c>
      <c r="C51" s="81">
        <f t="shared" si="0"/>
        <v>0.69146246127401401</v>
      </c>
      <c r="E51" s="81">
        <f t="shared" si="2"/>
        <v>0.35206532676429908</v>
      </c>
      <c r="G51" s="81">
        <f t="shared" si="5"/>
        <v>0.35206532676429908</v>
      </c>
      <c r="H51" s="81">
        <f t="shared" si="5"/>
        <v>0.35206532676429908</v>
      </c>
    </row>
    <row r="52" spans="2:8" x14ac:dyDescent="0.3">
      <c r="B52" s="83">
        <f t="shared" si="4"/>
        <v>0.60000000000000242</v>
      </c>
      <c r="C52" s="81">
        <f t="shared" si="0"/>
        <v>0.72574688224992723</v>
      </c>
      <c r="E52" s="81">
        <f t="shared" si="2"/>
        <v>0.33322460289179917</v>
      </c>
      <c r="G52" s="81">
        <f t="shared" si="5"/>
        <v>0.33322460289179917</v>
      </c>
      <c r="H52" s="81">
        <f t="shared" si="5"/>
        <v>0.33322460289179917</v>
      </c>
    </row>
    <row r="53" spans="2:8" x14ac:dyDescent="0.3">
      <c r="B53" s="83">
        <f t="shared" si="4"/>
        <v>0.7000000000000024</v>
      </c>
      <c r="C53" s="81">
        <f t="shared" si="0"/>
        <v>0.75803634777692785</v>
      </c>
      <c r="E53" s="81">
        <f t="shared" si="2"/>
        <v>0.31225393336676072</v>
      </c>
      <c r="G53" s="81">
        <f t="shared" si="5"/>
        <v>0.31225393336676072</v>
      </c>
      <c r="H53" s="81">
        <f t="shared" si="5"/>
        <v>0.31225393336676072</v>
      </c>
    </row>
    <row r="54" spans="2:8" x14ac:dyDescent="0.3">
      <c r="B54" s="83">
        <f t="shared" si="4"/>
        <v>0.80000000000000238</v>
      </c>
      <c r="C54" s="81">
        <f t="shared" si="0"/>
        <v>0.78814460141660403</v>
      </c>
      <c r="E54" s="81">
        <f t="shared" si="2"/>
        <v>0.28969155276148217</v>
      </c>
      <c r="G54" s="81">
        <f t="shared" si="5"/>
        <v>0.28969155276148217</v>
      </c>
      <c r="H54" s="81">
        <f t="shared" si="5"/>
        <v>0.28969155276148217</v>
      </c>
    </row>
    <row r="55" spans="2:8" x14ac:dyDescent="0.3">
      <c r="B55" s="83">
        <f t="shared" si="4"/>
        <v>0.90000000000000235</v>
      </c>
      <c r="C55" s="81">
        <f t="shared" si="0"/>
        <v>0.81593987465324114</v>
      </c>
      <c r="E55" s="81">
        <f t="shared" si="2"/>
        <v>0.26608524989875426</v>
      </c>
      <c r="G55" s="81">
        <f t="shared" si="5"/>
        <v>0.26608524989875426</v>
      </c>
      <c r="H55" s="81">
        <f t="shared" si="5"/>
        <v>0.26608524989875426</v>
      </c>
    </row>
    <row r="56" spans="2:8" x14ac:dyDescent="0.3">
      <c r="B56" s="83">
        <f t="shared" si="4"/>
        <v>1.0000000000000024</v>
      </c>
      <c r="C56" s="81">
        <f t="shared" si="0"/>
        <v>0.84134474606854359</v>
      </c>
      <c r="E56" s="81">
        <f t="shared" si="2"/>
        <v>0.24197072451914278</v>
      </c>
      <c r="G56" s="81">
        <f t="shared" si="5"/>
        <v>0.24197072451914278</v>
      </c>
      <c r="H56" s="81">
        <f t="shared" si="5"/>
        <v>0.24197072451914278</v>
      </c>
    </row>
    <row r="57" spans="2:8" x14ac:dyDescent="0.3">
      <c r="B57" s="83">
        <f t="shared" si="4"/>
        <v>1.1000000000000025</v>
      </c>
      <c r="C57" s="81">
        <f t="shared" si="0"/>
        <v>0.86433393905361788</v>
      </c>
      <c r="E57" s="81">
        <f t="shared" si="2"/>
        <v>0.21785217703254997</v>
      </c>
      <c r="G57" s="81">
        <f t="shared" si="5"/>
        <v>0.21785217703254997</v>
      </c>
      <c r="H57" s="81">
        <f t="shared" si="5"/>
        <v>0.21785217703254997</v>
      </c>
    </row>
    <row r="58" spans="2:8" x14ac:dyDescent="0.3">
      <c r="B58" s="83">
        <f t="shared" si="4"/>
        <v>1.2000000000000026</v>
      </c>
      <c r="C58" s="81">
        <f t="shared" si="0"/>
        <v>0.88493032977829222</v>
      </c>
      <c r="E58" s="81">
        <f t="shared" si="2"/>
        <v>0.19418605498321231</v>
      </c>
      <c r="G58" s="81">
        <f t="shared" si="5"/>
        <v>0.19418605498321231</v>
      </c>
      <c r="H58" s="81">
        <f t="shared" si="5"/>
        <v>0.19418605498321231</v>
      </c>
    </row>
    <row r="59" spans="2:8" x14ac:dyDescent="0.3">
      <c r="B59" s="83">
        <f t="shared" si="4"/>
        <v>1.3000000000000027</v>
      </c>
      <c r="C59" s="81">
        <f t="shared" si="0"/>
        <v>0.90319951541439014</v>
      </c>
      <c r="E59" s="81">
        <f t="shared" si="2"/>
        <v>0.17136859204780677</v>
      </c>
      <c r="G59" s="81">
        <f t="shared" si="5"/>
        <v>0.17136859204780677</v>
      </c>
      <c r="H59" s="81">
        <f t="shared" si="5"/>
        <v>0.17136859204780677</v>
      </c>
    </row>
    <row r="60" spans="2:8" x14ac:dyDescent="0.3">
      <c r="B60" s="83">
        <f t="shared" si="4"/>
        <v>1.4000000000000028</v>
      </c>
      <c r="C60" s="81">
        <f t="shared" si="0"/>
        <v>0.91924334076622938</v>
      </c>
      <c r="E60" s="81">
        <f t="shared" si="2"/>
        <v>0.14972746563574427</v>
      </c>
      <c r="G60" s="81">
        <f t="shared" si="5"/>
        <v>0.14972746563574427</v>
      </c>
      <c r="H60" s="81">
        <f t="shared" si="5"/>
        <v>0.14972746563574427</v>
      </c>
    </row>
    <row r="61" spans="2:8" x14ac:dyDescent="0.3">
      <c r="B61" s="83">
        <f t="shared" si="4"/>
        <v>1.5000000000000029</v>
      </c>
      <c r="C61" s="81">
        <f t="shared" si="0"/>
        <v>0.93319279873114236</v>
      </c>
      <c r="E61" s="81">
        <f t="shared" si="2"/>
        <v>0.12951759566589116</v>
      </c>
      <c r="G61" s="81">
        <f t="shared" si="5"/>
        <v>0.12951759566589116</v>
      </c>
      <c r="H61" s="81">
        <f t="shared" si="5"/>
        <v>0.12951759566589116</v>
      </c>
    </row>
    <row r="62" spans="2:8" x14ac:dyDescent="0.3">
      <c r="B62" s="83">
        <f t="shared" si="4"/>
        <v>1.600000000000003</v>
      </c>
      <c r="C62" s="81">
        <f t="shared" si="0"/>
        <v>0.94520070830044234</v>
      </c>
      <c r="E62" s="81">
        <f t="shared" si="2"/>
        <v>0.11092083467945503</v>
      </c>
      <c r="G62" s="81">
        <f t="shared" si="5"/>
        <v>0.11092083467945503</v>
      </c>
      <c r="H62" s="81">
        <f t="shared" si="5"/>
        <v>0.11092083467945503</v>
      </c>
    </row>
    <row r="63" spans="2:8" x14ac:dyDescent="0.3">
      <c r="B63" s="83">
        <f t="shared" si="4"/>
        <v>1.7000000000000031</v>
      </c>
      <c r="C63" s="81">
        <f t="shared" si="0"/>
        <v>0.95543453724145722</v>
      </c>
      <c r="E63" s="81">
        <f t="shared" si="2"/>
        <v>9.4049077376886434E-2</v>
      </c>
      <c r="G63" s="81">
        <f t="shared" si="5"/>
        <v>9.4049077376886434E-2</v>
      </c>
      <c r="H63" s="81">
        <f t="shared" si="5"/>
        <v>9.4049077376886434E-2</v>
      </c>
    </row>
    <row r="64" spans="2:8" x14ac:dyDescent="0.3">
      <c r="B64" s="83">
        <f t="shared" si="4"/>
        <v>1.8000000000000032</v>
      </c>
      <c r="C64" s="81">
        <f t="shared" si="0"/>
        <v>0.96406968088707445</v>
      </c>
      <c r="E64" s="81">
        <f t="shared" si="2"/>
        <v>7.8950158300893719E-2</v>
      </c>
      <c r="G64" s="81">
        <f t="shared" si="5"/>
        <v>7.8950158300893719E-2</v>
      </c>
      <c r="H64" s="81">
        <f t="shared" si="5"/>
        <v>7.8950158300893719E-2</v>
      </c>
    </row>
    <row r="65" spans="1:8" x14ac:dyDescent="0.3">
      <c r="B65" s="83">
        <f t="shared" si="4"/>
        <v>1.9000000000000032</v>
      </c>
      <c r="C65" s="81">
        <f t="shared" si="0"/>
        <v>0.97128344018399848</v>
      </c>
      <c r="E65" s="81">
        <f t="shared" si="2"/>
        <v>6.5615814774676193E-2</v>
      </c>
      <c r="G65" s="81">
        <f t="shared" si="5"/>
        <v>6.5615814774676193E-2</v>
      </c>
      <c r="H65" s="81">
        <f t="shared" si="5"/>
        <v>6.5615814774676193E-2</v>
      </c>
    </row>
    <row r="66" spans="1:8" x14ac:dyDescent="0.3">
      <c r="A66" s="80" t="s">
        <v>126</v>
      </c>
      <c r="B66" s="83">
        <f t="shared" si="4"/>
        <v>2.0000000000000031</v>
      </c>
      <c r="C66" s="81">
        <f t="shared" si="0"/>
        <v>0.97724986805182101</v>
      </c>
      <c r="E66" s="81">
        <f t="shared" si="2"/>
        <v>5.3990966513187716E-2</v>
      </c>
      <c r="G66" s="81">
        <f t="shared" si="5"/>
        <v>5.3990966513187716E-2</v>
      </c>
      <c r="H66" s="81">
        <f t="shared" si="5"/>
        <v>5.3990966513187716E-2</v>
      </c>
    </row>
    <row r="67" spans="1:8" x14ac:dyDescent="0.3">
      <c r="B67" s="83">
        <f t="shared" si="4"/>
        <v>2.1000000000000032</v>
      </c>
      <c r="C67" s="81">
        <f t="shared" si="0"/>
        <v>0.98213557943718355</v>
      </c>
      <c r="E67" s="81">
        <f t="shared" si="2"/>
        <v>4.39835959804269E-2</v>
      </c>
    </row>
    <row r="68" spans="1:8" x14ac:dyDescent="0.3">
      <c r="B68" s="83">
        <f t="shared" si="4"/>
        <v>2.2000000000000033</v>
      </c>
      <c r="C68" s="81">
        <f t="shared" si="0"/>
        <v>0.98609655248650152</v>
      </c>
      <c r="E68" s="81">
        <f t="shared" si="2"/>
        <v>3.5474592846231189E-2</v>
      </c>
    </row>
    <row r="69" spans="1:8" x14ac:dyDescent="0.3">
      <c r="B69" s="83">
        <f t="shared" si="4"/>
        <v>2.3000000000000034</v>
      </c>
      <c r="C69" s="81">
        <f t="shared" si="0"/>
        <v>0.98927588997832427</v>
      </c>
      <c r="E69" s="81">
        <f t="shared" si="2"/>
        <v>2.8327037741600961E-2</v>
      </c>
    </row>
    <row r="70" spans="1:8" x14ac:dyDescent="0.3">
      <c r="B70" s="83">
        <f t="shared" si="4"/>
        <v>2.4000000000000035</v>
      </c>
      <c r="C70" s="81">
        <f t="shared" si="0"/>
        <v>0.99180246407540396</v>
      </c>
      <c r="E70" s="81">
        <f t="shared" si="2"/>
        <v>2.2394530294842712E-2</v>
      </c>
    </row>
    <row r="71" spans="1:8" x14ac:dyDescent="0.3">
      <c r="B71" s="83">
        <f t="shared" si="4"/>
        <v>2.5000000000000036</v>
      </c>
      <c r="C71" s="81">
        <f t="shared" ref="C71:C86" si="6">_xlfn.NORM.DIST($B71,$B$2,$C$2,TRUE)</f>
        <v>0.99379033467422395</v>
      </c>
      <c r="E71" s="81">
        <f t="shared" ref="E71:E86" si="7">_xlfn.NORM.DIST($B71,$B$2,$C$2,FALSE)</f>
        <v>1.7528300493568381E-2</v>
      </c>
    </row>
    <row r="72" spans="1:8" x14ac:dyDescent="0.3">
      <c r="B72" s="83">
        <f t="shared" ref="B72:B86" si="8">B71+0.1</f>
        <v>2.6000000000000036</v>
      </c>
      <c r="C72" s="81">
        <f t="shared" si="6"/>
        <v>0.99533881197628127</v>
      </c>
      <c r="E72" s="81">
        <f t="shared" si="7"/>
        <v>1.3582969233685486E-2</v>
      </c>
    </row>
    <row r="73" spans="1:8" x14ac:dyDescent="0.3">
      <c r="B73" s="83">
        <f t="shared" si="8"/>
        <v>2.7000000000000037</v>
      </c>
      <c r="C73" s="81">
        <f t="shared" si="6"/>
        <v>0.99653302619695938</v>
      </c>
      <c r="E73" s="81">
        <f t="shared" si="7"/>
        <v>1.0420934814422488E-2</v>
      </c>
    </row>
    <row r="74" spans="1:8" x14ac:dyDescent="0.3">
      <c r="B74" s="83">
        <f t="shared" si="8"/>
        <v>2.8000000000000038</v>
      </c>
      <c r="C74" s="81">
        <f t="shared" si="6"/>
        <v>0.99744486966957213</v>
      </c>
      <c r="E74" s="81">
        <f t="shared" si="7"/>
        <v>7.9154515829798801E-3</v>
      </c>
    </row>
    <row r="75" spans="1:8" x14ac:dyDescent="0.3">
      <c r="B75" s="83">
        <f t="shared" si="8"/>
        <v>2.9000000000000039</v>
      </c>
      <c r="C75" s="81">
        <f t="shared" si="6"/>
        <v>0.99813418669961596</v>
      </c>
      <c r="E75" s="81">
        <f t="shared" si="7"/>
        <v>5.9525324197757853E-3</v>
      </c>
    </row>
    <row r="76" spans="1:8" x14ac:dyDescent="0.3">
      <c r="B76" s="83">
        <f t="shared" si="8"/>
        <v>3.000000000000004</v>
      </c>
      <c r="C76" s="81">
        <f t="shared" si="6"/>
        <v>0.9986501019683699</v>
      </c>
      <c r="E76" s="81">
        <f t="shared" si="7"/>
        <v>4.4318484119379529E-3</v>
      </c>
    </row>
    <row r="77" spans="1:8" x14ac:dyDescent="0.3">
      <c r="B77" s="83">
        <f t="shared" si="8"/>
        <v>3.1000000000000041</v>
      </c>
      <c r="C77" s="81">
        <f t="shared" si="6"/>
        <v>0.99903239678678168</v>
      </c>
      <c r="E77" s="81">
        <f t="shared" si="7"/>
        <v>3.2668190561998783E-3</v>
      </c>
    </row>
    <row r="78" spans="1:8" x14ac:dyDescent="0.3">
      <c r="B78" s="83">
        <f t="shared" si="8"/>
        <v>3.2000000000000042</v>
      </c>
      <c r="C78" s="81">
        <f t="shared" si="6"/>
        <v>0.99931286206208414</v>
      </c>
      <c r="E78" s="81">
        <f t="shared" si="7"/>
        <v>2.3840882014648105E-3</v>
      </c>
    </row>
    <row r="79" spans="1:8" x14ac:dyDescent="0.3">
      <c r="B79" s="83">
        <f t="shared" si="8"/>
        <v>3.3000000000000043</v>
      </c>
      <c r="C79" s="81">
        <f t="shared" si="6"/>
        <v>0.99951657585761622</v>
      </c>
      <c r="E79" s="81">
        <f t="shared" si="7"/>
        <v>1.7225689390536552E-3</v>
      </c>
    </row>
    <row r="80" spans="1:8" x14ac:dyDescent="0.3">
      <c r="B80" s="83">
        <f t="shared" si="8"/>
        <v>3.4000000000000044</v>
      </c>
      <c r="C80" s="81">
        <f t="shared" si="6"/>
        <v>0.99966307073432314</v>
      </c>
      <c r="E80" s="81">
        <f t="shared" si="7"/>
        <v>1.2322191684730013E-3</v>
      </c>
    </row>
    <row r="81" spans="2:5" x14ac:dyDescent="0.3">
      <c r="B81" s="83">
        <f t="shared" si="8"/>
        <v>3.5000000000000044</v>
      </c>
      <c r="C81" s="81">
        <f t="shared" si="6"/>
        <v>0.99976737092096446</v>
      </c>
      <c r="E81" s="81">
        <f t="shared" si="7"/>
        <v>8.7268269504574606E-4</v>
      </c>
    </row>
    <row r="82" spans="2:5" x14ac:dyDescent="0.3">
      <c r="B82" s="83">
        <f t="shared" si="8"/>
        <v>3.6000000000000045</v>
      </c>
      <c r="C82" s="81">
        <f t="shared" si="6"/>
        <v>0.99984089140984245</v>
      </c>
      <c r="E82" s="81">
        <f t="shared" si="7"/>
        <v>6.1190193011376214E-4</v>
      </c>
    </row>
    <row r="83" spans="2:5" x14ac:dyDescent="0.3">
      <c r="B83" s="83">
        <f t="shared" si="8"/>
        <v>3.7000000000000046</v>
      </c>
      <c r="C83" s="81">
        <f t="shared" si="6"/>
        <v>0.99989220026652259</v>
      </c>
      <c r="E83" s="81">
        <f t="shared" si="7"/>
        <v>4.2478027055074428E-4</v>
      </c>
    </row>
    <row r="84" spans="2:5" x14ac:dyDescent="0.3">
      <c r="B84" s="83">
        <f t="shared" si="8"/>
        <v>3.8000000000000047</v>
      </c>
      <c r="C84" s="81">
        <f t="shared" si="6"/>
        <v>0.99992765195607491</v>
      </c>
      <c r="E84" s="81">
        <f t="shared" si="7"/>
        <v>2.9194692579145507E-4</v>
      </c>
    </row>
    <row r="85" spans="2:5" x14ac:dyDescent="0.3">
      <c r="B85" s="83">
        <f t="shared" si="8"/>
        <v>3.9000000000000048</v>
      </c>
      <c r="C85" s="81">
        <f t="shared" si="6"/>
        <v>0.99995190365598241</v>
      </c>
      <c r="E85" s="81">
        <f t="shared" si="7"/>
        <v>1.9865547139276881E-4</v>
      </c>
    </row>
    <row r="86" spans="2:5" x14ac:dyDescent="0.3">
      <c r="B86" s="83">
        <f t="shared" si="8"/>
        <v>4.0000000000000044</v>
      </c>
      <c r="C86" s="81">
        <f t="shared" si="6"/>
        <v>0.99996832875816688</v>
      </c>
      <c r="E86" s="81">
        <f t="shared" si="7"/>
        <v>1.3383022576488298E-4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workbookViewId="0">
      <selection activeCell="Q13" sqref="Q1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zoomScale="60" zoomScaleNormal="90" zoomScalePageLayoutView="80" workbookViewId="0">
      <selection activeCell="AN13" sqref="AN13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136" t="s">
        <v>0</v>
      </c>
      <c r="D2" s="137"/>
      <c r="E2" s="137"/>
      <c r="F2" s="138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91" t="s">
        <v>37</v>
      </c>
      <c r="AB2" s="91"/>
      <c r="AC2" s="91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21"/>
      <c r="BC2" s="136" t="s">
        <v>2</v>
      </c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8"/>
    </row>
    <row r="3" spans="1:76" ht="24.95" customHeight="1" thickBot="1" x14ac:dyDescent="0.35">
      <c r="A3" s="1"/>
      <c r="B3" s="1"/>
      <c r="C3" s="142"/>
      <c r="D3" s="143"/>
      <c r="E3" s="143"/>
      <c r="F3" s="144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W3" s="37"/>
      <c r="AX3" s="37"/>
      <c r="AY3" s="37"/>
      <c r="AZ3" s="37"/>
      <c r="BA3" s="21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1"/>
    </row>
    <row r="4" spans="1:76" ht="24.95" customHeight="1" thickBot="1" x14ac:dyDescent="0.35">
      <c r="A4" s="1"/>
      <c r="B4" s="1"/>
      <c r="C4" s="139"/>
      <c r="D4" s="140"/>
      <c r="E4" s="140"/>
      <c r="F4" s="141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W4" s="37"/>
      <c r="AX4" s="37"/>
      <c r="AY4" s="37"/>
      <c r="AZ4" s="37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W5" s="37"/>
      <c r="AX5" s="37"/>
      <c r="AY5" s="37"/>
      <c r="AZ5" s="37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91" t="s">
        <v>36</v>
      </c>
      <c r="B6" s="91"/>
      <c r="C6" s="91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I11" s="38"/>
      <c r="AJ11" s="38"/>
      <c r="AK11" s="38"/>
      <c r="AL11" s="38"/>
      <c r="AM11" s="38"/>
      <c r="AN11" s="38"/>
      <c r="AO11" s="38"/>
      <c r="AP11" s="37"/>
      <c r="AQ11" s="37"/>
      <c r="AR11" s="37"/>
      <c r="AS11" s="37"/>
      <c r="AT11" s="38"/>
      <c r="AU11" s="38"/>
      <c r="AV11" s="38"/>
      <c r="AW11" s="38"/>
      <c r="AX11" s="38"/>
      <c r="AY11" s="38"/>
      <c r="AZ11" s="38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148"/>
      <c r="B17" s="148"/>
      <c r="C17" s="14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Y17" s="37"/>
      <c r="AZ17" s="37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Y20" s="38"/>
      <c r="AZ20" s="38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148"/>
      <c r="B21" s="148"/>
      <c r="C21" s="148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Y21" s="39"/>
      <c r="AZ21" s="39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Y22" s="39"/>
      <c r="AZ22" s="39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Y23" s="40"/>
      <c r="AZ23" s="40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37"/>
      <c r="AB25" s="37"/>
      <c r="AY25" s="39"/>
      <c r="AZ25" s="39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Y26" s="39"/>
      <c r="AZ26" s="39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Y27" s="37"/>
      <c r="AZ27" s="37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Y28" s="37"/>
      <c r="AZ28" s="37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148"/>
      <c r="B29" s="148"/>
      <c r="C29" s="148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Y29" s="37"/>
      <c r="AZ29" s="37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37"/>
      <c r="AB30" s="37"/>
      <c r="AY30" s="37"/>
      <c r="AZ30" s="37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7"/>
      <c r="AB31" s="37"/>
      <c r="AY31" s="37"/>
      <c r="AZ31" s="37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Y32" s="37"/>
      <c r="AZ32" s="37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Y33" s="37"/>
      <c r="AZ33" s="37"/>
      <c r="BA33" s="24"/>
      <c r="BC33" s="1" t="s">
        <v>3</v>
      </c>
      <c r="BH33" s="1" t="s">
        <v>39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38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統計学B #05</vt:lpstr>
      <vt:lpstr>統計学B #05_解答</vt:lpstr>
      <vt:lpstr>確率密度関数</vt:lpstr>
      <vt:lpstr>norm.dist</vt:lpstr>
      <vt:lpstr>temp</vt:lpstr>
      <vt:lpstr>temp!Print_Area</vt:lpstr>
      <vt:lpstr>'統計学B #05'!Print_Area</vt:lpstr>
      <vt:lpstr>'統計学B #05_解答'!Print_Area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2019-10-08T07:13:27Z</cp:lastPrinted>
  <dcterms:created xsi:type="dcterms:W3CDTF">2019-04-23T06:14:39Z</dcterms:created>
  <dcterms:modified xsi:type="dcterms:W3CDTF">2019-10-22T13:05:32Z</dcterms:modified>
</cp:coreProperties>
</file>