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20" windowWidth="20730" windowHeight="11760"/>
  </bookViews>
  <sheets>
    <sheet name="統計学B #15" sheetId="40" r:id="rId1"/>
    <sheet name="統計学B #15_解答" sheetId="27" r:id="rId2"/>
    <sheet name="標準正規分布表" sheetId="26" r:id="rId3"/>
    <sheet name="ｔ分布表" sheetId="32" r:id="rId4"/>
    <sheet name="ポアソン分布表" sheetId="38" r:id="rId5"/>
    <sheet name="カイ二乗分布表" sheetId="36" r:id="rId6"/>
    <sheet name="F分布表" sheetId="39" r:id="rId7"/>
    <sheet name="temp" sheetId="20" r:id="rId8"/>
    <sheet name="chisq.dist" sheetId="29" r:id="rId9"/>
  </sheets>
  <definedNames>
    <definedName name="_xlnm.Print_Area" localSheetId="7">temp!$A$1:$BZ$37</definedName>
    <definedName name="_xlnm.Print_Area" localSheetId="0">'統計学B #15'!$A$1:$CZ$37</definedName>
    <definedName name="_xlnm.Print_Area" localSheetId="1">'統計学B #15_解答'!$A$1:$CZ$37</definedName>
  </definedNames>
  <calcPr calcId="14562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CM12" i="27" l="1"/>
  <c r="CQ8" i="27" s="1"/>
  <c r="CU8" i="27" s="1"/>
  <c r="CM11" i="27"/>
  <c r="CQ9" i="27" l="1"/>
  <c r="CU9" i="27" s="1"/>
  <c r="CQ6" i="27"/>
  <c r="CQ10" i="27"/>
  <c r="CU10" i="27" s="1"/>
  <c r="CQ7" i="27"/>
  <c r="CU7" i="27" s="1"/>
  <c r="G10" i="29"/>
  <c r="G11" i="29" s="1"/>
  <c r="H11" i="29" s="1"/>
  <c r="H8" i="29"/>
  <c r="G8" i="29"/>
  <c r="G9" i="29" s="1"/>
  <c r="H9" i="29" s="1"/>
  <c r="G7" i="29"/>
  <c r="H7" i="29" s="1"/>
  <c r="E7" i="29"/>
  <c r="D8" i="29"/>
  <c r="D9" i="29"/>
  <c r="D10" i="29"/>
  <c r="D11" i="29"/>
  <c r="D12" i="29"/>
  <c r="D13" i="29"/>
  <c r="D14" i="29"/>
  <c r="D15" i="29"/>
  <c r="D16" i="29"/>
  <c r="D17" i="29"/>
  <c r="D18" i="29"/>
  <c r="D19" i="29"/>
  <c r="D20" i="29"/>
  <c r="D21" i="29"/>
  <c r="D22" i="29"/>
  <c r="D23" i="29"/>
  <c r="D24" i="29"/>
  <c r="D25" i="29"/>
  <c r="D26" i="29"/>
  <c r="D27" i="29"/>
  <c r="D28" i="29"/>
  <c r="D29" i="29"/>
  <c r="D30" i="29"/>
  <c r="D31" i="29"/>
  <c r="D32" i="29"/>
  <c r="D33" i="29"/>
  <c r="D34" i="29"/>
  <c r="D35" i="29"/>
  <c r="D36" i="29"/>
  <c r="D37" i="29"/>
  <c r="D38" i="29"/>
  <c r="D39" i="29"/>
  <c r="D40" i="29"/>
  <c r="D41" i="29"/>
  <c r="D42" i="29"/>
  <c r="D43" i="29"/>
  <c r="D44" i="29"/>
  <c r="D45" i="29"/>
  <c r="D46" i="29"/>
  <c r="D47" i="29"/>
  <c r="D48" i="29"/>
  <c r="D49" i="29"/>
  <c r="D50" i="29"/>
  <c r="D51" i="29"/>
  <c r="D52" i="29"/>
  <c r="D53" i="29"/>
  <c r="D54" i="29"/>
  <c r="D55" i="29"/>
  <c r="D56" i="29"/>
  <c r="D57" i="29"/>
  <c r="D58" i="29"/>
  <c r="D59" i="29"/>
  <c r="D60" i="29"/>
  <c r="D61" i="29"/>
  <c r="D62" i="29"/>
  <c r="D63" i="29"/>
  <c r="D64" i="29"/>
  <c r="D65" i="29"/>
  <c r="D66" i="29"/>
  <c r="D67" i="29"/>
  <c r="D68" i="29"/>
  <c r="D69" i="29"/>
  <c r="D70" i="29"/>
  <c r="D71" i="29"/>
  <c r="D72" i="29"/>
  <c r="D73" i="29"/>
  <c r="D74" i="29"/>
  <c r="D75" i="29"/>
  <c r="D76" i="29"/>
  <c r="D77" i="29"/>
  <c r="D78" i="29"/>
  <c r="D79" i="29"/>
  <c r="D80" i="29"/>
  <c r="D81" i="29"/>
  <c r="D82" i="29"/>
  <c r="D83" i="29"/>
  <c r="D84" i="29"/>
  <c r="D85" i="29"/>
  <c r="D86" i="29"/>
  <c r="D87" i="29"/>
  <c r="D88" i="29"/>
  <c r="D89" i="29"/>
  <c r="D90" i="29"/>
  <c r="D91" i="29"/>
  <c r="D92" i="29"/>
  <c r="D93" i="29"/>
  <c r="D94" i="29"/>
  <c r="D95" i="29"/>
  <c r="D96" i="29"/>
  <c r="D97" i="29"/>
  <c r="D98" i="29"/>
  <c r="D99" i="29"/>
  <c r="D100" i="29"/>
  <c r="D101" i="29"/>
  <c r="D102" i="29"/>
  <c r="D103" i="29"/>
  <c r="D104" i="29"/>
  <c r="D105" i="29"/>
  <c r="D106" i="29"/>
  <c r="D107" i="29"/>
  <c r="D108" i="29"/>
  <c r="D109" i="29"/>
  <c r="D110" i="29"/>
  <c r="D111" i="29"/>
  <c r="D112" i="29"/>
  <c r="D113" i="29"/>
  <c r="D114" i="29"/>
  <c r="D115" i="29"/>
  <c r="D116" i="29"/>
  <c r="D117" i="29"/>
  <c r="D118" i="29"/>
  <c r="D119" i="29"/>
  <c r="D120" i="29"/>
  <c r="D121" i="29"/>
  <c r="D122" i="29"/>
  <c r="D123" i="29"/>
  <c r="D124" i="29"/>
  <c r="D125" i="29"/>
  <c r="D126" i="29"/>
  <c r="D127" i="29"/>
  <c r="D128" i="29"/>
  <c r="D129" i="29"/>
  <c r="D130" i="29"/>
  <c r="D131" i="29"/>
  <c r="D132" i="29"/>
  <c r="D133" i="29"/>
  <c r="D134" i="29"/>
  <c r="D135" i="29"/>
  <c r="D136" i="29"/>
  <c r="D137" i="29"/>
  <c r="D138" i="29"/>
  <c r="D139" i="29"/>
  <c r="D140" i="29"/>
  <c r="D141" i="29"/>
  <c r="D142" i="29"/>
  <c r="D143" i="29"/>
  <c r="D144" i="29"/>
  <c r="D145" i="29"/>
  <c r="D146" i="29"/>
  <c r="D147" i="29"/>
  <c r="D148" i="29"/>
  <c r="D149" i="29"/>
  <c r="D150" i="29"/>
  <c r="D151" i="29"/>
  <c r="D152" i="29"/>
  <c r="D153" i="29"/>
  <c r="D154" i="29"/>
  <c r="D155" i="29"/>
  <c r="D156" i="29"/>
  <c r="D157" i="29"/>
  <c r="D158" i="29"/>
  <c r="D159" i="29"/>
  <c r="D160" i="29"/>
  <c r="D161" i="29"/>
  <c r="D162" i="29"/>
  <c r="D163" i="29"/>
  <c r="D164" i="29"/>
  <c r="D165" i="29"/>
  <c r="D166" i="29"/>
  <c r="D167" i="29"/>
  <c r="D168" i="29"/>
  <c r="D169" i="29"/>
  <c r="D170" i="29"/>
  <c r="D171" i="29"/>
  <c r="D172" i="29"/>
  <c r="D173" i="29"/>
  <c r="D174" i="29"/>
  <c r="D175" i="29"/>
  <c r="D176" i="29"/>
  <c r="D177" i="29"/>
  <c r="D178" i="29"/>
  <c r="D179" i="29"/>
  <c r="D180" i="29"/>
  <c r="D181" i="29"/>
  <c r="D182" i="29"/>
  <c r="D183" i="29"/>
  <c r="D184" i="29"/>
  <c r="D185" i="29"/>
  <c r="D186" i="29"/>
  <c r="D187" i="29"/>
  <c r="D188" i="29"/>
  <c r="D189" i="29"/>
  <c r="D190" i="29"/>
  <c r="D191" i="29"/>
  <c r="D192" i="29"/>
  <c r="D193" i="29"/>
  <c r="D194" i="29"/>
  <c r="D195" i="29"/>
  <c r="D196" i="29"/>
  <c r="D197" i="29"/>
  <c r="D198" i="29"/>
  <c r="D199" i="29"/>
  <c r="D200" i="29"/>
  <c r="D201" i="29"/>
  <c r="D202" i="29"/>
  <c r="D203" i="29"/>
  <c r="D204" i="29"/>
  <c r="D205" i="29"/>
  <c r="D206" i="29"/>
  <c r="C197" i="29"/>
  <c r="C198" i="29" s="1"/>
  <c r="C199" i="29" s="1"/>
  <c r="C200" i="29" s="1"/>
  <c r="C201" i="29" s="1"/>
  <c r="C202" i="29" s="1"/>
  <c r="C203" i="29" s="1"/>
  <c r="C204" i="29" s="1"/>
  <c r="C205" i="29" s="1"/>
  <c r="C206" i="29" s="1"/>
  <c r="C107" i="29"/>
  <c r="C108" i="29"/>
  <c r="C109" i="29" s="1"/>
  <c r="C110" i="29" s="1"/>
  <c r="C111" i="29" s="1"/>
  <c r="C112" i="29" s="1"/>
  <c r="C113" i="29" s="1"/>
  <c r="C114" i="29" s="1"/>
  <c r="C115" i="29" s="1"/>
  <c r="C116" i="29" s="1"/>
  <c r="C117" i="29" s="1"/>
  <c r="C118" i="29" s="1"/>
  <c r="C119" i="29" s="1"/>
  <c r="C120" i="29" s="1"/>
  <c r="C121" i="29" s="1"/>
  <c r="C122" i="29" s="1"/>
  <c r="C123" i="29" s="1"/>
  <c r="C124" i="29" s="1"/>
  <c r="C125" i="29" s="1"/>
  <c r="C126" i="29" s="1"/>
  <c r="C127" i="29" s="1"/>
  <c r="C128" i="29" s="1"/>
  <c r="C129" i="29" s="1"/>
  <c r="C130" i="29" s="1"/>
  <c r="C131" i="29" s="1"/>
  <c r="C132" i="29" s="1"/>
  <c r="C133" i="29" s="1"/>
  <c r="C134" i="29" s="1"/>
  <c r="C135" i="29" s="1"/>
  <c r="C136" i="29" s="1"/>
  <c r="C137" i="29" s="1"/>
  <c r="C138" i="29" s="1"/>
  <c r="C139" i="29" s="1"/>
  <c r="C140" i="29" s="1"/>
  <c r="C141" i="29" s="1"/>
  <c r="C142" i="29" s="1"/>
  <c r="C143" i="29" s="1"/>
  <c r="C144" i="29" s="1"/>
  <c r="C145" i="29" s="1"/>
  <c r="C146" i="29" s="1"/>
  <c r="C147" i="29" s="1"/>
  <c r="C148" i="29" s="1"/>
  <c r="C149" i="29" s="1"/>
  <c r="C150" i="29" s="1"/>
  <c r="C151" i="29" s="1"/>
  <c r="C152" i="29" s="1"/>
  <c r="C153" i="29" s="1"/>
  <c r="C154" i="29" s="1"/>
  <c r="C155" i="29" s="1"/>
  <c r="C156" i="29" s="1"/>
  <c r="C157" i="29" s="1"/>
  <c r="C158" i="29" s="1"/>
  <c r="C159" i="29" s="1"/>
  <c r="C160" i="29" s="1"/>
  <c r="C161" i="29" s="1"/>
  <c r="C162" i="29" s="1"/>
  <c r="C163" i="29" s="1"/>
  <c r="C164" i="29" s="1"/>
  <c r="C165" i="29" s="1"/>
  <c r="C166" i="29" s="1"/>
  <c r="C167" i="29" s="1"/>
  <c r="C168" i="29" s="1"/>
  <c r="C169" i="29" s="1"/>
  <c r="C170" i="29" s="1"/>
  <c r="C171" i="29" s="1"/>
  <c r="C172" i="29" s="1"/>
  <c r="C173" i="29" s="1"/>
  <c r="C174" i="29" s="1"/>
  <c r="C175" i="29" s="1"/>
  <c r="C176" i="29" s="1"/>
  <c r="C177" i="29" s="1"/>
  <c r="C178" i="29" s="1"/>
  <c r="C179" i="29" s="1"/>
  <c r="C180" i="29" s="1"/>
  <c r="C181" i="29" s="1"/>
  <c r="C182" i="29" s="1"/>
  <c r="C183" i="29" s="1"/>
  <c r="C184" i="29" s="1"/>
  <c r="C185" i="29" s="1"/>
  <c r="C186" i="29" s="1"/>
  <c r="C187" i="29" s="1"/>
  <c r="C188" i="29" s="1"/>
  <c r="C189" i="29" s="1"/>
  <c r="C190" i="29" s="1"/>
  <c r="C191" i="29" s="1"/>
  <c r="C192" i="29" s="1"/>
  <c r="C193" i="29" s="1"/>
  <c r="C194" i="29" s="1"/>
  <c r="C195" i="29" s="1"/>
  <c r="C196" i="29" s="1"/>
  <c r="C8" i="29"/>
  <c r="C9" i="29" s="1"/>
  <c r="C10" i="29" s="1"/>
  <c r="C11" i="29" s="1"/>
  <c r="C12" i="29" s="1"/>
  <c r="C13" i="29" s="1"/>
  <c r="C14" i="29" s="1"/>
  <c r="C15" i="29" s="1"/>
  <c r="C16" i="29" s="1"/>
  <c r="C17" i="29" s="1"/>
  <c r="C18" i="29" s="1"/>
  <c r="C19" i="29" s="1"/>
  <c r="C20" i="29" s="1"/>
  <c r="C21" i="29" s="1"/>
  <c r="C22" i="29" s="1"/>
  <c r="C23" i="29" s="1"/>
  <c r="C24" i="29" s="1"/>
  <c r="C25" i="29" s="1"/>
  <c r="C26" i="29" s="1"/>
  <c r="C27" i="29" s="1"/>
  <c r="C28" i="29" s="1"/>
  <c r="C29" i="29" s="1"/>
  <c r="C30" i="29" s="1"/>
  <c r="C31" i="29" s="1"/>
  <c r="C32" i="29" s="1"/>
  <c r="C33" i="29" s="1"/>
  <c r="C34" i="29" s="1"/>
  <c r="C35" i="29" s="1"/>
  <c r="C36" i="29" s="1"/>
  <c r="C37" i="29" s="1"/>
  <c r="C38" i="29" s="1"/>
  <c r="C39" i="29" s="1"/>
  <c r="C40" i="29" s="1"/>
  <c r="C41" i="29" s="1"/>
  <c r="C42" i="29" s="1"/>
  <c r="C43" i="29" s="1"/>
  <c r="C44" i="29" s="1"/>
  <c r="C45" i="29" s="1"/>
  <c r="C46" i="29" s="1"/>
  <c r="C47" i="29" s="1"/>
  <c r="C48" i="29" s="1"/>
  <c r="C49" i="29" s="1"/>
  <c r="C50" i="29" s="1"/>
  <c r="C51" i="29" s="1"/>
  <c r="C52" i="29" s="1"/>
  <c r="C53" i="29" s="1"/>
  <c r="C54" i="29" s="1"/>
  <c r="C55" i="29" s="1"/>
  <c r="C56" i="29" s="1"/>
  <c r="C57" i="29" s="1"/>
  <c r="C58" i="29" s="1"/>
  <c r="C59" i="29" s="1"/>
  <c r="C60" i="29" s="1"/>
  <c r="C61" i="29" s="1"/>
  <c r="C62" i="29" s="1"/>
  <c r="C63" i="29" s="1"/>
  <c r="C64" i="29" s="1"/>
  <c r="C65" i="29" s="1"/>
  <c r="C66" i="29" s="1"/>
  <c r="C67" i="29" s="1"/>
  <c r="C68" i="29" s="1"/>
  <c r="C69" i="29" s="1"/>
  <c r="C70" i="29" s="1"/>
  <c r="C71" i="29" s="1"/>
  <c r="C72" i="29" s="1"/>
  <c r="C73" i="29" s="1"/>
  <c r="C74" i="29" s="1"/>
  <c r="C75" i="29" s="1"/>
  <c r="C76" i="29" s="1"/>
  <c r="C77" i="29" s="1"/>
  <c r="C78" i="29" s="1"/>
  <c r="C79" i="29" s="1"/>
  <c r="C80" i="29" s="1"/>
  <c r="C81" i="29" s="1"/>
  <c r="C82" i="29" s="1"/>
  <c r="C83" i="29" s="1"/>
  <c r="C84" i="29" s="1"/>
  <c r="C85" i="29" s="1"/>
  <c r="C86" i="29" s="1"/>
  <c r="C87" i="29" s="1"/>
  <c r="C88" i="29" s="1"/>
  <c r="C89" i="29" s="1"/>
  <c r="C90" i="29" s="1"/>
  <c r="C91" i="29" s="1"/>
  <c r="C92" i="29" s="1"/>
  <c r="C93" i="29" s="1"/>
  <c r="C94" i="29" s="1"/>
  <c r="C95" i="29" s="1"/>
  <c r="C96" i="29" s="1"/>
  <c r="C97" i="29" s="1"/>
  <c r="C98" i="29" s="1"/>
  <c r="C99" i="29" s="1"/>
  <c r="C100" i="29" s="1"/>
  <c r="C101" i="29" s="1"/>
  <c r="C102" i="29" s="1"/>
  <c r="C103" i="29" s="1"/>
  <c r="C104" i="29" s="1"/>
  <c r="C105" i="29" s="1"/>
  <c r="C106" i="29" s="1"/>
  <c r="C7" i="29"/>
  <c r="H6" i="29"/>
  <c r="G2" i="29"/>
  <c r="F6" i="29"/>
  <c r="E2" i="29"/>
  <c r="K49" i="39"/>
  <c r="J49" i="39"/>
  <c r="I49" i="39"/>
  <c r="H49" i="39"/>
  <c r="G49" i="39"/>
  <c r="F49" i="39"/>
  <c r="E49" i="39"/>
  <c r="D49" i="39"/>
  <c r="C49" i="39"/>
  <c r="B49" i="39"/>
  <c r="K48" i="39"/>
  <c r="J48" i="39"/>
  <c r="I48" i="39"/>
  <c r="H48" i="39"/>
  <c r="G48" i="39"/>
  <c r="F48" i="39"/>
  <c r="E48" i="39"/>
  <c r="D48" i="39"/>
  <c r="C48" i="39"/>
  <c r="B48" i="39"/>
  <c r="K47" i="39"/>
  <c r="J47" i="39"/>
  <c r="I47" i="39"/>
  <c r="H47" i="39"/>
  <c r="G47" i="39"/>
  <c r="F47" i="39"/>
  <c r="E47" i="39"/>
  <c r="D47" i="39"/>
  <c r="C47" i="39"/>
  <c r="B47" i="39"/>
  <c r="K46" i="39"/>
  <c r="J46" i="39"/>
  <c r="I46" i="39"/>
  <c r="H46" i="39"/>
  <c r="G46" i="39"/>
  <c r="F46" i="39"/>
  <c r="E46" i="39"/>
  <c r="D46" i="39"/>
  <c r="C46" i="39"/>
  <c r="B46" i="39"/>
  <c r="K45" i="39"/>
  <c r="J45" i="39"/>
  <c r="I45" i="39"/>
  <c r="H45" i="39"/>
  <c r="G45" i="39"/>
  <c r="F45" i="39"/>
  <c r="E45" i="39"/>
  <c r="D45" i="39"/>
  <c r="C45" i="39"/>
  <c r="B45" i="39"/>
  <c r="K43" i="39"/>
  <c r="J43" i="39"/>
  <c r="I43" i="39"/>
  <c r="H43" i="39"/>
  <c r="G43" i="39"/>
  <c r="F43" i="39"/>
  <c r="E43" i="39"/>
  <c r="D43" i="39"/>
  <c r="C43" i="39"/>
  <c r="B43" i="39"/>
  <c r="K42" i="39"/>
  <c r="J42" i="39"/>
  <c r="I42" i="39"/>
  <c r="H42" i="39"/>
  <c r="G42" i="39"/>
  <c r="F42" i="39"/>
  <c r="E42" i="39"/>
  <c r="D42" i="39"/>
  <c r="C42" i="39"/>
  <c r="B42" i="39"/>
  <c r="K41" i="39"/>
  <c r="J41" i="39"/>
  <c r="I41" i="39"/>
  <c r="H41" i="39"/>
  <c r="G41" i="39"/>
  <c r="F41" i="39"/>
  <c r="E41" i="39"/>
  <c r="D41" i="39"/>
  <c r="C41" i="39"/>
  <c r="B41" i="39"/>
  <c r="K40" i="39"/>
  <c r="J40" i="39"/>
  <c r="I40" i="39"/>
  <c r="H40" i="39"/>
  <c r="G40" i="39"/>
  <c r="F40" i="39"/>
  <c r="E40" i="39"/>
  <c r="D40" i="39"/>
  <c r="C40" i="39"/>
  <c r="B40" i="39"/>
  <c r="K39" i="39"/>
  <c r="J39" i="39"/>
  <c r="I39" i="39"/>
  <c r="H39" i="39"/>
  <c r="G39" i="39"/>
  <c r="F39" i="39"/>
  <c r="E39" i="39"/>
  <c r="D39" i="39"/>
  <c r="C39" i="39"/>
  <c r="B39" i="39"/>
  <c r="K37" i="39"/>
  <c r="J37" i="39"/>
  <c r="I37" i="39"/>
  <c r="H37" i="39"/>
  <c r="G37" i="39"/>
  <c r="F37" i="39"/>
  <c r="E37" i="39"/>
  <c r="D37" i="39"/>
  <c r="C37" i="39"/>
  <c r="B37" i="39"/>
  <c r="K36" i="39"/>
  <c r="J36" i="39"/>
  <c r="I36" i="39"/>
  <c r="H36" i="39"/>
  <c r="G36" i="39"/>
  <c r="F36" i="39"/>
  <c r="E36" i="39"/>
  <c r="D36" i="39"/>
  <c r="C36" i="39"/>
  <c r="B36" i="39"/>
  <c r="K35" i="39"/>
  <c r="J35" i="39"/>
  <c r="I35" i="39"/>
  <c r="H35" i="39"/>
  <c r="G35" i="39"/>
  <c r="F35" i="39"/>
  <c r="E35" i="39"/>
  <c r="D35" i="39"/>
  <c r="C35" i="39"/>
  <c r="B35" i="39"/>
  <c r="K34" i="39"/>
  <c r="J34" i="39"/>
  <c r="I34" i="39"/>
  <c r="H34" i="39"/>
  <c r="G34" i="39"/>
  <c r="F34" i="39"/>
  <c r="E34" i="39"/>
  <c r="D34" i="39"/>
  <c r="C34" i="39"/>
  <c r="B34" i="39"/>
  <c r="K33" i="39"/>
  <c r="J33" i="39"/>
  <c r="I33" i="39"/>
  <c r="H33" i="39"/>
  <c r="G33" i="39"/>
  <c r="F33" i="39"/>
  <c r="E33" i="39"/>
  <c r="D33" i="39"/>
  <c r="C33" i="39"/>
  <c r="B33" i="39"/>
  <c r="K31" i="39"/>
  <c r="J31" i="39"/>
  <c r="I31" i="39"/>
  <c r="H31" i="39"/>
  <c r="G31" i="39"/>
  <c r="F31" i="39"/>
  <c r="E31" i="39"/>
  <c r="D31" i="39"/>
  <c r="C31" i="39"/>
  <c r="B31" i="39"/>
  <c r="K30" i="39"/>
  <c r="J30" i="39"/>
  <c r="I30" i="39"/>
  <c r="H30" i="39"/>
  <c r="G30" i="39"/>
  <c r="F30" i="39"/>
  <c r="E30" i="39"/>
  <c r="D30" i="39"/>
  <c r="C30" i="39"/>
  <c r="B30" i="39"/>
  <c r="K29" i="39"/>
  <c r="J29" i="39"/>
  <c r="I29" i="39"/>
  <c r="H29" i="39"/>
  <c r="G29" i="39"/>
  <c r="F29" i="39"/>
  <c r="E29" i="39"/>
  <c r="D29" i="39"/>
  <c r="C29" i="39"/>
  <c r="B29" i="39"/>
  <c r="K28" i="39"/>
  <c r="J28" i="39"/>
  <c r="I28" i="39"/>
  <c r="H28" i="39"/>
  <c r="G28" i="39"/>
  <c r="F28" i="39"/>
  <c r="E28" i="39"/>
  <c r="D28" i="39"/>
  <c r="C28" i="39"/>
  <c r="B28" i="39"/>
  <c r="K27" i="39"/>
  <c r="J27" i="39"/>
  <c r="I27" i="39"/>
  <c r="H27" i="39"/>
  <c r="G27" i="39"/>
  <c r="F27" i="39"/>
  <c r="E27" i="39"/>
  <c r="D27" i="39"/>
  <c r="C27" i="39"/>
  <c r="B27" i="39"/>
  <c r="A28" i="39"/>
  <c r="A29" i="39" s="1"/>
  <c r="K24" i="39"/>
  <c r="J24" i="39"/>
  <c r="I24" i="39"/>
  <c r="H24" i="39"/>
  <c r="G24" i="39"/>
  <c r="F24" i="39"/>
  <c r="E24" i="39"/>
  <c r="D24" i="39"/>
  <c r="C24" i="39"/>
  <c r="B24" i="39"/>
  <c r="K23" i="39"/>
  <c r="J23" i="39"/>
  <c r="I23" i="39"/>
  <c r="H23" i="39"/>
  <c r="G23" i="39"/>
  <c r="F23" i="39"/>
  <c r="E23" i="39"/>
  <c r="D23" i="39"/>
  <c r="C23" i="39"/>
  <c r="B23" i="39"/>
  <c r="K22" i="39"/>
  <c r="J22" i="39"/>
  <c r="I22" i="39"/>
  <c r="H22" i="39"/>
  <c r="G22" i="39"/>
  <c r="F22" i="39"/>
  <c r="E22" i="39"/>
  <c r="D22" i="39"/>
  <c r="C22" i="39"/>
  <c r="B22" i="39"/>
  <c r="K21" i="39"/>
  <c r="J21" i="39"/>
  <c r="I21" i="39"/>
  <c r="H21" i="39"/>
  <c r="G21" i="39"/>
  <c r="F21" i="39"/>
  <c r="E21" i="39"/>
  <c r="D21" i="39"/>
  <c r="C21" i="39"/>
  <c r="B21" i="39"/>
  <c r="K20" i="39"/>
  <c r="J20" i="39"/>
  <c r="I20" i="39"/>
  <c r="H20" i="39"/>
  <c r="G20" i="39"/>
  <c r="F20" i="39"/>
  <c r="E20" i="39"/>
  <c r="D20" i="39"/>
  <c r="C20" i="39"/>
  <c r="B20" i="39"/>
  <c r="K18" i="39"/>
  <c r="J18" i="39"/>
  <c r="I18" i="39"/>
  <c r="H18" i="39"/>
  <c r="G18" i="39"/>
  <c r="F18" i="39"/>
  <c r="E18" i="39"/>
  <c r="D18" i="39"/>
  <c r="C18" i="39"/>
  <c r="B18" i="39"/>
  <c r="K17" i="39"/>
  <c r="J17" i="39"/>
  <c r="I17" i="39"/>
  <c r="H17" i="39"/>
  <c r="G17" i="39"/>
  <c r="F17" i="39"/>
  <c r="E17" i="39"/>
  <c r="D17" i="39"/>
  <c r="C17" i="39"/>
  <c r="B17" i="39"/>
  <c r="K16" i="39"/>
  <c r="J16" i="39"/>
  <c r="I16" i="39"/>
  <c r="H16" i="39"/>
  <c r="G16" i="39"/>
  <c r="F16" i="39"/>
  <c r="E16" i="39"/>
  <c r="D16" i="39"/>
  <c r="C16" i="39"/>
  <c r="B16" i="39"/>
  <c r="K15" i="39"/>
  <c r="J15" i="39"/>
  <c r="I15" i="39"/>
  <c r="H15" i="39"/>
  <c r="G15" i="39"/>
  <c r="F15" i="39"/>
  <c r="E15" i="39"/>
  <c r="D15" i="39"/>
  <c r="C15" i="39"/>
  <c r="B15" i="39"/>
  <c r="K14" i="39"/>
  <c r="J14" i="39"/>
  <c r="I14" i="39"/>
  <c r="H14" i="39"/>
  <c r="G14" i="39"/>
  <c r="F14" i="39"/>
  <c r="E14" i="39"/>
  <c r="D14" i="39"/>
  <c r="C14" i="39"/>
  <c r="B14" i="39"/>
  <c r="K12" i="39"/>
  <c r="J12" i="39"/>
  <c r="I12" i="39"/>
  <c r="H12" i="39"/>
  <c r="G12" i="39"/>
  <c r="F12" i="39"/>
  <c r="E12" i="39"/>
  <c r="D12" i="39"/>
  <c r="C12" i="39"/>
  <c r="B12" i="39"/>
  <c r="K11" i="39"/>
  <c r="J11" i="39"/>
  <c r="I11" i="39"/>
  <c r="H11" i="39"/>
  <c r="G11" i="39"/>
  <c r="F11" i="39"/>
  <c r="E11" i="39"/>
  <c r="D11" i="39"/>
  <c r="C11" i="39"/>
  <c r="B11" i="39"/>
  <c r="K10" i="39"/>
  <c r="J10" i="39"/>
  <c r="I10" i="39"/>
  <c r="H10" i="39"/>
  <c r="G10" i="39"/>
  <c r="F10" i="39"/>
  <c r="E10" i="39"/>
  <c r="D10" i="39"/>
  <c r="C10" i="39"/>
  <c r="B10" i="39"/>
  <c r="K9" i="39"/>
  <c r="J9" i="39"/>
  <c r="I9" i="39"/>
  <c r="H9" i="39"/>
  <c r="G9" i="39"/>
  <c r="F9" i="39"/>
  <c r="E9" i="39"/>
  <c r="D9" i="39"/>
  <c r="C9" i="39"/>
  <c r="B9" i="39"/>
  <c r="K8" i="39"/>
  <c r="J8" i="39"/>
  <c r="I8" i="39"/>
  <c r="H8" i="39"/>
  <c r="G8" i="39"/>
  <c r="F8" i="39"/>
  <c r="E8" i="39"/>
  <c r="D8" i="39"/>
  <c r="C8" i="39"/>
  <c r="B8" i="39"/>
  <c r="K6" i="39"/>
  <c r="J6" i="39"/>
  <c r="I6" i="39"/>
  <c r="H6" i="39"/>
  <c r="G6" i="39"/>
  <c r="F6" i="39"/>
  <c r="E6" i="39"/>
  <c r="D6" i="39"/>
  <c r="C6" i="39"/>
  <c r="B6" i="39"/>
  <c r="K5" i="39"/>
  <c r="J5" i="39"/>
  <c r="I5" i="39"/>
  <c r="H5" i="39"/>
  <c r="G5" i="39"/>
  <c r="F5" i="39"/>
  <c r="E5" i="39"/>
  <c r="D5" i="39"/>
  <c r="C5" i="39"/>
  <c r="B5" i="39"/>
  <c r="K4" i="39"/>
  <c r="J4" i="39"/>
  <c r="I4" i="39"/>
  <c r="H4" i="39"/>
  <c r="G4" i="39"/>
  <c r="F4" i="39"/>
  <c r="E4" i="39"/>
  <c r="D4" i="39"/>
  <c r="C4" i="39"/>
  <c r="B4" i="39"/>
  <c r="K3" i="39"/>
  <c r="J3" i="39"/>
  <c r="I3" i="39"/>
  <c r="H3" i="39"/>
  <c r="G3" i="39"/>
  <c r="F3" i="39"/>
  <c r="E3" i="39"/>
  <c r="D3" i="39"/>
  <c r="C3" i="39"/>
  <c r="B3" i="39"/>
  <c r="K2" i="39"/>
  <c r="J2" i="39"/>
  <c r="I2" i="39"/>
  <c r="H2" i="39"/>
  <c r="G2" i="39"/>
  <c r="F2" i="39"/>
  <c r="E2" i="39"/>
  <c r="D2" i="39"/>
  <c r="C2" i="39"/>
  <c r="B2" i="39"/>
  <c r="A4" i="39"/>
  <c r="A3" i="39"/>
  <c r="B16" i="38"/>
  <c r="A16" i="38"/>
  <c r="C15" i="38"/>
  <c r="B15" i="38"/>
  <c r="D14" i="38"/>
  <c r="E14" i="38" s="1"/>
  <c r="E15" i="38" s="1"/>
  <c r="C14" i="38"/>
  <c r="O3" i="38"/>
  <c r="G3" i="38"/>
  <c r="A3" i="38"/>
  <c r="O2" i="38"/>
  <c r="N2" i="38"/>
  <c r="M2" i="38"/>
  <c r="L2" i="38"/>
  <c r="K2" i="38"/>
  <c r="J2" i="38"/>
  <c r="I2" i="38"/>
  <c r="H2" i="38"/>
  <c r="G2" i="38"/>
  <c r="F2" i="38"/>
  <c r="E2" i="38"/>
  <c r="D2" i="38"/>
  <c r="C2" i="38"/>
  <c r="B2" i="38"/>
  <c r="CU6" i="27" l="1"/>
  <c r="CU11" i="27" s="1"/>
  <c r="CH15" i="27" s="1"/>
  <c r="CQ11" i="27"/>
  <c r="H10" i="29"/>
  <c r="G12" i="29"/>
  <c r="E8" i="29"/>
  <c r="F7" i="29"/>
  <c r="A30" i="39"/>
  <c r="A5" i="39"/>
  <c r="A4" i="38"/>
  <c r="L3" i="38"/>
  <c r="H3" i="38"/>
  <c r="D3" i="38"/>
  <c r="N3" i="38"/>
  <c r="J3" i="38"/>
  <c r="F3" i="38"/>
  <c r="B3" i="38"/>
  <c r="I3" i="38"/>
  <c r="D15" i="38"/>
  <c r="C3" i="38"/>
  <c r="K3" i="38"/>
  <c r="F14" i="38"/>
  <c r="E3" i="38"/>
  <c r="M3" i="38"/>
  <c r="D16" i="38"/>
  <c r="C16" i="38"/>
  <c r="A17" i="38"/>
  <c r="E16" i="38"/>
  <c r="G13" i="29" l="1"/>
  <c r="H12" i="29"/>
  <c r="E9" i="29"/>
  <c r="F8" i="29"/>
  <c r="A31" i="39"/>
  <c r="A6" i="39"/>
  <c r="G14" i="38"/>
  <c r="F15" i="38"/>
  <c r="F16" i="38"/>
  <c r="G17" i="38"/>
  <c r="C17" i="38"/>
  <c r="E17" i="38"/>
  <c r="F17" i="38"/>
  <c r="D17" i="38"/>
  <c r="B17" i="38"/>
  <c r="A18" i="38"/>
  <c r="M4" i="38"/>
  <c r="I4" i="38"/>
  <c r="E4" i="38"/>
  <c r="O4" i="38"/>
  <c r="K4" i="38"/>
  <c r="G4" i="38"/>
  <c r="C4" i="38"/>
  <c r="N4" i="38"/>
  <c r="F4" i="38"/>
  <c r="L4" i="38"/>
  <c r="D4" i="38"/>
  <c r="J4" i="38"/>
  <c r="B4" i="38"/>
  <c r="A5" i="38"/>
  <c r="H4" i="38"/>
  <c r="H13" i="29" l="1"/>
  <c r="G14" i="29"/>
  <c r="E10" i="29"/>
  <c r="F9" i="29"/>
  <c r="A33" i="39"/>
  <c r="A8" i="39"/>
  <c r="O5" i="38"/>
  <c r="K5" i="38"/>
  <c r="G5" i="38"/>
  <c r="C5" i="38"/>
  <c r="M5" i="38"/>
  <c r="I5" i="38"/>
  <c r="E5" i="38"/>
  <c r="A6" i="38"/>
  <c r="H5" i="38"/>
  <c r="N5" i="38"/>
  <c r="F5" i="38"/>
  <c r="L5" i="38"/>
  <c r="D5" i="38"/>
  <c r="J5" i="38"/>
  <c r="A19" i="38"/>
  <c r="D18" i="38"/>
  <c r="F18" i="38"/>
  <c r="B18" i="38"/>
  <c r="G18" i="38"/>
  <c r="E18" i="38"/>
  <c r="C18" i="38"/>
  <c r="G15" i="38"/>
  <c r="H14" i="38"/>
  <c r="G16" i="38"/>
  <c r="G15" i="29" l="1"/>
  <c r="H14" i="29"/>
  <c r="F10" i="29"/>
  <c r="E11" i="29"/>
  <c r="A34" i="39"/>
  <c r="A9" i="39"/>
  <c r="O6" i="38"/>
  <c r="K6" i="38"/>
  <c r="G6" i="38"/>
  <c r="M6" i="38"/>
  <c r="I6" i="38"/>
  <c r="E6" i="38"/>
  <c r="L6" i="38"/>
  <c r="J6" i="38"/>
  <c r="A7" i="38"/>
  <c r="H6" i="38"/>
  <c r="N6" i="38"/>
  <c r="F6" i="38"/>
  <c r="I14" i="38"/>
  <c r="H15" i="38"/>
  <c r="H16" i="38"/>
  <c r="H17" i="38"/>
  <c r="I19" i="38"/>
  <c r="E19" i="38"/>
  <c r="G19" i="38"/>
  <c r="C19" i="38"/>
  <c r="A20" i="38"/>
  <c r="H19" i="38"/>
  <c r="F19" i="38"/>
  <c r="D19" i="38"/>
  <c r="B19" i="38"/>
  <c r="H18" i="38"/>
  <c r="H15" i="29" l="1"/>
  <c r="G16" i="29"/>
  <c r="E12" i="29"/>
  <c r="F11" i="29"/>
  <c r="A35" i="39"/>
  <c r="A10" i="39"/>
  <c r="J20" i="38"/>
  <c r="F20" i="38"/>
  <c r="B20" i="38"/>
  <c r="A21" i="38"/>
  <c r="H20" i="38"/>
  <c r="D20" i="38"/>
  <c r="G20" i="38"/>
  <c r="C20" i="38"/>
  <c r="I20" i="38"/>
  <c r="E20" i="38"/>
  <c r="I15" i="38"/>
  <c r="J14" i="38"/>
  <c r="I16" i="38"/>
  <c r="I17" i="38"/>
  <c r="I18" i="38"/>
  <c r="N7" i="38"/>
  <c r="J7" i="38"/>
  <c r="A8" i="38"/>
  <c r="L7" i="38"/>
  <c r="H7" i="38"/>
  <c r="K7" i="38"/>
  <c r="I7" i="38"/>
  <c r="O7" i="38"/>
  <c r="M7" i="38"/>
  <c r="G17" i="29" l="1"/>
  <c r="H16" i="29"/>
  <c r="E13" i="29"/>
  <c r="F12" i="29"/>
  <c r="A36" i="39"/>
  <c r="A11" i="39"/>
  <c r="A9" i="38"/>
  <c r="L8" i="38"/>
  <c r="N8" i="38"/>
  <c r="M8" i="38"/>
  <c r="K8" i="38"/>
  <c r="O8" i="38"/>
  <c r="K14" i="38"/>
  <c r="J16" i="38"/>
  <c r="J15" i="38"/>
  <c r="J17" i="38"/>
  <c r="J18" i="38"/>
  <c r="J19" i="38"/>
  <c r="K21" i="38"/>
  <c r="G21" i="38"/>
  <c r="C21" i="38"/>
  <c r="I21" i="38"/>
  <c r="E21" i="38"/>
  <c r="A22" i="38"/>
  <c r="H21" i="38"/>
  <c r="D21" i="38"/>
  <c r="B21" i="38"/>
  <c r="J21" i="38"/>
  <c r="F21" i="38"/>
  <c r="G18" i="29" l="1"/>
  <c r="H17" i="29"/>
  <c r="E14" i="29"/>
  <c r="F13" i="29"/>
  <c r="A37" i="39"/>
  <c r="A12" i="39"/>
  <c r="A23" i="38"/>
  <c r="H22" i="38"/>
  <c r="D22" i="38"/>
  <c r="J22" i="38"/>
  <c r="F22" i="38"/>
  <c r="B22" i="38"/>
  <c r="I22" i="38"/>
  <c r="E22" i="38"/>
  <c r="C22" i="38"/>
  <c r="K22" i="38"/>
  <c r="G22" i="38"/>
  <c r="L14" i="38"/>
  <c r="K16" i="38"/>
  <c r="K17" i="38"/>
  <c r="K18" i="38"/>
  <c r="K19" i="38"/>
  <c r="K20" i="38"/>
  <c r="O9" i="38"/>
  <c r="M9" i="38"/>
  <c r="A10" i="38"/>
  <c r="N9" i="38"/>
  <c r="L9" i="38"/>
  <c r="G19" i="29" l="1"/>
  <c r="H18" i="29"/>
  <c r="F14" i="29"/>
  <c r="A39" i="39"/>
  <c r="A14" i="39"/>
  <c r="O10" i="38"/>
  <c r="M10" i="38"/>
  <c r="A11" i="38"/>
  <c r="N10" i="38"/>
  <c r="M14" i="38"/>
  <c r="L16" i="38"/>
  <c r="L17" i="38"/>
  <c r="L18" i="38"/>
  <c r="L19" i="38"/>
  <c r="L20" i="38"/>
  <c r="L21" i="38"/>
  <c r="L22" i="38"/>
  <c r="M23" i="38"/>
  <c r="I23" i="38"/>
  <c r="E23" i="38"/>
  <c r="K23" i="38"/>
  <c r="G23" i="38"/>
  <c r="C23" i="38"/>
  <c r="J23" i="38"/>
  <c r="F23" i="38"/>
  <c r="B23" i="38"/>
  <c r="D23" i="38"/>
  <c r="A24" i="38"/>
  <c r="L23" i="38"/>
  <c r="H23" i="38"/>
  <c r="G20" i="29" l="1"/>
  <c r="H19" i="29"/>
  <c r="A40" i="39"/>
  <c r="A15" i="39"/>
  <c r="A12" i="38"/>
  <c r="O12" i="38" s="1"/>
  <c r="N11" i="38"/>
  <c r="O11" i="38"/>
  <c r="N24" i="38"/>
  <c r="J24" i="38"/>
  <c r="F24" i="38"/>
  <c r="B24" i="38"/>
  <c r="A25" i="38"/>
  <c r="L24" i="38"/>
  <c r="H24" i="38"/>
  <c r="D24" i="38"/>
  <c r="K24" i="38"/>
  <c r="G24" i="38"/>
  <c r="C24" i="38"/>
  <c r="E24" i="38"/>
  <c r="M24" i="38"/>
  <c r="I24" i="38"/>
  <c r="N14" i="38"/>
  <c r="M16" i="38"/>
  <c r="M17" i="38"/>
  <c r="M18" i="38"/>
  <c r="M19" i="38"/>
  <c r="M20" i="38"/>
  <c r="M21" i="38"/>
  <c r="M22" i="38"/>
  <c r="G21" i="29" l="1"/>
  <c r="H20" i="29"/>
  <c r="A41" i="39"/>
  <c r="A16" i="39"/>
  <c r="K25" i="38"/>
  <c r="G25" i="38"/>
  <c r="C25" i="38"/>
  <c r="M25" i="38"/>
  <c r="I25" i="38"/>
  <c r="E25" i="38"/>
  <c r="L25" i="38"/>
  <c r="H25" i="38"/>
  <c r="D25" i="38"/>
  <c r="F25" i="38"/>
  <c r="B25" i="38"/>
  <c r="N25" i="38"/>
  <c r="J25" i="38"/>
  <c r="O14" i="38"/>
  <c r="N16" i="38"/>
  <c r="N17" i="38"/>
  <c r="N18" i="38"/>
  <c r="N19" i="38"/>
  <c r="N20" i="38"/>
  <c r="N21" i="38"/>
  <c r="N22" i="38"/>
  <c r="N23" i="38"/>
  <c r="G22" i="29" l="1"/>
  <c r="H21" i="29"/>
  <c r="A42" i="39"/>
  <c r="A17" i="39"/>
  <c r="O17" i="38"/>
  <c r="O18" i="38"/>
  <c r="O19" i="38"/>
  <c r="O20" i="38"/>
  <c r="O21" i="38"/>
  <c r="O22" i="38"/>
  <c r="O23" i="38"/>
  <c r="O24" i="38"/>
  <c r="O25" i="38"/>
  <c r="G23" i="29" l="1"/>
  <c r="H22" i="29"/>
  <c r="A43" i="39"/>
  <c r="A18" i="39"/>
  <c r="I42" i="36"/>
  <c r="H42" i="36"/>
  <c r="G42" i="36"/>
  <c r="F42" i="36"/>
  <c r="E42" i="36"/>
  <c r="D42" i="36"/>
  <c r="C42" i="36"/>
  <c r="B42" i="36"/>
  <c r="I41" i="36"/>
  <c r="H41" i="36"/>
  <c r="G41" i="36"/>
  <c r="F41" i="36"/>
  <c r="E41" i="36"/>
  <c r="D41" i="36"/>
  <c r="C41" i="36"/>
  <c r="B41" i="36"/>
  <c r="I40" i="36"/>
  <c r="H40" i="36"/>
  <c r="G40" i="36"/>
  <c r="F40" i="36"/>
  <c r="E40" i="36"/>
  <c r="D40" i="36"/>
  <c r="C40" i="36"/>
  <c r="B40" i="36"/>
  <c r="I39" i="36"/>
  <c r="H39" i="36"/>
  <c r="G39" i="36"/>
  <c r="F39" i="36"/>
  <c r="E39" i="36"/>
  <c r="D39" i="36"/>
  <c r="C39" i="36"/>
  <c r="B39" i="36"/>
  <c r="I38" i="36"/>
  <c r="H38" i="36"/>
  <c r="G38" i="36"/>
  <c r="F38" i="36"/>
  <c r="E38" i="36"/>
  <c r="D38" i="36"/>
  <c r="C38" i="36"/>
  <c r="B38" i="36"/>
  <c r="G3" i="36"/>
  <c r="F3" i="36"/>
  <c r="C3" i="36"/>
  <c r="B3" i="36"/>
  <c r="I2" i="36"/>
  <c r="H2" i="36"/>
  <c r="G2" i="36"/>
  <c r="F2" i="36"/>
  <c r="E2" i="36"/>
  <c r="D2" i="36"/>
  <c r="C2" i="36"/>
  <c r="B2" i="36"/>
  <c r="A3" i="36"/>
  <c r="I3" i="36" s="1"/>
  <c r="G24" i="29" l="1"/>
  <c r="H23" i="29"/>
  <c r="D3" i="36"/>
  <c r="H3" i="36"/>
  <c r="A4" i="36"/>
  <c r="E3" i="36"/>
  <c r="G25" i="29" l="1"/>
  <c r="H24" i="29"/>
  <c r="I4" i="36"/>
  <c r="E4" i="36"/>
  <c r="H4" i="36"/>
  <c r="D4" i="36"/>
  <c r="F4" i="36"/>
  <c r="G4" i="36"/>
  <c r="C4" i="36"/>
  <c r="B4" i="36"/>
  <c r="A5" i="36"/>
  <c r="G26" i="29" l="1"/>
  <c r="H25" i="29"/>
  <c r="I5" i="36"/>
  <c r="E5" i="36"/>
  <c r="H5" i="36"/>
  <c r="D5" i="36"/>
  <c r="F5" i="36"/>
  <c r="G5" i="36"/>
  <c r="C5" i="36"/>
  <c r="A6" i="36"/>
  <c r="B5" i="36"/>
  <c r="I43" i="32"/>
  <c r="H43" i="32"/>
  <c r="G43" i="32"/>
  <c r="F43" i="32"/>
  <c r="E43" i="32"/>
  <c r="D43" i="32"/>
  <c r="C43" i="32"/>
  <c r="B43" i="32"/>
  <c r="I42" i="32"/>
  <c r="H42" i="32"/>
  <c r="G42" i="32"/>
  <c r="F42" i="32"/>
  <c r="E42" i="32"/>
  <c r="D42" i="32"/>
  <c r="C42" i="32"/>
  <c r="B42" i="32"/>
  <c r="I41" i="32"/>
  <c r="H41" i="32"/>
  <c r="G41" i="32"/>
  <c r="F41" i="32"/>
  <c r="E41" i="32"/>
  <c r="D41" i="32"/>
  <c r="C41" i="32"/>
  <c r="B41" i="32"/>
  <c r="I40" i="32"/>
  <c r="H40" i="32"/>
  <c r="G40" i="32"/>
  <c r="F40" i="32"/>
  <c r="E40" i="32"/>
  <c r="D40" i="32"/>
  <c r="C40" i="32"/>
  <c r="B40" i="32"/>
  <c r="I39" i="32"/>
  <c r="H39" i="32"/>
  <c r="G39" i="32"/>
  <c r="F39" i="32"/>
  <c r="E39" i="32"/>
  <c r="D39" i="32"/>
  <c r="C39" i="32"/>
  <c r="B39" i="32"/>
  <c r="I37" i="32"/>
  <c r="H37" i="32"/>
  <c r="G37" i="32"/>
  <c r="F37" i="32"/>
  <c r="E37" i="32"/>
  <c r="D37" i="32"/>
  <c r="C37" i="32"/>
  <c r="B37" i="32"/>
  <c r="I36" i="32"/>
  <c r="H36" i="32"/>
  <c r="G36" i="32"/>
  <c r="F36" i="32"/>
  <c r="E36" i="32"/>
  <c r="D36" i="32"/>
  <c r="C36" i="32"/>
  <c r="B36" i="32"/>
  <c r="I35" i="32"/>
  <c r="H35" i="32"/>
  <c r="G35" i="32"/>
  <c r="F35" i="32"/>
  <c r="E35" i="32"/>
  <c r="D35" i="32"/>
  <c r="C35" i="32"/>
  <c r="B35" i="32"/>
  <c r="I34" i="32"/>
  <c r="H34" i="32"/>
  <c r="G34" i="32"/>
  <c r="F34" i="32"/>
  <c r="E34" i="32"/>
  <c r="D34" i="32"/>
  <c r="C34" i="32"/>
  <c r="B34" i="32"/>
  <c r="I33" i="32"/>
  <c r="H33" i="32"/>
  <c r="G33" i="32"/>
  <c r="F33" i="32"/>
  <c r="E33" i="32"/>
  <c r="D33" i="32"/>
  <c r="C33" i="32"/>
  <c r="B33" i="32"/>
  <c r="I31" i="32"/>
  <c r="H31" i="32"/>
  <c r="G31" i="32"/>
  <c r="F31" i="32"/>
  <c r="E31" i="32"/>
  <c r="D31" i="32"/>
  <c r="C31" i="32"/>
  <c r="B31" i="32"/>
  <c r="I30" i="32"/>
  <c r="H30" i="32"/>
  <c r="G30" i="32"/>
  <c r="F30" i="32"/>
  <c r="E30" i="32"/>
  <c r="D30" i="32"/>
  <c r="C30" i="32"/>
  <c r="B30" i="32"/>
  <c r="I29" i="32"/>
  <c r="H29" i="32"/>
  <c r="G29" i="32"/>
  <c r="F29" i="32"/>
  <c r="E29" i="32"/>
  <c r="D29" i="32"/>
  <c r="C29" i="32"/>
  <c r="B29" i="32"/>
  <c r="I28" i="32"/>
  <c r="H28" i="32"/>
  <c r="G28" i="32"/>
  <c r="F28" i="32"/>
  <c r="E28" i="32"/>
  <c r="D28" i="32"/>
  <c r="C28" i="32"/>
  <c r="B28" i="32"/>
  <c r="I27" i="32"/>
  <c r="H27" i="32"/>
  <c r="G27" i="32"/>
  <c r="F27" i="32"/>
  <c r="E27" i="32"/>
  <c r="D27" i="32"/>
  <c r="C27" i="32"/>
  <c r="B27" i="32"/>
  <c r="I25" i="32"/>
  <c r="H25" i="32"/>
  <c r="G25" i="32"/>
  <c r="F25" i="32"/>
  <c r="E25" i="32"/>
  <c r="D25" i="32"/>
  <c r="C25" i="32"/>
  <c r="B25" i="32"/>
  <c r="I24" i="32"/>
  <c r="H24" i="32"/>
  <c r="G24" i="32"/>
  <c r="F24" i="32"/>
  <c r="E24" i="32"/>
  <c r="D24" i="32"/>
  <c r="C24" i="32"/>
  <c r="B24" i="32"/>
  <c r="I23" i="32"/>
  <c r="H23" i="32"/>
  <c r="G23" i="32"/>
  <c r="F23" i="32"/>
  <c r="E23" i="32"/>
  <c r="D23" i="32"/>
  <c r="C23" i="32"/>
  <c r="B23" i="32"/>
  <c r="I22" i="32"/>
  <c r="H22" i="32"/>
  <c r="G22" i="32"/>
  <c r="F22" i="32"/>
  <c r="E22" i="32"/>
  <c r="D22" i="32"/>
  <c r="C22" i="32"/>
  <c r="B22" i="32"/>
  <c r="I21" i="32"/>
  <c r="H21" i="32"/>
  <c r="G21" i="32"/>
  <c r="F21" i="32"/>
  <c r="E21" i="32"/>
  <c r="D21" i="32"/>
  <c r="C21" i="32"/>
  <c r="B21" i="32"/>
  <c r="I19" i="32"/>
  <c r="H19" i="32"/>
  <c r="G19" i="32"/>
  <c r="F19" i="32"/>
  <c r="E19" i="32"/>
  <c r="D19" i="32"/>
  <c r="C19" i="32"/>
  <c r="B19" i="32"/>
  <c r="I18" i="32"/>
  <c r="H18" i="32"/>
  <c r="G18" i="32"/>
  <c r="F18" i="32"/>
  <c r="E18" i="32"/>
  <c r="D18" i="32"/>
  <c r="C18" i="32"/>
  <c r="B18" i="32"/>
  <c r="I17" i="32"/>
  <c r="H17" i="32"/>
  <c r="G17" i="32"/>
  <c r="F17" i="32"/>
  <c r="E17" i="32"/>
  <c r="D17" i="32"/>
  <c r="C17" i="32"/>
  <c r="B17" i="32"/>
  <c r="I16" i="32"/>
  <c r="H16" i="32"/>
  <c r="G16" i="32"/>
  <c r="F16" i="32"/>
  <c r="E16" i="32"/>
  <c r="D16" i="32"/>
  <c r="C16" i="32"/>
  <c r="B16" i="32"/>
  <c r="I15" i="32"/>
  <c r="H15" i="32"/>
  <c r="G15" i="32"/>
  <c r="F15" i="32"/>
  <c r="E15" i="32"/>
  <c r="D15" i="32"/>
  <c r="C15" i="32"/>
  <c r="B15" i="32"/>
  <c r="I13" i="32"/>
  <c r="H13" i="32"/>
  <c r="G13" i="32"/>
  <c r="F13" i="32"/>
  <c r="E13" i="32"/>
  <c r="D13" i="32"/>
  <c r="C13" i="32"/>
  <c r="B13" i="32"/>
  <c r="I12" i="32"/>
  <c r="H12" i="32"/>
  <c r="G12" i="32"/>
  <c r="F12" i="32"/>
  <c r="E12" i="32"/>
  <c r="D12" i="32"/>
  <c r="C12" i="32"/>
  <c r="B12" i="32"/>
  <c r="I11" i="32"/>
  <c r="H11" i="32"/>
  <c r="G11" i="32"/>
  <c r="F11" i="32"/>
  <c r="E11" i="32"/>
  <c r="D11" i="32"/>
  <c r="C11" i="32"/>
  <c r="B11" i="32"/>
  <c r="I10" i="32"/>
  <c r="H10" i="32"/>
  <c r="G10" i="32"/>
  <c r="F10" i="32"/>
  <c r="E10" i="32"/>
  <c r="D10" i="32"/>
  <c r="C10" i="32"/>
  <c r="B10" i="32"/>
  <c r="I9" i="32"/>
  <c r="H9" i="32"/>
  <c r="G9" i="32"/>
  <c r="F9" i="32"/>
  <c r="E9" i="32"/>
  <c r="D9" i="32"/>
  <c r="C9" i="32"/>
  <c r="B9" i="32"/>
  <c r="B4" i="32"/>
  <c r="C4" i="32"/>
  <c r="D4" i="32"/>
  <c r="E4" i="32"/>
  <c r="F4" i="32"/>
  <c r="G4" i="32"/>
  <c r="H4" i="32"/>
  <c r="I4" i="32"/>
  <c r="B5" i="32"/>
  <c r="C5" i="32"/>
  <c r="D5" i="32"/>
  <c r="E5" i="32"/>
  <c r="F5" i="32"/>
  <c r="G5" i="32"/>
  <c r="H5" i="32"/>
  <c r="I5" i="32"/>
  <c r="B6" i="32"/>
  <c r="C6" i="32"/>
  <c r="D6" i="32"/>
  <c r="E6" i="32"/>
  <c r="F6" i="32"/>
  <c r="G6" i="32"/>
  <c r="H6" i="32"/>
  <c r="I6" i="32"/>
  <c r="B7" i="32"/>
  <c r="C7" i="32"/>
  <c r="D7" i="32"/>
  <c r="E7" i="32"/>
  <c r="F7" i="32"/>
  <c r="G7" i="32"/>
  <c r="H7" i="32"/>
  <c r="I7" i="32"/>
  <c r="C3" i="32"/>
  <c r="D3" i="32"/>
  <c r="E3" i="32"/>
  <c r="F3" i="32"/>
  <c r="G3" i="32"/>
  <c r="H3" i="32"/>
  <c r="I3" i="32"/>
  <c r="B3" i="32"/>
  <c r="D2" i="32"/>
  <c r="E2" i="32"/>
  <c r="F2" i="32"/>
  <c r="G2" i="32"/>
  <c r="H2" i="32"/>
  <c r="I2" i="32"/>
  <c r="B2" i="32"/>
  <c r="A4" i="32"/>
  <c r="A5" i="32" s="1"/>
  <c r="A6" i="32" s="1"/>
  <c r="A7" i="32" s="1"/>
  <c r="A9" i="32" s="1"/>
  <c r="A10" i="32" s="1"/>
  <c r="A11" i="32" s="1"/>
  <c r="A12" i="32" s="1"/>
  <c r="A13" i="32" s="1"/>
  <c r="A15" i="32" s="1"/>
  <c r="A16" i="32" s="1"/>
  <c r="A17" i="32" s="1"/>
  <c r="A18" i="32" s="1"/>
  <c r="A19" i="32" s="1"/>
  <c r="A21" i="32" s="1"/>
  <c r="A22" i="32" s="1"/>
  <c r="A23" i="32" s="1"/>
  <c r="A24" i="32" s="1"/>
  <c r="A25" i="32" s="1"/>
  <c r="A27" i="32" s="1"/>
  <c r="A28" i="32" s="1"/>
  <c r="A29" i="32" s="1"/>
  <c r="A30" i="32" s="1"/>
  <c r="A31" i="32" s="1"/>
  <c r="A33" i="32" s="1"/>
  <c r="A34" i="32" s="1"/>
  <c r="A35" i="32" s="1"/>
  <c r="A36" i="32" s="1"/>
  <c r="A37" i="32" s="1"/>
  <c r="C2" i="32"/>
  <c r="G27" i="29" l="1"/>
  <c r="H26" i="29"/>
  <c r="I6" i="36"/>
  <c r="E6" i="36"/>
  <c r="A8" i="36"/>
  <c r="H6" i="36"/>
  <c r="D6" i="36"/>
  <c r="F6" i="36"/>
  <c r="G6" i="36"/>
  <c r="C6" i="36"/>
  <c r="B6" i="36"/>
  <c r="D7" i="29"/>
  <c r="C2" i="29"/>
  <c r="D6" i="29"/>
  <c r="G28" i="29" l="1"/>
  <c r="H27" i="29"/>
  <c r="I8" i="36"/>
  <c r="E8" i="36"/>
  <c r="H8" i="36"/>
  <c r="D8" i="36"/>
  <c r="A9" i="36"/>
  <c r="F8" i="36"/>
  <c r="G8" i="36"/>
  <c r="C8" i="36"/>
  <c r="B8" i="36"/>
  <c r="G29" i="29" l="1"/>
  <c r="H28" i="29"/>
  <c r="A10" i="36"/>
  <c r="I9" i="36"/>
  <c r="E9" i="36"/>
  <c r="H9" i="36"/>
  <c r="D9" i="36"/>
  <c r="F9" i="36"/>
  <c r="G9" i="36"/>
  <c r="C9" i="36"/>
  <c r="B9" i="36"/>
  <c r="K38" i="26"/>
  <c r="J38" i="26"/>
  <c r="I38" i="26"/>
  <c r="H38" i="26"/>
  <c r="G38" i="26"/>
  <c r="F38" i="26"/>
  <c r="E38" i="26"/>
  <c r="D38" i="26"/>
  <c r="C38" i="26"/>
  <c r="B38" i="26"/>
  <c r="K37" i="26"/>
  <c r="J37" i="26"/>
  <c r="I37" i="26"/>
  <c r="H37" i="26"/>
  <c r="G37" i="26"/>
  <c r="F37" i="26"/>
  <c r="E37" i="26"/>
  <c r="D37" i="26"/>
  <c r="C37" i="26"/>
  <c r="B37" i="26"/>
  <c r="K36" i="26"/>
  <c r="J36" i="26"/>
  <c r="I36" i="26"/>
  <c r="H36" i="26"/>
  <c r="G36" i="26"/>
  <c r="F36" i="26"/>
  <c r="E36" i="26"/>
  <c r="D36" i="26"/>
  <c r="C36" i="26"/>
  <c r="B36" i="26"/>
  <c r="K35" i="26"/>
  <c r="J35" i="26"/>
  <c r="I35" i="26"/>
  <c r="H35" i="26"/>
  <c r="G35" i="26"/>
  <c r="F35" i="26"/>
  <c r="E35" i="26"/>
  <c r="D35" i="26"/>
  <c r="C35" i="26"/>
  <c r="B35" i="26"/>
  <c r="K34" i="26"/>
  <c r="J34" i="26"/>
  <c r="I34" i="26"/>
  <c r="H34" i="26"/>
  <c r="G34" i="26"/>
  <c r="F34" i="26"/>
  <c r="E34" i="26"/>
  <c r="D34" i="26"/>
  <c r="C34" i="26"/>
  <c r="B34" i="26"/>
  <c r="K32" i="26"/>
  <c r="J32" i="26"/>
  <c r="I32" i="26"/>
  <c r="H32" i="26"/>
  <c r="G32" i="26"/>
  <c r="F32" i="26"/>
  <c r="E32" i="26"/>
  <c r="D32" i="26"/>
  <c r="C32" i="26"/>
  <c r="B32" i="26"/>
  <c r="K31" i="26"/>
  <c r="J31" i="26"/>
  <c r="I31" i="26"/>
  <c r="H31" i="26"/>
  <c r="G31" i="26"/>
  <c r="F31" i="26"/>
  <c r="E31" i="26"/>
  <c r="D31" i="26"/>
  <c r="C31" i="26"/>
  <c r="B31" i="26"/>
  <c r="K30" i="26"/>
  <c r="J30" i="26"/>
  <c r="I30" i="26"/>
  <c r="H30" i="26"/>
  <c r="G30" i="26"/>
  <c r="F30" i="26"/>
  <c r="E30" i="26"/>
  <c r="D30" i="26"/>
  <c r="C30" i="26"/>
  <c r="B30" i="26"/>
  <c r="K29" i="26"/>
  <c r="J29" i="26"/>
  <c r="I29" i="26"/>
  <c r="H29" i="26"/>
  <c r="G29" i="26"/>
  <c r="F29" i="26"/>
  <c r="E29" i="26"/>
  <c r="D29" i="26"/>
  <c r="C29" i="26"/>
  <c r="B29" i="26"/>
  <c r="K28" i="26"/>
  <c r="J28" i="26"/>
  <c r="I28" i="26"/>
  <c r="H28" i="26"/>
  <c r="G28" i="26"/>
  <c r="F28" i="26"/>
  <c r="E28" i="26"/>
  <c r="D28" i="26"/>
  <c r="C28" i="26"/>
  <c r="B28" i="26"/>
  <c r="K26" i="26"/>
  <c r="J26" i="26"/>
  <c r="I26" i="26"/>
  <c r="H26" i="26"/>
  <c r="G26" i="26"/>
  <c r="F26" i="26"/>
  <c r="E26" i="26"/>
  <c r="D26" i="26"/>
  <c r="C26" i="26"/>
  <c r="B26" i="26"/>
  <c r="K25" i="26"/>
  <c r="J25" i="26"/>
  <c r="I25" i="26"/>
  <c r="H25" i="26"/>
  <c r="G25" i="26"/>
  <c r="F25" i="26"/>
  <c r="E25" i="26"/>
  <c r="D25" i="26"/>
  <c r="C25" i="26"/>
  <c r="B25" i="26"/>
  <c r="K24" i="26"/>
  <c r="J24" i="26"/>
  <c r="I24" i="26"/>
  <c r="H24" i="26"/>
  <c r="G24" i="26"/>
  <c r="F24" i="26"/>
  <c r="E24" i="26"/>
  <c r="D24" i="26"/>
  <c r="C24" i="26"/>
  <c r="B24" i="26"/>
  <c r="K23" i="26"/>
  <c r="J23" i="26"/>
  <c r="I23" i="26"/>
  <c r="H23" i="26"/>
  <c r="G23" i="26"/>
  <c r="F23" i="26"/>
  <c r="E23" i="26"/>
  <c r="D23" i="26"/>
  <c r="C23" i="26"/>
  <c r="B23" i="26"/>
  <c r="K22" i="26"/>
  <c r="J22" i="26"/>
  <c r="I22" i="26"/>
  <c r="H22" i="26"/>
  <c r="G22" i="26"/>
  <c r="F22" i="26"/>
  <c r="E22" i="26"/>
  <c r="D22" i="26"/>
  <c r="C22" i="26"/>
  <c r="B22" i="26"/>
  <c r="K20" i="26"/>
  <c r="J20" i="26"/>
  <c r="I20" i="26"/>
  <c r="H20" i="26"/>
  <c r="G20" i="26"/>
  <c r="F20" i="26"/>
  <c r="E20" i="26"/>
  <c r="D20" i="26"/>
  <c r="C20" i="26"/>
  <c r="B20" i="26"/>
  <c r="K19" i="26"/>
  <c r="J19" i="26"/>
  <c r="I19" i="26"/>
  <c r="H19" i="26"/>
  <c r="G19" i="26"/>
  <c r="F19" i="26"/>
  <c r="E19" i="26"/>
  <c r="D19" i="26"/>
  <c r="C19" i="26"/>
  <c r="B19" i="26"/>
  <c r="K18" i="26"/>
  <c r="J18" i="26"/>
  <c r="I18" i="26"/>
  <c r="H18" i="26"/>
  <c r="G18" i="26"/>
  <c r="F18" i="26"/>
  <c r="E18" i="26"/>
  <c r="D18" i="26"/>
  <c r="C18" i="26"/>
  <c r="B18" i="26"/>
  <c r="K17" i="26"/>
  <c r="J17" i="26"/>
  <c r="I17" i="26"/>
  <c r="H17" i="26"/>
  <c r="G17" i="26"/>
  <c r="F17" i="26"/>
  <c r="E17" i="26"/>
  <c r="D17" i="26"/>
  <c r="C17" i="26"/>
  <c r="B17" i="26"/>
  <c r="K16" i="26"/>
  <c r="J16" i="26"/>
  <c r="I16" i="26"/>
  <c r="H16" i="26"/>
  <c r="G16" i="26"/>
  <c r="F16" i="26"/>
  <c r="E16" i="26"/>
  <c r="D16" i="26"/>
  <c r="C16" i="26"/>
  <c r="B16" i="26"/>
  <c r="K14" i="26"/>
  <c r="J14" i="26"/>
  <c r="I14" i="26"/>
  <c r="H14" i="26"/>
  <c r="G14" i="26"/>
  <c r="F14" i="26"/>
  <c r="E14" i="26"/>
  <c r="D14" i="26"/>
  <c r="C14" i="26"/>
  <c r="B14" i="26"/>
  <c r="K13" i="26"/>
  <c r="J13" i="26"/>
  <c r="I13" i="26"/>
  <c r="H13" i="26"/>
  <c r="G13" i="26"/>
  <c r="F13" i="26"/>
  <c r="E13" i="26"/>
  <c r="D13" i="26"/>
  <c r="C13" i="26"/>
  <c r="B13" i="26"/>
  <c r="K12" i="26"/>
  <c r="J12" i="26"/>
  <c r="I12" i="26"/>
  <c r="H12" i="26"/>
  <c r="G12" i="26"/>
  <c r="F12" i="26"/>
  <c r="E12" i="26"/>
  <c r="D12" i="26"/>
  <c r="C12" i="26"/>
  <c r="B12" i="26"/>
  <c r="K11" i="26"/>
  <c r="J11" i="26"/>
  <c r="I11" i="26"/>
  <c r="H11" i="26"/>
  <c r="G11" i="26"/>
  <c r="F11" i="26"/>
  <c r="E11" i="26"/>
  <c r="D11" i="26"/>
  <c r="C11" i="26"/>
  <c r="B11" i="26"/>
  <c r="K10" i="26"/>
  <c r="J10" i="26"/>
  <c r="I10" i="26"/>
  <c r="H10" i="26"/>
  <c r="G10" i="26"/>
  <c r="F10" i="26"/>
  <c r="E10" i="26"/>
  <c r="D10" i="26"/>
  <c r="C10" i="26"/>
  <c r="B10" i="26"/>
  <c r="K8" i="26"/>
  <c r="J8" i="26"/>
  <c r="I8" i="26"/>
  <c r="H8" i="26"/>
  <c r="G8" i="26"/>
  <c r="F8" i="26"/>
  <c r="E8" i="26"/>
  <c r="D8" i="26"/>
  <c r="C8" i="26"/>
  <c r="B8" i="26"/>
  <c r="K7" i="26"/>
  <c r="J7" i="26"/>
  <c r="I7" i="26"/>
  <c r="H7" i="26"/>
  <c r="G7" i="26"/>
  <c r="F7" i="26"/>
  <c r="E7" i="26"/>
  <c r="D7" i="26"/>
  <c r="C7" i="26"/>
  <c r="B7" i="26"/>
  <c r="K6" i="26"/>
  <c r="J6" i="26"/>
  <c r="I6" i="26"/>
  <c r="H6" i="26"/>
  <c r="G6" i="26"/>
  <c r="F6" i="26"/>
  <c r="E6" i="26"/>
  <c r="D6" i="26"/>
  <c r="C6" i="26"/>
  <c r="B6" i="26"/>
  <c r="K5" i="26"/>
  <c r="J5" i="26"/>
  <c r="I5" i="26"/>
  <c r="H5" i="26"/>
  <c r="G5" i="26"/>
  <c r="F5" i="26"/>
  <c r="E5" i="26"/>
  <c r="D5" i="26"/>
  <c r="C5" i="26"/>
  <c r="B5" i="26"/>
  <c r="K4" i="26"/>
  <c r="J4" i="26"/>
  <c r="I4" i="26"/>
  <c r="H4" i="26"/>
  <c r="G4" i="26"/>
  <c r="F4" i="26"/>
  <c r="E4" i="26"/>
  <c r="D4" i="26"/>
  <c r="C4" i="26"/>
  <c r="B4" i="26"/>
  <c r="K2" i="26"/>
  <c r="J2" i="26"/>
  <c r="I2" i="26"/>
  <c r="H2" i="26"/>
  <c r="G2" i="26"/>
  <c r="F2" i="26"/>
  <c r="E2" i="26"/>
  <c r="D2" i="26"/>
  <c r="B2" i="26"/>
  <c r="C2" i="26"/>
  <c r="A35" i="26"/>
  <c r="A36" i="26" s="1"/>
  <c r="A37" i="26" s="1"/>
  <c r="A38" i="26" s="1"/>
  <c r="A34" i="26"/>
  <c r="A28" i="26"/>
  <c r="A29" i="26" s="1"/>
  <c r="A30" i="26" s="1"/>
  <c r="A31" i="26" s="1"/>
  <c r="A32" i="26" s="1"/>
  <c r="A23" i="26"/>
  <c r="A24" i="26" s="1"/>
  <c r="A25" i="26" s="1"/>
  <c r="A26" i="26" s="1"/>
  <c r="A22" i="26"/>
  <c r="A16" i="26"/>
  <c r="A17" i="26" s="1"/>
  <c r="A18" i="26" s="1"/>
  <c r="A19" i="26" s="1"/>
  <c r="A20" i="26" s="1"/>
  <c r="A10" i="26"/>
  <c r="A11" i="26" s="1"/>
  <c r="A12" i="26" s="1"/>
  <c r="A13" i="26" s="1"/>
  <c r="A14" i="26" s="1"/>
  <c r="A8" i="26"/>
  <c r="A7" i="26"/>
  <c r="A6" i="26"/>
  <c r="A5" i="26"/>
  <c r="A4" i="26"/>
  <c r="K1" i="26"/>
  <c r="J1" i="26"/>
  <c r="I1" i="26"/>
  <c r="H1" i="26"/>
  <c r="G1" i="26"/>
  <c r="F1" i="26"/>
  <c r="E1" i="26"/>
  <c r="D1" i="26"/>
  <c r="C1" i="26"/>
  <c r="G30" i="29" l="1"/>
  <c r="H29" i="29"/>
  <c r="A11" i="36"/>
  <c r="I10" i="36"/>
  <c r="E10" i="36"/>
  <c r="H10" i="36"/>
  <c r="D10" i="36"/>
  <c r="G10" i="36"/>
  <c r="F10" i="36"/>
  <c r="C10" i="36"/>
  <c r="B10" i="36"/>
  <c r="G31" i="29" l="1"/>
  <c r="H30" i="29"/>
  <c r="A12" i="36"/>
  <c r="I11" i="36"/>
  <c r="E11" i="36"/>
  <c r="C11" i="36"/>
  <c r="H11" i="36"/>
  <c r="D11" i="36"/>
  <c r="G11" i="36"/>
  <c r="B11" i="36"/>
  <c r="F11" i="36"/>
  <c r="G32" i="29" l="1"/>
  <c r="H31" i="29"/>
  <c r="I12" i="36"/>
  <c r="E12" i="36"/>
  <c r="C12" i="36"/>
  <c r="H12" i="36"/>
  <c r="D12" i="36"/>
  <c r="G12" i="36"/>
  <c r="F12" i="36"/>
  <c r="A14" i="36"/>
  <c r="B12" i="36"/>
  <c r="G33" i="29" l="1"/>
  <c r="H32" i="29"/>
  <c r="A15" i="36"/>
  <c r="I14" i="36"/>
  <c r="E14" i="36"/>
  <c r="C14" i="36"/>
  <c r="H14" i="36"/>
  <c r="D14" i="36"/>
  <c r="G14" i="36"/>
  <c r="B14" i="36"/>
  <c r="F14" i="36"/>
  <c r="G34" i="29" l="1"/>
  <c r="H33" i="29"/>
  <c r="A16" i="36"/>
  <c r="I15" i="36"/>
  <c r="E15" i="36"/>
  <c r="C15" i="36"/>
  <c r="H15" i="36"/>
  <c r="D15" i="36"/>
  <c r="G15" i="36"/>
  <c r="F15" i="36"/>
  <c r="B15" i="36"/>
  <c r="G35" i="29" l="1"/>
  <c r="H34" i="29"/>
  <c r="A17" i="36"/>
  <c r="I16" i="36"/>
  <c r="E16" i="36"/>
  <c r="G16" i="36"/>
  <c r="H16" i="36"/>
  <c r="D16" i="36"/>
  <c r="C16" i="36"/>
  <c r="B16" i="36"/>
  <c r="F16" i="36"/>
  <c r="G36" i="29" l="1"/>
  <c r="H35" i="29"/>
  <c r="A18" i="36"/>
  <c r="I17" i="36"/>
  <c r="E17" i="36"/>
  <c r="G17" i="36"/>
  <c r="H17" i="36"/>
  <c r="D17" i="36"/>
  <c r="C17" i="36"/>
  <c r="F17" i="36"/>
  <c r="B17" i="36"/>
  <c r="G37" i="29" l="1"/>
  <c r="H36" i="29"/>
  <c r="I18" i="36"/>
  <c r="E18" i="36"/>
  <c r="G18" i="36"/>
  <c r="H18" i="36"/>
  <c r="D18" i="36"/>
  <c r="C18" i="36"/>
  <c r="B18" i="36"/>
  <c r="A20" i="36"/>
  <c r="F18" i="36"/>
  <c r="G38" i="29" l="1"/>
  <c r="H37" i="29"/>
  <c r="A21" i="36"/>
  <c r="I20" i="36"/>
  <c r="E20" i="36"/>
  <c r="G20" i="36"/>
  <c r="H20" i="36"/>
  <c r="D20" i="36"/>
  <c r="C20" i="36"/>
  <c r="F20" i="36"/>
  <c r="B20" i="36"/>
  <c r="H38" i="29" l="1"/>
  <c r="G39" i="29"/>
  <c r="A22" i="36"/>
  <c r="I21" i="36"/>
  <c r="E21" i="36"/>
  <c r="C21" i="36"/>
  <c r="H21" i="36"/>
  <c r="D21" i="36"/>
  <c r="G21" i="36"/>
  <c r="B21" i="36"/>
  <c r="F21" i="36"/>
  <c r="G40" i="29" l="1"/>
  <c r="H39" i="29"/>
  <c r="A23" i="36"/>
  <c r="I22" i="36"/>
  <c r="E22" i="36"/>
  <c r="C22" i="36"/>
  <c r="H22" i="36"/>
  <c r="D22" i="36"/>
  <c r="G22" i="36"/>
  <c r="F22" i="36"/>
  <c r="B22" i="36"/>
  <c r="G41" i="29" l="1"/>
  <c r="H40" i="29"/>
  <c r="A24" i="36"/>
  <c r="I23" i="36"/>
  <c r="E23" i="36"/>
  <c r="C23" i="36"/>
  <c r="H23" i="36"/>
  <c r="D23" i="36"/>
  <c r="G23" i="36"/>
  <c r="B23" i="36"/>
  <c r="F23" i="36"/>
  <c r="G42" i="29" l="1"/>
  <c r="H41" i="29"/>
  <c r="I24" i="36"/>
  <c r="E24" i="36"/>
  <c r="C24" i="36"/>
  <c r="H24" i="36"/>
  <c r="D24" i="36"/>
  <c r="A26" i="36"/>
  <c r="G24" i="36"/>
  <c r="F24" i="36"/>
  <c r="B24" i="36"/>
  <c r="G43" i="29" l="1"/>
  <c r="H42" i="29"/>
  <c r="A27" i="36"/>
  <c r="I26" i="36"/>
  <c r="E26" i="36"/>
  <c r="C26" i="36"/>
  <c r="H26" i="36"/>
  <c r="D26" i="36"/>
  <c r="G26" i="36"/>
  <c r="B26" i="36"/>
  <c r="F26" i="36"/>
  <c r="G44" i="29" l="1"/>
  <c r="H43" i="29"/>
  <c r="A28" i="36"/>
  <c r="I27" i="36"/>
  <c r="E27" i="36"/>
  <c r="C27" i="36"/>
  <c r="H27" i="36"/>
  <c r="D27" i="36"/>
  <c r="G27" i="36"/>
  <c r="F27" i="36"/>
  <c r="B27" i="36"/>
  <c r="G45" i="29" l="1"/>
  <c r="H44" i="29"/>
  <c r="A29" i="36"/>
  <c r="I28" i="36"/>
  <c r="E28" i="36"/>
  <c r="C28" i="36"/>
  <c r="H28" i="36"/>
  <c r="D28" i="36"/>
  <c r="G28" i="36"/>
  <c r="B28" i="36"/>
  <c r="F28" i="36"/>
  <c r="G46" i="29" l="1"/>
  <c r="H45" i="29"/>
  <c r="A30" i="36"/>
  <c r="I29" i="36"/>
  <c r="E29" i="36"/>
  <c r="G29" i="36"/>
  <c r="C29" i="36"/>
  <c r="H29" i="36"/>
  <c r="D29" i="36"/>
  <c r="F29" i="36"/>
  <c r="B29" i="36"/>
  <c r="H46" i="29" l="1"/>
  <c r="G47" i="29"/>
  <c r="I30" i="36"/>
  <c r="E30" i="36"/>
  <c r="A32" i="36"/>
  <c r="G30" i="36"/>
  <c r="H30" i="36"/>
  <c r="D30" i="36"/>
  <c r="C30" i="36"/>
  <c r="B30" i="36"/>
  <c r="F30" i="36"/>
  <c r="G48" i="29" l="1"/>
  <c r="H47" i="29"/>
  <c r="A33" i="36"/>
  <c r="I32" i="36"/>
  <c r="E32" i="36"/>
  <c r="G32" i="36"/>
  <c r="H32" i="36"/>
  <c r="D32" i="36"/>
  <c r="C32" i="36"/>
  <c r="F32" i="36"/>
  <c r="B32" i="36"/>
  <c r="G49" i="29" l="1"/>
  <c r="H48" i="29"/>
  <c r="A34" i="36"/>
  <c r="I33" i="36"/>
  <c r="E33" i="36"/>
  <c r="G33" i="36"/>
  <c r="H33" i="36"/>
  <c r="D33" i="36"/>
  <c r="C33" i="36"/>
  <c r="B33" i="36"/>
  <c r="F33" i="36"/>
  <c r="G50" i="29" l="1"/>
  <c r="H49" i="29"/>
  <c r="A35" i="36"/>
  <c r="I34" i="36"/>
  <c r="E34" i="36"/>
  <c r="G34" i="36"/>
  <c r="H34" i="36"/>
  <c r="D34" i="36"/>
  <c r="C34" i="36"/>
  <c r="F34" i="36"/>
  <c r="B34" i="36"/>
  <c r="G51" i="29" l="1"/>
  <c r="H50" i="29"/>
  <c r="A36" i="36"/>
  <c r="I35" i="36"/>
  <c r="E35" i="36"/>
  <c r="G35" i="36"/>
  <c r="H35" i="36"/>
  <c r="D35" i="36"/>
  <c r="C35" i="36"/>
  <c r="B35" i="36"/>
  <c r="F35" i="36"/>
  <c r="G52" i="29" l="1"/>
  <c r="H51" i="29"/>
  <c r="I36" i="36"/>
  <c r="E36" i="36"/>
  <c r="G36" i="36"/>
  <c r="C36" i="36"/>
  <c r="H36" i="36"/>
  <c r="D36" i="36"/>
  <c r="F36" i="36"/>
  <c r="B36" i="36"/>
  <c r="G53" i="29" l="1"/>
  <c r="H52" i="29"/>
  <c r="G54" i="29" l="1"/>
  <c r="H53" i="29"/>
  <c r="H54" i="29" l="1"/>
  <c r="G55" i="29"/>
  <c r="G56" i="29" l="1"/>
  <c r="H55" i="29"/>
  <c r="G57" i="29" l="1"/>
  <c r="H56" i="29"/>
  <c r="G58" i="29" l="1"/>
  <c r="H57" i="29"/>
  <c r="G59" i="29" l="1"/>
  <c r="H58" i="29"/>
  <c r="G60" i="29" l="1"/>
  <c r="H59" i="29"/>
  <c r="G61" i="29" l="1"/>
  <c r="H60" i="29"/>
  <c r="G62" i="29" l="1"/>
  <c r="H61" i="29"/>
  <c r="H62" i="29" l="1"/>
  <c r="G63" i="29"/>
  <c r="G64" i="29" l="1"/>
  <c r="H63" i="29"/>
  <c r="G65" i="29" l="1"/>
  <c r="H64" i="29"/>
  <c r="G66" i="29" l="1"/>
  <c r="H65" i="29"/>
  <c r="G67" i="29" l="1"/>
  <c r="H66" i="29"/>
  <c r="G68" i="29" l="1"/>
  <c r="H67" i="29"/>
  <c r="G69" i="29" l="1"/>
  <c r="H68" i="29"/>
  <c r="G70" i="29" l="1"/>
  <c r="H69" i="29"/>
  <c r="H70" i="29" l="1"/>
  <c r="G71" i="29"/>
  <c r="G72" i="29" l="1"/>
  <c r="H71" i="29"/>
  <c r="G73" i="29" l="1"/>
  <c r="H72" i="29"/>
  <c r="G74" i="29" l="1"/>
  <c r="H73" i="29"/>
  <c r="G75" i="29" l="1"/>
  <c r="H74" i="29"/>
  <c r="G76" i="29" l="1"/>
  <c r="H75" i="29"/>
  <c r="G77" i="29" l="1"/>
  <c r="H76" i="29"/>
  <c r="G78" i="29" l="1"/>
  <c r="H77" i="29"/>
  <c r="H78" i="29" l="1"/>
  <c r="G79" i="29"/>
  <c r="G80" i="29" l="1"/>
  <c r="H79" i="29"/>
  <c r="G81" i="29" l="1"/>
  <c r="H80" i="29"/>
  <c r="G82" i="29" l="1"/>
  <c r="H81" i="29"/>
  <c r="G83" i="29" l="1"/>
  <c r="H82" i="29"/>
  <c r="G84" i="29" l="1"/>
  <c r="H83" i="29"/>
  <c r="G85" i="29" l="1"/>
  <c r="H84" i="29"/>
  <c r="G86" i="29" l="1"/>
  <c r="H85" i="29"/>
  <c r="H86" i="29" l="1"/>
  <c r="G87" i="29"/>
  <c r="G88" i="29" l="1"/>
  <c r="H87" i="29"/>
  <c r="G89" i="29" l="1"/>
  <c r="H88" i="29"/>
  <c r="G90" i="29" l="1"/>
  <c r="H89" i="29"/>
  <c r="G91" i="29" l="1"/>
  <c r="H90" i="29"/>
  <c r="G92" i="29" l="1"/>
  <c r="H91" i="29"/>
  <c r="G93" i="29" l="1"/>
  <c r="H92" i="29"/>
  <c r="G94" i="29" l="1"/>
  <c r="H93" i="29"/>
  <c r="H94" i="29" l="1"/>
  <c r="G95" i="29"/>
  <c r="G96" i="29" l="1"/>
  <c r="H95" i="29"/>
  <c r="G97" i="29" l="1"/>
  <c r="H96" i="29"/>
  <c r="G98" i="29" l="1"/>
  <c r="H97" i="29"/>
  <c r="G99" i="29" l="1"/>
  <c r="H98" i="29"/>
  <c r="G100" i="29" l="1"/>
  <c r="H99" i="29"/>
  <c r="G101" i="29" l="1"/>
  <c r="H100" i="29"/>
  <c r="G102" i="29" l="1"/>
  <c r="H101" i="29"/>
  <c r="H102" i="29" l="1"/>
  <c r="G103" i="29"/>
  <c r="G104" i="29" l="1"/>
  <c r="H103" i="29"/>
  <c r="G105" i="29" l="1"/>
  <c r="H104" i="29"/>
  <c r="G106" i="29" l="1"/>
  <c r="H105" i="29"/>
  <c r="G107" i="29" l="1"/>
  <c r="H106" i="29"/>
  <c r="G108" i="29" l="1"/>
  <c r="H107" i="29"/>
  <c r="G109" i="29" l="1"/>
  <c r="H108" i="29"/>
  <c r="G110" i="29" l="1"/>
  <c r="H109" i="29"/>
  <c r="H110" i="29" l="1"/>
  <c r="G111" i="29"/>
  <c r="G112" i="29" l="1"/>
  <c r="H111" i="29"/>
  <c r="G113" i="29" l="1"/>
  <c r="H112" i="29"/>
  <c r="G114" i="29" l="1"/>
  <c r="H113" i="29"/>
  <c r="G115" i="29" l="1"/>
  <c r="H114" i="29"/>
  <c r="G116" i="29" l="1"/>
  <c r="H115" i="29"/>
  <c r="G117" i="29" l="1"/>
  <c r="H116" i="29"/>
  <c r="G118" i="29" l="1"/>
  <c r="H117" i="29"/>
  <c r="H118" i="29" l="1"/>
  <c r="G119" i="29"/>
  <c r="G120" i="29" l="1"/>
  <c r="H119" i="29"/>
  <c r="G121" i="29" l="1"/>
  <c r="H120" i="29"/>
  <c r="G122" i="29" l="1"/>
  <c r="H121" i="29"/>
  <c r="G123" i="29" l="1"/>
  <c r="H122" i="29"/>
  <c r="G124" i="29" l="1"/>
  <c r="H123" i="29"/>
  <c r="G125" i="29" l="1"/>
  <c r="H124" i="29"/>
  <c r="G126" i="29" l="1"/>
  <c r="H125" i="29"/>
  <c r="H126" i="29" l="1"/>
  <c r="G127" i="29"/>
  <c r="G128" i="29" l="1"/>
  <c r="H127" i="29"/>
  <c r="G129" i="29" l="1"/>
  <c r="H128" i="29"/>
  <c r="G130" i="29" l="1"/>
  <c r="H129" i="29"/>
  <c r="G131" i="29" l="1"/>
  <c r="H130" i="29"/>
  <c r="G132" i="29" l="1"/>
  <c r="H131" i="29"/>
  <c r="G133" i="29" l="1"/>
  <c r="H132" i="29"/>
  <c r="G134" i="29" l="1"/>
  <c r="H133" i="29"/>
  <c r="H134" i="29" l="1"/>
  <c r="G135" i="29"/>
  <c r="G136" i="29" l="1"/>
  <c r="H135" i="29"/>
  <c r="G137" i="29" l="1"/>
  <c r="H136" i="29"/>
  <c r="G138" i="29" l="1"/>
  <c r="H137" i="29"/>
  <c r="G139" i="29" l="1"/>
  <c r="H138" i="29"/>
  <c r="G140" i="29" l="1"/>
  <c r="H139" i="29"/>
  <c r="G141" i="29" l="1"/>
  <c r="H140" i="29"/>
  <c r="G142" i="29" l="1"/>
  <c r="H141" i="29"/>
  <c r="H142" i="29" l="1"/>
  <c r="G143" i="29"/>
  <c r="G144" i="29" l="1"/>
  <c r="H143" i="29"/>
  <c r="G145" i="29" l="1"/>
  <c r="H144" i="29"/>
  <c r="G146" i="29" l="1"/>
  <c r="H145" i="29"/>
  <c r="G147" i="29" l="1"/>
  <c r="H146" i="29"/>
  <c r="G148" i="29" l="1"/>
  <c r="H147" i="29"/>
  <c r="G149" i="29" l="1"/>
  <c r="H148" i="29"/>
  <c r="G150" i="29" l="1"/>
  <c r="H149" i="29"/>
  <c r="H150" i="29" l="1"/>
  <c r="G151" i="29"/>
  <c r="G152" i="29" l="1"/>
  <c r="H151" i="29"/>
  <c r="G153" i="29" l="1"/>
  <c r="H152" i="29"/>
  <c r="G154" i="29" l="1"/>
  <c r="H153" i="29"/>
  <c r="G155" i="29" l="1"/>
  <c r="H154" i="29"/>
  <c r="G156" i="29" l="1"/>
  <c r="H155" i="29"/>
  <c r="G157" i="29" l="1"/>
  <c r="H156" i="29"/>
  <c r="G158" i="29" l="1"/>
  <c r="H157" i="29"/>
  <c r="H158" i="29" l="1"/>
  <c r="G159" i="29"/>
  <c r="G160" i="29" l="1"/>
  <c r="H159" i="29"/>
  <c r="G161" i="29" l="1"/>
  <c r="H160" i="29"/>
  <c r="G162" i="29" l="1"/>
  <c r="H161" i="29"/>
  <c r="G163" i="29" l="1"/>
  <c r="H162" i="29"/>
  <c r="G164" i="29" l="1"/>
  <c r="H163" i="29"/>
  <c r="G165" i="29" l="1"/>
  <c r="H164" i="29"/>
  <c r="G166" i="29" l="1"/>
  <c r="H165" i="29"/>
  <c r="H166" i="29" l="1"/>
  <c r="G167" i="29"/>
  <c r="G168" i="29" l="1"/>
  <c r="H167" i="29"/>
  <c r="G169" i="29" l="1"/>
  <c r="H168" i="29"/>
  <c r="G170" i="29" l="1"/>
  <c r="H169" i="29"/>
  <c r="G171" i="29" l="1"/>
  <c r="H170" i="29"/>
  <c r="G172" i="29" l="1"/>
  <c r="H171" i="29"/>
  <c r="G173" i="29" l="1"/>
  <c r="H172" i="29"/>
  <c r="G174" i="29" l="1"/>
  <c r="H173" i="29"/>
  <c r="H174" i="29" l="1"/>
  <c r="G175" i="29"/>
  <c r="G176" i="29" l="1"/>
  <c r="H175" i="29"/>
  <c r="G177" i="29" l="1"/>
  <c r="H176" i="29"/>
  <c r="G178" i="29" l="1"/>
  <c r="H177" i="29"/>
  <c r="G179" i="29" l="1"/>
  <c r="H178" i="29"/>
  <c r="G180" i="29" l="1"/>
  <c r="H179" i="29"/>
  <c r="G181" i="29" l="1"/>
  <c r="H180" i="29"/>
  <c r="G182" i="29" l="1"/>
  <c r="H181" i="29"/>
  <c r="H182" i="29" l="1"/>
  <c r="G183" i="29"/>
  <c r="G184" i="29" l="1"/>
  <c r="H183" i="29"/>
  <c r="G185" i="29" l="1"/>
  <c r="H184" i="29"/>
  <c r="G186" i="29" l="1"/>
  <c r="H185" i="29"/>
  <c r="G187" i="29" l="1"/>
  <c r="H186" i="29"/>
  <c r="G188" i="29" l="1"/>
  <c r="H187" i="29"/>
  <c r="G189" i="29" l="1"/>
  <c r="H188" i="29"/>
  <c r="G190" i="29" l="1"/>
  <c r="H189" i="29"/>
  <c r="H190" i="29" l="1"/>
  <c r="G191" i="29"/>
  <c r="G192" i="29" l="1"/>
  <c r="H191" i="29"/>
  <c r="G193" i="29" l="1"/>
  <c r="H192" i="29"/>
  <c r="G194" i="29" l="1"/>
  <c r="H193" i="29"/>
  <c r="G195" i="29" l="1"/>
  <c r="H194" i="29"/>
  <c r="G196" i="29" l="1"/>
  <c r="H195" i="29"/>
  <c r="G197" i="29" l="1"/>
  <c r="H196" i="29"/>
  <c r="G198" i="29" l="1"/>
  <c r="H197" i="29"/>
  <c r="H198" i="29" l="1"/>
  <c r="G199" i="29"/>
  <c r="G200" i="29" l="1"/>
  <c r="H199" i="29"/>
  <c r="G201" i="29" l="1"/>
  <c r="H200" i="29"/>
  <c r="G202" i="29" l="1"/>
  <c r="H201" i="29"/>
  <c r="G203" i="29" l="1"/>
  <c r="H202" i="29"/>
  <c r="G204" i="29" l="1"/>
  <c r="H203" i="29"/>
  <c r="G205" i="29" l="1"/>
  <c r="H204" i="29"/>
  <c r="G206" i="29" l="1"/>
  <c r="H206" i="29" s="1"/>
  <c r="H205" i="29"/>
</calcChain>
</file>

<file path=xl/sharedStrings.xml><?xml version="1.0" encoding="utf-8"?>
<sst xmlns="http://schemas.openxmlformats.org/spreadsheetml/2006/main" count="282" uniqueCount="128">
  <si>
    <t>今日やること</t>
    <rPh sb="0" eb="2">
      <t>キョウ</t>
    </rPh>
    <phoneticPr fontId="2"/>
  </si>
  <si>
    <t>@</t>
    <phoneticPr fontId="2"/>
  </si>
  <si>
    <t>今日の講義のまとめ</t>
    <rPh sb="0" eb="2">
      <t>キョウ</t>
    </rPh>
    <rPh sb="3" eb="5">
      <t>コウギ</t>
    </rPh>
    <phoneticPr fontId="2"/>
  </si>
  <si>
    <t>本日の講義資料</t>
    <rPh sb="0" eb="2">
      <t>ホンジツ</t>
    </rPh>
    <rPh sb="3" eb="5">
      <t>コウギ</t>
    </rPh>
    <rPh sb="5" eb="7">
      <t>シリョウ</t>
    </rPh>
    <phoneticPr fontId="2"/>
  </si>
  <si>
    <t>本日の課題</t>
    <rPh sb="0" eb="2">
      <t>ホンジツ</t>
    </rPh>
    <rPh sb="3" eb="5">
      <t>カダイ</t>
    </rPh>
    <phoneticPr fontId="2"/>
  </si>
  <si>
    <t>※</t>
    <phoneticPr fontId="2"/>
  </si>
  <si>
    <t>Memo</t>
    <phoneticPr fontId="2"/>
  </si>
  <si>
    <t>散らばりの統計量</t>
    <rPh sb="0" eb="1">
      <t>チ</t>
    </rPh>
    <rPh sb="5" eb="8">
      <t>トウケイリョウ</t>
    </rPh>
    <phoneticPr fontId="2"/>
  </si>
  <si>
    <t>標準偏差</t>
    <rPh sb="0" eb="2">
      <t>ヒョウジュン</t>
    </rPh>
    <rPh sb="2" eb="4">
      <t>ヘンサ</t>
    </rPh>
    <phoneticPr fontId="2"/>
  </si>
  <si>
    <t>:standard deviation</t>
    <phoneticPr fontId="2"/>
  </si>
  <si>
    <t>:variance</t>
    <phoneticPr fontId="2"/>
  </si>
  <si>
    <t>分散</t>
    <rPh sb="0" eb="2">
      <t>ブンサン</t>
    </rPh>
    <phoneticPr fontId="2"/>
  </si>
  <si>
    <t>平均値からの偏差平方の平均</t>
    <rPh sb="0" eb="3">
      <t>ヘイキンチ</t>
    </rPh>
    <rPh sb="6" eb="8">
      <t>ヘンサ</t>
    </rPh>
    <rPh sb="8" eb="10">
      <t>ヘイホウ</t>
    </rPh>
    <rPh sb="11" eb="13">
      <t>ヘイキン</t>
    </rPh>
    <phoneticPr fontId="2"/>
  </si>
  <si>
    <t>分散の正の平方根</t>
    <rPh sb="0" eb="2">
      <t>ブンサン</t>
    </rPh>
    <rPh sb="3" eb="4">
      <t>セイ</t>
    </rPh>
    <rPh sb="5" eb="8">
      <t>ヘイホウコン</t>
    </rPh>
    <phoneticPr fontId="2"/>
  </si>
  <si>
    <t>絶対偏差</t>
    <rPh sb="0" eb="2">
      <t>ゼッタイ</t>
    </rPh>
    <rPh sb="2" eb="4">
      <t>ヘンサ</t>
    </rPh>
    <phoneticPr fontId="2"/>
  </si>
  <si>
    <t>：偏差の絶対値</t>
    <rPh sb="1" eb="3">
      <t>ヘンサ</t>
    </rPh>
    <rPh sb="4" eb="7">
      <t>ゼッタイチ</t>
    </rPh>
    <phoneticPr fontId="2"/>
  </si>
  <si>
    <t>偏差平方</t>
    <rPh sb="0" eb="2">
      <t>ヘンサ</t>
    </rPh>
    <rPh sb="2" eb="4">
      <t>ヘイホウ</t>
    </rPh>
    <phoneticPr fontId="2"/>
  </si>
  <si>
    <t>：偏差の二乗</t>
    <rPh sb="1" eb="3">
      <t>ヘンサ</t>
    </rPh>
    <rPh sb="4" eb="6">
      <t>ジジョウ</t>
    </rPh>
    <phoneticPr fontId="2"/>
  </si>
  <si>
    <t>偏差</t>
    <rPh sb="0" eb="2">
      <t>ヘンサ</t>
    </rPh>
    <phoneticPr fontId="2"/>
  </si>
  <si>
    <r>
      <t>：データx</t>
    </r>
    <r>
      <rPr>
        <vertAlign val="subscript"/>
        <sz val="12"/>
        <color theme="1"/>
        <rFont val="メイリオ"/>
        <family val="3"/>
        <charset val="128"/>
      </rPr>
      <t>i</t>
    </r>
    <r>
      <rPr>
        <sz val="12"/>
        <color theme="1"/>
        <rFont val="メイリオ"/>
        <family val="3"/>
        <charset val="128"/>
      </rPr>
      <t>と点aとの差（x</t>
    </r>
    <r>
      <rPr>
        <vertAlign val="subscript"/>
        <sz val="12"/>
        <color theme="1"/>
        <rFont val="メイリオ"/>
        <family val="3"/>
        <charset val="128"/>
      </rPr>
      <t>i</t>
    </r>
    <r>
      <rPr>
        <sz val="12"/>
        <color theme="1"/>
        <rFont val="メイリオ"/>
        <family val="3"/>
        <charset val="128"/>
      </rPr>
      <t>-a）→pp. 58</t>
    </r>
    <rPh sb="7" eb="8">
      <t>テン</t>
    </rPh>
    <rPh sb="11" eb="12">
      <t>サ</t>
    </rPh>
    <phoneticPr fontId="2"/>
  </si>
  <si>
    <t>スライド・配布資料　はここからダウンロード可能</t>
    <rPh sb="5" eb="7">
      <t>ハイフ</t>
    </rPh>
    <rPh sb="7" eb="9">
      <t>シリョウ</t>
    </rPh>
    <rPh sb="21" eb="23">
      <t>カノウ</t>
    </rPh>
    <phoneticPr fontId="2"/>
  </si>
  <si>
    <t>x</t>
    <phoneticPr fontId="2"/>
  </si>
  <si>
    <t>f(x)</t>
    <phoneticPr fontId="2"/>
  </si>
  <si>
    <t>2019/06/14(金)17:00まで</t>
    <rPh sb="11" eb="12">
      <t>キン</t>
    </rPh>
    <phoneticPr fontId="2"/>
  </si>
  <si>
    <t>母集団と標本の違いを理解します。</t>
    <rPh sb="0" eb="3">
      <t>ボシュウダン</t>
    </rPh>
    <rPh sb="4" eb="6">
      <t>ヒョウホン</t>
    </rPh>
    <rPh sb="7" eb="8">
      <t>チガ</t>
    </rPh>
    <rPh sb="10" eb="12">
      <t>リカイ</t>
    </rPh>
    <phoneticPr fontId="2"/>
  </si>
  <si>
    <t>推測統計学（統計学B）の目的を理解します。</t>
    <rPh sb="0" eb="2">
      <t>スイソク</t>
    </rPh>
    <rPh sb="2" eb="5">
      <t>トウケイガク</t>
    </rPh>
    <rPh sb="6" eb="9">
      <t>トウケイガク</t>
    </rPh>
    <rPh sb="12" eb="14">
      <t>モクテキ</t>
    </rPh>
    <rPh sb="15" eb="17">
      <t>リカイ</t>
    </rPh>
    <phoneticPr fontId="2"/>
  </si>
  <si>
    <t>無作為抽出の重要性を理解します。</t>
    <rPh sb="0" eb="3">
      <t>ムサクイ</t>
    </rPh>
    <rPh sb="3" eb="5">
      <t>チュウシュツ</t>
    </rPh>
    <rPh sb="6" eb="9">
      <t>ジュウヨウセイ</t>
    </rPh>
    <rPh sb="10" eb="12">
      <t>リカイ</t>
    </rPh>
    <phoneticPr fontId="2"/>
  </si>
  <si>
    <t>pp.8</t>
    <phoneticPr fontId="2"/>
  </si>
  <si>
    <t>pp.</t>
    <phoneticPr fontId="2"/>
  </si>
  <si>
    <t>→Google classroomから回答</t>
    <rPh sb="19" eb="21">
      <t>カイトウ</t>
    </rPh>
    <phoneticPr fontId="2"/>
  </si>
  <si>
    <t>Google classroom: u26iot3</t>
    <phoneticPr fontId="2"/>
  </si>
  <si>
    <t>z</t>
    <phoneticPr fontId="2"/>
  </si>
  <si>
    <t>なし</t>
    <phoneticPr fontId="2"/>
  </si>
  <si>
    <t>x</t>
    <phoneticPr fontId="2"/>
  </si>
  <si>
    <t>f(x)</t>
    <phoneticPr fontId="2"/>
  </si>
  <si>
    <t>α</t>
    <phoneticPr fontId="2"/>
  </si>
  <si>
    <t>ν (2α)</t>
    <phoneticPr fontId="2"/>
  </si>
  <si>
    <r>
      <rPr>
        <sz val="10"/>
        <color theme="1"/>
        <rFont val="メイリオ"/>
        <family val="3"/>
        <charset val="128"/>
      </rPr>
      <t>∞</t>
    </r>
    <phoneticPr fontId="2"/>
  </si>
  <si>
    <t>前回までの復習</t>
    <rPh sb="0" eb="2">
      <t>ゼンカイ</t>
    </rPh>
    <rPh sb="5" eb="7">
      <t>フクシュウ</t>
    </rPh>
    <phoneticPr fontId="2"/>
  </si>
  <si>
    <t>母分散の区間推定について学びます。</t>
    <rPh sb="0" eb="1">
      <t>ボ</t>
    </rPh>
    <rPh sb="1" eb="3">
      <t>ブンサン</t>
    </rPh>
    <rPh sb="4" eb="6">
      <t>クカン</t>
    </rPh>
    <rPh sb="6" eb="8">
      <t>スイテイ</t>
    </rPh>
    <rPh sb="12" eb="13">
      <t>マナ</t>
    </rPh>
    <phoneticPr fontId="2"/>
  </si>
  <si>
    <t>母分散の区間推定に関する計算を行います。</t>
    <rPh sb="0" eb="1">
      <t>ボ</t>
    </rPh>
    <rPh sb="1" eb="3">
      <t>ブンサン</t>
    </rPh>
    <rPh sb="4" eb="6">
      <t>クカン</t>
    </rPh>
    <rPh sb="6" eb="8">
      <t>スイテイ</t>
    </rPh>
    <rPh sb="9" eb="10">
      <t>カン</t>
    </rPh>
    <rPh sb="12" eb="14">
      <t>ケイサン</t>
    </rPh>
    <rPh sb="15" eb="16">
      <t>オコナ</t>
    </rPh>
    <phoneticPr fontId="2"/>
  </si>
  <si>
    <t>F分布を理解します。</t>
    <rPh sb="1" eb="3">
      <t>ブンプ</t>
    </rPh>
    <rPh sb="4" eb="6">
      <t>リカイ</t>
    </rPh>
    <phoneticPr fontId="2"/>
  </si>
  <si>
    <t>母分散の区間推定</t>
    <rPh sb="0" eb="1">
      <t>ボ</t>
    </rPh>
    <rPh sb="1" eb="3">
      <t>ブンサン</t>
    </rPh>
    <rPh sb="4" eb="6">
      <t>クカン</t>
    </rPh>
    <rPh sb="6" eb="8">
      <t>スイテイ</t>
    </rPh>
    <phoneticPr fontId="2"/>
  </si>
  <si>
    <t>母分散を含むカイ二乗分布にしたがう統計量に基づいて行う</t>
    <rPh sb="0" eb="1">
      <t>ボ</t>
    </rPh>
    <rPh sb="1" eb="3">
      <t>ブンサン</t>
    </rPh>
    <rPh sb="4" eb="5">
      <t>フク</t>
    </rPh>
    <rPh sb="8" eb="10">
      <t>ジジョウ</t>
    </rPh>
    <rPh sb="10" eb="12">
      <t>ブンプ</t>
    </rPh>
    <rPh sb="17" eb="19">
      <t>トウケイ</t>
    </rPh>
    <rPh sb="19" eb="20">
      <t>リョウ</t>
    </rPh>
    <rPh sb="21" eb="22">
      <t>モト</t>
    </rPh>
    <rPh sb="25" eb="26">
      <t>オコナ</t>
    </rPh>
    <phoneticPr fontId="2"/>
  </si>
  <si>
    <t>母分散の95%信頼区間</t>
    <rPh sb="0" eb="1">
      <t>ボ</t>
    </rPh>
    <rPh sb="1" eb="3">
      <t>ブンサン</t>
    </rPh>
    <rPh sb="7" eb="9">
      <t>シンライ</t>
    </rPh>
    <rPh sb="9" eb="11">
      <t>クカン</t>
    </rPh>
    <phoneticPr fontId="2"/>
  </si>
  <si>
    <t>F分布</t>
    <rPh sb="1" eb="3">
      <t>ブンプ</t>
    </rPh>
    <phoneticPr fontId="2"/>
  </si>
  <si>
    <t>統計学B-2 第13回目の演習問題について、当クラスの平均点は43.2点、</t>
    <rPh sb="0" eb="3">
      <t>トウケイガク</t>
    </rPh>
    <rPh sb="7" eb="8">
      <t>ダイ</t>
    </rPh>
    <rPh sb="10" eb="12">
      <t>カイメ</t>
    </rPh>
    <rPh sb="13" eb="15">
      <t>エンシュウ</t>
    </rPh>
    <rPh sb="15" eb="17">
      <t>モンダイ</t>
    </rPh>
    <rPh sb="22" eb="23">
      <t>トウ</t>
    </rPh>
    <rPh sb="27" eb="30">
      <t>ヘイキンテン</t>
    </rPh>
    <rPh sb="35" eb="36">
      <t>テン</t>
    </rPh>
    <phoneticPr fontId="2"/>
  </si>
  <si>
    <t>標準偏差は16.59であった。</t>
    <phoneticPr fontId="2"/>
  </si>
  <si>
    <t>これについて、以下の問に答えよ。</t>
    <rPh sb="7" eb="9">
      <t>イカ</t>
    </rPh>
    <rPh sb="10" eb="11">
      <t>トイ</t>
    </rPh>
    <rPh sb="12" eb="13">
      <t>コタ</t>
    </rPh>
    <phoneticPr fontId="2"/>
  </si>
  <si>
    <t>※</t>
    <phoneticPr fontId="2"/>
  </si>
  <si>
    <t>Open book形式の練習問題であったため、</t>
    <rPh sb="9" eb="11">
      <t>ケイシキ</t>
    </rPh>
    <rPh sb="12" eb="14">
      <t>レンシュウ</t>
    </rPh>
    <rPh sb="14" eb="16">
      <t>モンダイ</t>
    </rPh>
    <phoneticPr fontId="2"/>
  </si>
  <si>
    <t>問の答えは成績評価には直結しないことに注意。</t>
    <phoneticPr fontId="2"/>
  </si>
  <si>
    <t>①</t>
    <phoneticPr fontId="2"/>
  </si>
  <si>
    <t>点数の高い方から5%の学生をS評価としたい。</t>
    <rPh sb="0" eb="2">
      <t>テンスウ</t>
    </rPh>
    <rPh sb="3" eb="4">
      <t>タカ</t>
    </rPh>
    <rPh sb="5" eb="6">
      <t>ホウ</t>
    </rPh>
    <rPh sb="11" eb="13">
      <t>ガクセイ</t>
    </rPh>
    <rPh sb="15" eb="17">
      <t>ヒョウカ</t>
    </rPh>
    <phoneticPr fontId="2"/>
  </si>
  <si>
    <t>S評価取得に必要な最低点は何点か。ただし、点数は整数値とする。</t>
    <rPh sb="1" eb="3">
      <t>ヒョウカ</t>
    </rPh>
    <rPh sb="3" eb="5">
      <t>シュトク</t>
    </rPh>
    <rPh sb="6" eb="8">
      <t>ヒツヨウ</t>
    </rPh>
    <rPh sb="9" eb="11">
      <t>サイテイ</t>
    </rPh>
    <rPh sb="11" eb="12">
      <t>テン</t>
    </rPh>
    <rPh sb="13" eb="15">
      <t>ナンテン</t>
    </rPh>
    <rPh sb="21" eb="23">
      <t>テンスウ</t>
    </rPh>
    <rPh sb="24" eb="26">
      <t>セイスウ</t>
    </rPh>
    <rPh sb="26" eb="27">
      <t>チ</t>
    </rPh>
    <phoneticPr fontId="2"/>
  </si>
  <si>
    <t>③</t>
    <phoneticPr fontId="2"/>
  </si>
  <si>
    <t>②</t>
    <phoneticPr fontId="2"/>
  </si>
  <si>
    <t>点数の低い方から10%をD評価（単位取得不可）とする場合</t>
    <rPh sb="0" eb="2">
      <t>テンスウ</t>
    </rPh>
    <rPh sb="3" eb="4">
      <t>ヒク</t>
    </rPh>
    <rPh sb="5" eb="6">
      <t>ホウ</t>
    </rPh>
    <rPh sb="13" eb="15">
      <t>ヒョウカ</t>
    </rPh>
    <rPh sb="16" eb="18">
      <t>タンイ</t>
    </rPh>
    <rPh sb="18" eb="20">
      <t>シュトク</t>
    </rPh>
    <rPh sb="20" eb="22">
      <t>フカ</t>
    </rPh>
    <rPh sb="26" eb="28">
      <t>バアイ</t>
    </rPh>
    <phoneticPr fontId="2"/>
  </si>
  <si>
    <t>単位取得に必要な最低点は何点か。ただし、点数は整数値とする。</t>
    <rPh sb="0" eb="2">
      <t>タンイ</t>
    </rPh>
    <rPh sb="2" eb="4">
      <t>シュトク</t>
    </rPh>
    <rPh sb="5" eb="7">
      <t>ヒツヨウ</t>
    </rPh>
    <rPh sb="8" eb="10">
      <t>サイテイ</t>
    </rPh>
    <rPh sb="10" eb="11">
      <t>テン</t>
    </rPh>
    <rPh sb="12" eb="14">
      <t>ナンテン</t>
    </rPh>
    <rPh sb="20" eb="22">
      <t>テンスウ</t>
    </rPh>
    <rPh sb="23" eb="25">
      <t>セイスウ</t>
    </rPh>
    <rPh sb="25" eb="26">
      <t>チ</t>
    </rPh>
    <phoneticPr fontId="2"/>
  </si>
  <si>
    <t>点数の低い方から20%をD評価（単位取得不可）とする場合</t>
    <rPh sb="0" eb="2">
      <t>テンスウ</t>
    </rPh>
    <rPh sb="3" eb="4">
      <t>ヒク</t>
    </rPh>
    <rPh sb="5" eb="6">
      <t>ホウ</t>
    </rPh>
    <rPh sb="13" eb="15">
      <t>ヒョウカ</t>
    </rPh>
    <rPh sb="16" eb="18">
      <t>タンイ</t>
    </rPh>
    <rPh sb="18" eb="20">
      <t>シュトク</t>
    </rPh>
    <rPh sb="20" eb="22">
      <t>フカ</t>
    </rPh>
    <rPh sb="26" eb="28">
      <t>バアイ</t>
    </rPh>
    <phoneticPr fontId="2"/>
  </si>
  <si>
    <t>標準正規分布表より、5%点は1.65</t>
    <rPh sb="0" eb="2">
      <t>ヒョウジュン</t>
    </rPh>
    <rPh sb="2" eb="4">
      <t>セイキ</t>
    </rPh>
    <rPh sb="4" eb="6">
      <t>ブンプ</t>
    </rPh>
    <rPh sb="6" eb="7">
      <t>ヒョウ</t>
    </rPh>
    <rPh sb="12" eb="13">
      <t>テン</t>
    </rPh>
    <phoneticPr fontId="2"/>
  </si>
  <si>
    <t>標準正規分布表より、-10%点は-1.29</t>
    <rPh sb="0" eb="2">
      <t>ヒョウジュン</t>
    </rPh>
    <rPh sb="2" eb="4">
      <t>セイキ</t>
    </rPh>
    <rPh sb="4" eb="6">
      <t>ブンプ</t>
    </rPh>
    <rPh sb="6" eb="7">
      <t>ヒョウ</t>
    </rPh>
    <rPh sb="14" eb="15">
      <t>テン</t>
    </rPh>
    <phoneticPr fontId="2"/>
  </si>
  <si>
    <t>標準正規分布表より、-20%点は-0.85</t>
    <rPh sb="0" eb="2">
      <t>ヒョウジュン</t>
    </rPh>
    <rPh sb="2" eb="4">
      <t>セイキ</t>
    </rPh>
    <rPh sb="4" eb="6">
      <t>ブンプ</t>
    </rPh>
    <rPh sb="6" eb="7">
      <t>ヒョウ</t>
    </rPh>
    <rPh sb="14" eb="15">
      <t>テン</t>
    </rPh>
    <phoneticPr fontId="2"/>
  </si>
  <si>
    <t>つまり、70.5735点以上であればS評価となるが、</t>
    <rPh sb="11" eb="12">
      <t>テン</t>
    </rPh>
    <rPh sb="12" eb="14">
      <t>イジョウ</t>
    </rPh>
    <rPh sb="19" eb="21">
      <t>ヒョウカ</t>
    </rPh>
    <phoneticPr fontId="2"/>
  </si>
  <si>
    <t>点数は整数値とするため、</t>
    <rPh sb="0" eb="2">
      <t>テンスウ</t>
    </rPh>
    <rPh sb="3" eb="5">
      <t>セイスウ</t>
    </rPh>
    <rPh sb="5" eb="6">
      <t>チ</t>
    </rPh>
    <phoneticPr fontId="2"/>
  </si>
  <si>
    <t>71点</t>
    <rPh sb="2" eb="3">
      <t>テン</t>
    </rPh>
    <phoneticPr fontId="2"/>
  </si>
  <si>
    <t>つまり、21.7989点以上であれば単位取得となるが、</t>
    <rPh sb="11" eb="12">
      <t>テン</t>
    </rPh>
    <rPh sb="12" eb="14">
      <t>イジョウ</t>
    </rPh>
    <rPh sb="18" eb="20">
      <t>タンイ</t>
    </rPh>
    <rPh sb="20" eb="22">
      <t>シュトク</t>
    </rPh>
    <phoneticPr fontId="2"/>
  </si>
  <si>
    <t>22点</t>
    <rPh sb="2" eb="3">
      <t>テン</t>
    </rPh>
    <phoneticPr fontId="2"/>
  </si>
  <si>
    <t>つまり、29.0985点以上であれば単位取得となるが、</t>
    <rPh sb="11" eb="12">
      <t>テン</t>
    </rPh>
    <rPh sb="12" eb="14">
      <t>イジョウ</t>
    </rPh>
    <rPh sb="18" eb="20">
      <t>タンイ</t>
    </rPh>
    <rPh sb="20" eb="22">
      <t>シュトク</t>
    </rPh>
    <phoneticPr fontId="2"/>
  </si>
  <si>
    <t>30点</t>
    <rPh sb="2" eb="3">
      <t>テン</t>
    </rPh>
    <phoneticPr fontId="2"/>
  </si>
  <si>
    <t>pp.117</t>
    <phoneticPr fontId="2"/>
  </si>
  <si>
    <t>母分散の区間推定には、</t>
    <rPh sb="0" eb="1">
      <t>ボ</t>
    </rPh>
    <rPh sb="1" eb="3">
      <t>ブンサン</t>
    </rPh>
    <rPh sb="4" eb="6">
      <t>クカン</t>
    </rPh>
    <rPh sb="6" eb="8">
      <t>スイテイ</t>
    </rPh>
    <phoneticPr fontId="2"/>
  </si>
  <si>
    <t>自由度</t>
    <rPh sb="0" eb="3">
      <t>ジユウド</t>
    </rPh>
    <phoneticPr fontId="2"/>
  </si>
  <si>
    <r>
      <rPr>
        <i/>
        <sz val="12"/>
        <rFont val="Century Schoolbook"/>
        <family val="1"/>
      </rPr>
      <t>(n-1)</t>
    </r>
    <r>
      <rPr>
        <sz val="12"/>
        <rFont val="メイリオ"/>
        <family val="3"/>
        <charset val="128"/>
      </rPr>
      <t>の</t>
    </r>
    <phoneticPr fontId="2"/>
  </si>
  <si>
    <t>カイ二乗分布</t>
    <rPh sb="2" eb="4">
      <t>ジジョウ</t>
    </rPh>
    <rPh sb="4" eb="6">
      <t>ブンプ</t>
    </rPh>
    <phoneticPr fontId="2"/>
  </si>
  <si>
    <t>にしたがう</t>
    <phoneticPr fontId="2"/>
  </si>
  <si>
    <t>統計量Uを利用する。</t>
    <rPh sb="0" eb="2">
      <t>トウケイ</t>
    </rPh>
    <rPh sb="2" eb="3">
      <t>リョウ</t>
    </rPh>
    <rPh sb="5" eb="7">
      <t>リヨウ</t>
    </rPh>
    <phoneticPr fontId="2"/>
  </si>
  <si>
    <t>左右非対称</t>
    <rPh sb="0" eb="2">
      <t>サユウ</t>
    </rPh>
    <rPh sb="2" eb="5">
      <t>ヒタイショウ</t>
    </rPh>
    <phoneticPr fontId="2"/>
  </si>
  <si>
    <t>自由度が小さいときには</t>
    <rPh sb="0" eb="3">
      <t>ジユウド</t>
    </rPh>
    <rPh sb="4" eb="5">
      <t>チイ</t>
    </rPh>
    <phoneticPr fontId="2"/>
  </si>
  <si>
    <t>⇒</t>
    <phoneticPr fontId="2"/>
  </si>
  <si>
    <t>分布の右側（上側確率）と左側（下側確率）で</t>
    <rPh sb="0" eb="2">
      <t>ブンプ</t>
    </rPh>
    <rPh sb="3" eb="5">
      <t>ミギガワ</t>
    </rPh>
    <rPh sb="6" eb="7">
      <t>ウエ</t>
    </rPh>
    <rPh sb="7" eb="8">
      <t>ガワ</t>
    </rPh>
    <rPh sb="8" eb="10">
      <t>カクリツ</t>
    </rPh>
    <rPh sb="12" eb="14">
      <t>ヒダリガワ</t>
    </rPh>
    <rPh sb="15" eb="17">
      <t>シタガワ</t>
    </rPh>
    <rPh sb="17" eb="19">
      <t>カクリツ</t>
    </rPh>
    <phoneticPr fontId="2"/>
  </si>
  <si>
    <t>それぞれ2.5%点を考える必要がある</t>
    <rPh sb="8" eb="9">
      <t>テン</t>
    </rPh>
    <rPh sb="10" eb="11">
      <t>カンガ</t>
    </rPh>
    <rPh sb="13" eb="15">
      <t>ヒツヨウ</t>
    </rPh>
    <phoneticPr fontId="2"/>
  </si>
  <si>
    <t>グラフは自由度5の場合</t>
    <rPh sb="4" eb="7">
      <t>ジユウド</t>
    </rPh>
    <rPh sb="9" eb="11">
      <t>バアイ</t>
    </rPh>
    <phoneticPr fontId="2"/>
  </si>
  <si>
    <t>下限値</t>
    <rPh sb="0" eb="3">
      <t>カゲンチ</t>
    </rPh>
    <phoneticPr fontId="2"/>
  </si>
  <si>
    <t>上限値</t>
    <rPh sb="0" eb="3">
      <t>ジョウゲンチ</t>
    </rPh>
    <phoneticPr fontId="2"/>
  </si>
  <si>
    <t>pp.119</t>
    <phoneticPr fontId="2"/>
  </si>
  <si>
    <t>母分散に関する区間</t>
    <rPh sb="0" eb="1">
      <t>ボ</t>
    </rPh>
    <rPh sb="1" eb="3">
      <t>ブンサン</t>
    </rPh>
    <rPh sb="4" eb="5">
      <t>カン</t>
    </rPh>
    <rPh sb="7" eb="9">
      <t>クカン</t>
    </rPh>
    <phoneticPr fontId="2"/>
  </si>
  <si>
    <t>式の展開については教科書pp.119参照</t>
    <rPh sb="0" eb="1">
      <t>シキ</t>
    </rPh>
    <rPh sb="2" eb="4">
      <t>テンカイ</t>
    </rPh>
    <rPh sb="9" eb="12">
      <t>キョウカショ</t>
    </rPh>
    <rPh sb="18" eb="20">
      <t>サンショウ</t>
    </rPh>
    <phoneticPr fontId="2"/>
  </si>
  <si>
    <t>分子</t>
    <rPh sb="0" eb="2">
      <t>ブンシ</t>
    </rPh>
    <phoneticPr fontId="2"/>
  </si>
  <si>
    <t>：</t>
    <phoneticPr fontId="2"/>
  </si>
  <si>
    <t>偏差平方和</t>
    <rPh sb="0" eb="2">
      <t>ヘンサ</t>
    </rPh>
    <rPh sb="2" eb="4">
      <t>ヘイホウ</t>
    </rPh>
    <rPh sb="4" eb="5">
      <t>ワ</t>
    </rPh>
    <phoneticPr fontId="2"/>
  </si>
  <si>
    <t>分母</t>
    <rPh sb="0" eb="2">
      <t>ブンボ</t>
    </rPh>
    <phoneticPr fontId="2"/>
  </si>
  <si>
    <t>カイ二乗分布表から読み取る</t>
    <rPh sb="2" eb="4">
      <t>ジジョウ</t>
    </rPh>
    <rPh sb="4" eb="6">
      <t>ブンプ</t>
    </rPh>
    <rPh sb="6" eb="7">
      <t>ヒョウ</t>
    </rPh>
    <rPh sb="9" eb="10">
      <t>ヨ</t>
    </rPh>
    <rPh sb="11" eb="12">
      <t>ト</t>
    </rPh>
    <phoneticPr fontId="2"/>
  </si>
  <si>
    <t>（参考）母平均に関する区間</t>
    <rPh sb="1" eb="3">
      <t>サンコウ</t>
    </rPh>
    <rPh sb="4" eb="5">
      <t>ボ</t>
    </rPh>
    <rPh sb="5" eb="7">
      <t>ヘイキン</t>
    </rPh>
    <rPh sb="8" eb="9">
      <t>カン</t>
    </rPh>
    <rPh sb="11" eb="13">
      <t>クカン</t>
    </rPh>
    <phoneticPr fontId="2"/>
  </si>
  <si>
    <t>第1項</t>
    <rPh sb="0" eb="1">
      <t>ダイ</t>
    </rPh>
    <rPh sb="2" eb="3">
      <t>コウ</t>
    </rPh>
    <phoneticPr fontId="2"/>
  </si>
  <si>
    <t>第2項</t>
    <rPh sb="0" eb="1">
      <t>ダイ</t>
    </rPh>
    <rPh sb="2" eb="3">
      <t>コウ</t>
    </rPh>
    <phoneticPr fontId="2"/>
  </si>
  <si>
    <t>t分布表から読み取る</t>
    <rPh sb="1" eb="3">
      <t>ブンプ</t>
    </rPh>
    <rPh sb="3" eb="4">
      <t>ヒョウ</t>
    </rPh>
    <rPh sb="6" eb="7">
      <t>ヨ</t>
    </rPh>
    <rPh sb="8" eb="9">
      <t>ト</t>
    </rPh>
    <phoneticPr fontId="2"/>
  </si>
  <si>
    <t>標本平均</t>
    <rPh sb="0" eb="2">
      <t>ヒョウホン</t>
    </rPh>
    <rPh sb="2" eb="4">
      <t>ヘイキン</t>
    </rPh>
    <phoneticPr fontId="2"/>
  </si>
  <si>
    <t>標準不偏分散</t>
    <rPh sb="0" eb="2">
      <t>ヒョウジュン</t>
    </rPh>
    <rPh sb="2" eb="4">
      <t>フヘン</t>
    </rPh>
    <rPh sb="4" eb="6">
      <t>ブンサン</t>
    </rPh>
    <phoneticPr fontId="2"/>
  </si>
  <si>
    <t>pp.120</t>
    <phoneticPr fontId="2"/>
  </si>
  <si>
    <t>カイ二乗分布表の読み方</t>
    <rPh sb="2" eb="4">
      <t>ジジョウ</t>
    </rPh>
    <rPh sb="4" eb="6">
      <t>ブンプ</t>
    </rPh>
    <rPh sb="6" eb="7">
      <t>ヒョウ</t>
    </rPh>
    <rPh sb="8" eb="9">
      <t>ヨ</t>
    </rPh>
    <rPh sb="10" eb="11">
      <t>カタ</t>
    </rPh>
    <phoneticPr fontId="2"/>
  </si>
  <si>
    <t>表頭（横）</t>
    <rPh sb="0" eb="2">
      <t>ヒョウトウ</t>
    </rPh>
    <rPh sb="3" eb="4">
      <t>ヨコ</t>
    </rPh>
    <phoneticPr fontId="2"/>
  </si>
  <si>
    <t>表側（縦）</t>
    <rPh sb="0" eb="2">
      <t>ヒョウソク</t>
    </rPh>
    <rPh sb="3" eb="4">
      <t>タテ</t>
    </rPh>
    <phoneticPr fontId="2"/>
  </si>
  <si>
    <t>上側確率</t>
    <rPh sb="0" eb="1">
      <t>ウエ</t>
    </rPh>
    <rPh sb="1" eb="2">
      <t>ガワ</t>
    </rPh>
    <rPh sb="2" eb="4">
      <t>カクリツ</t>
    </rPh>
    <phoneticPr fontId="2"/>
  </si>
  <si>
    <t>自由度5のカイ二乗分布の上側2.5%点</t>
    <rPh sb="0" eb="3">
      <t>ジユウド</t>
    </rPh>
    <rPh sb="7" eb="9">
      <t>ジジョウ</t>
    </rPh>
    <rPh sb="9" eb="11">
      <t>ブンプ</t>
    </rPh>
    <rPh sb="12" eb="13">
      <t>ウエ</t>
    </rPh>
    <rPh sb="13" eb="14">
      <t>ガワ</t>
    </rPh>
    <rPh sb="18" eb="19">
      <t>テン</t>
    </rPh>
    <phoneticPr fontId="2"/>
  </si>
  <si>
    <t>※</t>
    <phoneticPr fontId="2"/>
  </si>
  <si>
    <r>
      <t>自由度</t>
    </r>
    <r>
      <rPr>
        <i/>
        <sz val="12"/>
        <rFont val="Century Schoolbook"/>
        <family val="1"/>
      </rPr>
      <t>ν</t>
    </r>
    <r>
      <rPr>
        <sz val="12"/>
        <rFont val="メイリオ"/>
        <family val="3"/>
        <charset val="128"/>
      </rPr>
      <t>のカイ二乗分布の上側</t>
    </r>
    <r>
      <rPr>
        <i/>
        <sz val="12"/>
        <rFont val="Century Schoolbook"/>
        <family val="1"/>
      </rPr>
      <t>α</t>
    </r>
    <r>
      <rPr>
        <sz val="12"/>
        <rFont val="メイリオ"/>
        <family val="3"/>
        <charset val="128"/>
      </rPr>
      <t>%点</t>
    </r>
    <phoneticPr fontId="2"/>
  </si>
  <si>
    <t>pp.123</t>
    <phoneticPr fontId="2"/>
  </si>
  <si>
    <t>問題10-1</t>
    <rPh sb="0" eb="2">
      <t>モンダイ</t>
    </rPh>
    <phoneticPr fontId="2"/>
  </si>
  <si>
    <t>以下の表から必要な統計量を求め、母分散の95%信頼区間の</t>
    <rPh sb="0" eb="2">
      <t>イカ</t>
    </rPh>
    <rPh sb="3" eb="4">
      <t>ヒョウ</t>
    </rPh>
    <rPh sb="6" eb="8">
      <t>ヒツヨウ</t>
    </rPh>
    <rPh sb="9" eb="11">
      <t>トウケイ</t>
    </rPh>
    <rPh sb="11" eb="12">
      <t>リョウ</t>
    </rPh>
    <rPh sb="13" eb="14">
      <t>モト</t>
    </rPh>
    <rPh sb="16" eb="17">
      <t>ボ</t>
    </rPh>
    <rPh sb="17" eb="19">
      <t>ブンサン</t>
    </rPh>
    <rPh sb="23" eb="25">
      <t>シンライ</t>
    </rPh>
    <rPh sb="25" eb="27">
      <t>クカン</t>
    </rPh>
    <phoneticPr fontId="2"/>
  </si>
  <si>
    <t>上限値と下限値を求めよ。</t>
    <rPh sb="0" eb="3">
      <t>ジョウゲンチ</t>
    </rPh>
    <rPh sb="4" eb="7">
      <t>カゲンチ</t>
    </rPh>
    <rPh sb="8" eb="9">
      <t>モト</t>
    </rPh>
    <phoneticPr fontId="2"/>
  </si>
  <si>
    <t>平均値</t>
    <rPh sb="0" eb="3">
      <t>ヘイキンチ</t>
    </rPh>
    <phoneticPr fontId="2"/>
  </si>
  <si>
    <t>合計</t>
    <rPh sb="0" eb="2">
      <t>ゴウケイ</t>
    </rPh>
    <phoneticPr fontId="2"/>
  </si>
  <si>
    <t>自由度＝</t>
    <rPh sb="0" eb="3">
      <t>ジユウド</t>
    </rPh>
    <phoneticPr fontId="2"/>
  </si>
  <si>
    <t>偏差平方和＝</t>
    <rPh sb="0" eb="2">
      <t>ヘンサ</t>
    </rPh>
    <rPh sb="2" eb="4">
      <t>ヘイホウ</t>
    </rPh>
    <rPh sb="4" eb="5">
      <t>ワ</t>
    </rPh>
    <phoneticPr fontId="2"/>
  </si>
  <si>
    <t>上側2.5%点</t>
    <rPh sb="0" eb="1">
      <t>ウエ</t>
    </rPh>
    <rPh sb="1" eb="2">
      <t>ガワ</t>
    </rPh>
    <rPh sb="6" eb="7">
      <t>テン</t>
    </rPh>
    <phoneticPr fontId="2"/>
  </si>
  <si>
    <t>下側2.5%点</t>
    <rPh sb="0" eb="2">
      <t>シタガワ</t>
    </rPh>
    <rPh sb="6" eb="7">
      <t>テン</t>
    </rPh>
    <phoneticPr fontId="2"/>
  </si>
  <si>
    <t>上側97.5%点</t>
    <rPh sb="0" eb="1">
      <t>ウエ</t>
    </rPh>
    <rPh sb="1" eb="2">
      <t>ガワ</t>
    </rPh>
    <rPh sb="7" eb="8">
      <t>テン</t>
    </rPh>
    <phoneticPr fontId="2"/>
  </si>
  <si>
    <t>カイ二乗分布のパーセント点（統計表から読み取る）</t>
    <rPh sb="2" eb="4">
      <t>ジジョウ</t>
    </rPh>
    <rPh sb="4" eb="6">
      <t>ブンプ</t>
    </rPh>
    <rPh sb="12" eb="13">
      <t>テン</t>
    </rPh>
    <rPh sb="14" eb="17">
      <t>トウケイヒョウ</t>
    </rPh>
    <rPh sb="19" eb="20">
      <t>ヨ</t>
    </rPh>
    <rPh sb="21" eb="22">
      <t>ト</t>
    </rPh>
    <phoneticPr fontId="2"/>
  </si>
  <si>
    <t>F分布</t>
    <rPh sb="1" eb="3">
      <t>ブンプ</t>
    </rPh>
    <phoneticPr fontId="2"/>
  </si>
  <si>
    <t>カイ二乗分布にしたがう互いに独立な確率変数の比に関する確率分布</t>
    <rPh sb="2" eb="4">
      <t>ジジョウ</t>
    </rPh>
    <rPh sb="4" eb="6">
      <t>ブンプ</t>
    </rPh>
    <rPh sb="11" eb="12">
      <t>タガ</t>
    </rPh>
    <rPh sb="14" eb="16">
      <t>ドクリツ</t>
    </rPh>
    <rPh sb="17" eb="19">
      <t>カクリツ</t>
    </rPh>
    <rPh sb="19" eb="21">
      <t>ヘンスウ</t>
    </rPh>
    <rPh sb="22" eb="23">
      <t>ヒ</t>
    </rPh>
    <rPh sb="24" eb="25">
      <t>カン</t>
    </rPh>
    <rPh sb="27" eb="29">
      <t>カクリツ</t>
    </rPh>
    <rPh sb="29" eb="31">
      <t>ブンプ</t>
    </rPh>
    <phoneticPr fontId="2"/>
  </si>
  <si>
    <t>自由度を2つもつ</t>
    <rPh sb="0" eb="3">
      <t>ジユウド</t>
    </rPh>
    <phoneticPr fontId="2"/>
  </si>
  <si>
    <t>pp.124</t>
    <phoneticPr fontId="2"/>
  </si>
  <si>
    <t>カイ二乗にしたがう、互いに独立な確率変数の</t>
    <rPh sb="2" eb="4">
      <t>ジジョウ</t>
    </rPh>
    <rPh sb="10" eb="11">
      <t>タガ</t>
    </rPh>
    <rPh sb="13" eb="15">
      <t>ドクリツ</t>
    </rPh>
    <rPh sb="16" eb="18">
      <t>カクリツ</t>
    </rPh>
    <rPh sb="18" eb="20">
      <t>ヘンスウ</t>
    </rPh>
    <phoneticPr fontId="2"/>
  </si>
  <si>
    <t>比</t>
    <rPh sb="0" eb="1">
      <t>ヒ</t>
    </rPh>
    <phoneticPr fontId="2"/>
  </si>
  <si>
    <t>に関する確率分布</t>
    <rPh sb="1" eb="2">
      <t>カン</t>
    </rPh>
    <rPh sb="4" eb="6">
      <t>カクリツ</t>
    </rPh>
    <rPh sb="6" eb="8">
      <t>ブンプ</t>
    </rPh>
    <phoneticPr fontId="2"/>
  </si>
  <si>
    <r>
      <t>分子の自由度ν</t>
    </r>
    <r>
      <rPr>
        <vertAlign val="subscript"/>
        <sz val="12"/>
        <rFont val="メイリオ"/>
        <family val="3"/>
        <charset val="128"/>
      </rPr>
      <t>1</t>
    </r>
    <r>
      <rPr>
        <sz val="12"/>
        <rFont val="メイリオ"/>
        <family val="3"/>
        <charset val="128"/>
      </rPr>
      <t>が１つめ、分母の自由度ν</t>
    </r>
    <r>
      <rPr>
        <vertAlign val="subscript"/>
        <sz val="12"/>
        <rFont val="メイリオ"/>
        <family val="3"/>
        <charset val="128"/>
      </rPr>
      <t>2</t>
    </r>
    <r>
      <rPr>
        <sz val="12"/>
        <rFont val="メイリオ"/>
        <family val="3"/>
        <charset val="128"/>
      </rPr>
      <t>が２つめ</t>
    </r>
    <rPh sb="0" eb="2">
      <t>ブンシ</t>
    </rPh>
    <rPh sb="3" eb="6">
      <t>ジユウド</t>
    </rPh>
    <rPh sb="13" eb="15">
      <t>ブンボ</t>
    </rPh>
    <rPh sb="16" eb="19">
      <t>ジユウド</t>
    </rPh>
    <phoneticPr fontId="2"/>
  </si>
  <si>
    <t>式を変形すると以下の通り</t>
    <rPh sb="0" eb="1">
      <t>シキ</t>
    </rPh>
    <rPh sb="2" eb="4">
      <t>ヘンケイ</t>
    </rPh>
    <rPh sb="7" eb="9">
      <t>イカ</t>
    </rPh>
    <rPh sb="10" eb="11">
      <t>トオ</t>
    </rPh>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</si>
</sst>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176" formatCode="0.000"/>
    <numFmt numFmtId="177" formatCode="0.0"/>
    <numFmt numFmtId="178" formatCode="0.00000"/>
    <numFmt numFmtId="179" formatCode="0.0000"/>
    <numFmt numFmtId="180" formatCode="0.0000_ "/>
    <numFmt numFmtId="181" formatCode="0.000_ "/>
    <numFmt numFmtId="182" formatCode="0.00_ "/>
  </numFmts>
  <fonts count="18" x14ac:knownFonts="1">
    <font>
      <sz val="11"/>
      <color theme="1"/>
      <name val="Trebuchet MS"/>
      <family val="2"/>
      <charset val="128"/>
    </font>
    <font>
      <sz val="12"/>
      <color theme="1"/>
      <name val="メイリオ"/>
      <family val="3"/>
      <charset val="128"/>
    </font>
    <font>
      <sz val="6"/>
      <name val="Trebuchet MS"/>
      <family val="2"/>
      <charset val="128"/>
    </font>
    <font>
      <sz val="16"/>
      <color theme="1"/>
      <name val="Wingdings"/>
      <charset val="2"/>
    </font>
    <font>
      <sz val="11"/>
      <color theme="1"/>
      <name val="ＭＳ Ｐゴシック"/>
      <family val="2"/>
      <charset val="128"/>
      <scheme val="minor"/>
    </font>
    <font>
      <sz val="11"/>
      <color theme="1"/>
      <name val="ＭＳ Ｐゴシック"/>
      <family val="3"/>
      <charset val="128"/>
      <scheme val="minor"/>
    </font>
    <font>
      <sz val="12"/>
      <color rgb="FFFF0000"/>
      <name val="メイリオ"/>
      <family val="3"/>
      <charset val="128"/>
    </font>
    <font>
      <sz val="12"/>
      <name val="メイリオ"/>
      <family val="3"/>
      <charset val="128"/>
    </font>
    <font>
      <vertAlign val="subscript"/>
      <sz val="12"/>
      <color theme="1"/>
      <name val="メイリオ"/>
      <family val="3"/>
      <charset val="128"/>
    </font>
    <font>
      <sz val="11"/>
      <color theme="1"/>
      <name val="Trebuchet MS"/>
      <family val="2"/>
    </font>
    <font>
      <sz val="11"/>
      <color theme="1"/>
      <name val="ＭＳ Ｐゴシック"/>
      <family val="3"/>
      <charset val="128"/>
    </font>
    <font>
      <sz val="10"/>
      <color theme="1"/>
      <name val="Trebuchet MS"/>
      <family val="2"/>
      <charset val="128"/>
    </font>
    <font>
      <sz val="10"/>
      <color theme="1"/>
      <name val="Trebuchet MS"/>
      <family val="2"/>
    </font>
    <font>
      <sz val="10"/>
      <color theme="1"/>
      <name val="メイリオ"/>
      <family val="3"/>
      <charset val="128"/>
    </font>
    <font>
      <sz val="9"/>
      <color theme="1"/>
      <name val="Trebuchet MS"/>
      <family val="2"/>
    </font>
    <font>
      <sz val="18"/>
      <color rgb="FFFF0000"/>
      <name val="メイリオ"/>
      <family val="3"/>
      <charset val="128"/>
    </font>
    <font>
      <i/>
      <sz val="12"/>
      <name val="Century Schoolbook"/>
      <family val="1"/>
    </font>
    <font>
      <vertAlign val="subscript"/>
      <sz val="12"/>
      <name val="メイリオ"/>
      <family val="3"/>
      <charset val="128"/>
    </font>
  </fonts>
  <fills count="3">
    <fill>
      <patternFill patternType="none"/>
    </fill>
    <fill>
      <patternFill patternType="gray125"/>
    </fill>
    <fill>
      <patternFill patternType="solid">
        <fgColor theme="0" tint="-0.249977111117893"/>
        <bgColor indexed="64"/>
      </patternFill>
    </fill>
  </fills>
  <borders count="45">
    <border>
      <left/>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dashed">
        <color auto="1"/>
      </right>
      <top/>
      <bottom/>
      <diagonal/>
    </border>
    <border>
      <left style="medium">
        <color auto="1"/>
      </left>
      <right/>
      <top/>
      <bottom style="dashed">
        <color auto="1"/>
      </bottom>
      <diagonal/>
    </border>
    <border>
      <left/>
      <right/>
      <top/>
      <bottom style="dashed">
        <color auto="1"/>
      </bottom>
      <diagonal/>
    </border>
    <border>
      <left/>
      <right style="dashed">
        <color auto="1"/>
      </right>
      <top/>
      <bottom style="dashed">
        <color auto="1"/>
      </bottom>
      <diagonal/>
    </border>
    <border>
      <left style="dashed">
        <color auto="1"/>
      </left>
      <right/>
      <top/>
      <bottom style="dashed">
        <color auto="1"/>
      </bottom>
      <diagonal/>
    </border>
    <border>
      <left/>
      <right style="medium">
        <color auto="1"/>
      </right>
      <top/>
      <bottom style="dashed">
        <color auto="1"/>
      </bottom>
      <diagonal/>
    </border>
    <border>
      <left style="dashed">
        <color auto="1"/>
      </left>
      <right/>
      <top style="dashed">
        <color auto="1"/>
      </top>
      <bottom/>
      <diagonal/>
    </border>
    <border>
      <left/>
      <right/>
      <top style="dashed">
        <color auto="1"/>
      </top>
      <bottom/>
      <diagonal/>
    </border>
    <border>
      <left/>
      <right style="dashed">
        <color auto="1"/>
      </right>
      <top style="dashed">
        <color auto="1"/>
      </top>
      <bottom/>
      <diagonal/>
    </border>
    <border>
      <left style="dashed">
        <color auto="1"/>
      </left>
      <right/>
      <top/>
      <bottom/>
      <diagonal/>
    </border>
    <border>
      <left style="medium">
        <color auto="1"/>
      </left>
      <right/>
      <top style="dashed">
        <color auto="1"/>
      </top>
      <bottom/>
      <diagonal/>
    </border>
    <border>
      <left/>
      <right style="medium">
        <color auto="1"/>
      </right>
      <top style="dashed">
        <color auto="1"/>
      </top>
      <bottom/>
      <diagonal/>
    </border>
    <border>
      <left style="thin">
        <color rgb="FFFF0000"/>
      </left>
      <right/>
      <top style="thin">
        <color rgb="FFFF0000"/>
      </top>
      <bottom style="thin">
        <color rgb="FFFF0000"/>
      </bottom>
      <diagonal/>
    </border>
    <border>
      <left/>
      <right/>
      <top style="thin">
        <color rgb="FFFF0000"/>
      </top>
      <bottom style="thin">
        <color rgb="FFFF0000"/>
      </bottom>
      <diagonal/>
    </border>
    <border>
      <left/>
      <right style="thin">
        <color rgb="FFFF0000"/>
      </right>
      <top style="thin">
        <color rgb="FFFF0000"/>
      </top>
      <bottom style="thin">
        <color rgb="FFFF0000"/>
      </bottom>
      <diagonal/>
    </border>
    <border>
      <left style="thin">
        <color rgb="FFFF0000"/>
      </left>
      <right/>
      <top style="thin">
        <color rgb="FFFF0000"/>
      </top>
      <bottom/>
      <diagonal/>
    </border>
    <border>
      <left/>
      <right/>
      <top style="thin">
        <color rgb="FFFF0000"/>
      </top>
      <bottom/>
      <diagonal/>
    </border>
    <border>
      <left/>
      <right style="thin">
        <color rgb="FFFF0000"/>
      </right>
      <top style="thin">
        <color rgb="FFFF0000"/>
      </top>
      <bottom/>
      <diagonal/>
    </border>
    <border>
      <left style="thin">
        <color rgb="FFFF0000"/>
      </left>
      <right/>
      <top/>
      <bottom style="thin">
        <color rgb="FFFF0000"/>
      </bottom>
      <diagonal/>
    </border>
    <border>
      <left/>
      <right/>
      <top/>
      <bottom style="thin">
        <color rgb="FFFF0000"/>
      </bottom>
      <diagonal/>
    </border>
    <border>
      <left/>
      <right style="thin">
        <color rgb="FFFF0000"/>
      </right>
      <top/>
      <bottom style="thin">
        <color rgb="FFFF0000"/>
      </bottom>
      <diagonal/>
    </border>
    <border>
      <left style="thin">
        <color rgb="FFFF0000"/>
      </left>
      <right/>
      <top/>
      <bottom/>
      <diagonal/>
    </border>
    <border>
      <left/>
      <right style="thin">
        <color auto="1"/>
      </right>
      <top/>
      <bottom/>
      <diagonal/>
    </border>
    <border>
      <left/>
      <right/>
      <top/>
      <bottom style="thin">
        <color auto="1"/>
      </bottom>
      <diagonal/>
    </border>
    <border>
      <left/>
      <right style="thin">
        <color auto="1"/>
      </right>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rgb="FFFF0000"/>
      </right>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double">
        <color auto="1"/>
      </bottom>
      <diagonal/>
    </border>
    <border>
      <left style="thin">
        <color auto="1"/>
      </left>
      <right style="thin">
        <color auto="1"/>
      </right>
      <top/>
      <bottom style="thin">
        <color auto="1"/>
      </bottom>
      <diagonal/>
    </border>
    <border>
      <left style="thin">
        <color auto="1"/>
      </left>
      <right style="thin">
        <color auto="1"/>
      </right>
      <top style="double">
        <color auto="1"/>
      </top>
      <bottom style="thin">
        <color auto="1"/>
      </bottom>
      <diagonal/>
    </border>
    <border>
      <left style="thin">
        <color auto="1"/>
      </left>
      <right style="thin">
        <color auto="1"/>
      </right>
      <top style="thin">
        <color auto="1"/>
      </top>
      <bottom/>
      <diagonal/>
    </border>
  </borders>
  <cellStyleXfs count="3">
    <xf numFmtId="0" fontId="0" fillId="0" borderId="0">
      <alignment vertical="center"/>
    </xf>
    <xf numFmtId="0" fontId="4" fillId="0" borderId="0">
      <alignment vertical="center"/>
    </xf>
    <xf numFmtId="0" fontId="5" fillId="0" borderId="0">
      <alignment vertical="center"/>
    </xf>
  </cellStyleXfs>
  <cellXfs count="147">
    <xf numFmtId="0" fontId="0" fillId="0" borderId="0" xfId="0">
      <alignment vertical="center"/>
    </xf>
    <xf numFmtId="0" fontId="1" fillId="0" borderId="0" xfId="0" applyFont="1" applyAlignment="1">
      <alignment vertical="center"/>
    </xf>
    <xf numFmtId="0" fontId="1" fillId="0" borderId="2" xfId="0" applyFont="1" applyBorder="1" applyAlignment="1">
      <alignment vertical="center"/>
    </xf>
    <xf numFmtId="0" fontId="1" fillId="0" borderId="3" xfId="0" applyFont="1" applyBorder="1" applyAlignment="1">
      <alignment vertical="center"/>
    </xf>
    <xf numFmtId="0" fontId="1" fillId="0" borderId="4" xfId="0" applyFont="1" applyBorder="1" applyAlignment="1">
      <alignment vertical="center"/>
    </xf>
    <xf numFmtId="0" fontId="1" fillId="0" borderId="0" xfId="0" applyFont="1" applyBorder="1" applyAlignment="1">
      <alignment vertical="center"/>
    </xf>
    <xf numFmtId="0" fontId="1" fillId="0" borderId="5" xfId="0" applyFont="1" applyBorder="1" applyAlignment="1">
      <alignment vertical="center"/>
    </xf>
    <xf numFmtId="0" fontId="1" fillId="0" borderId="11" xfId="0" applyFont="1" applyBorder="1" applyAlignment="1">
      <alignment vertical="center"/>
    </xf>
    <xf numFmtId="0" fontId="1" fillId="0" borderId="12" xfId="0" applyFont="1" applyBorder="1" applyAlignment="1">
      <alignment vertical="center"/>
    </xf>
    <xf numFmtId="0" fontId="1" fillId="0" borderId="14" xfId="0" applyFont="1" applyBorder="1" applyAlignment="1">
      <alignment vertical="center"/>
    </xf>
    <xf numFmtId="0" fontId="1" fillId="0" borderId="16" xfId="0" applyFont="1" applyBorder="1" applyAlignment="1">
      <alignment vertical="center"/>
    </xf>
    <xf numFmtId="0" fontId="1" fillId="0" borderId="17" xfId="0" applyFont="1" applyBorder="1" applyAlignment="1">
      <alignment vertical="center"/>
    </xf>
    <xf numFmtId="0" fontId="1" fillId="0" borderId="18" xfId="0" applyFont="1" applyBorder="1" applyAlignment="1">
      <alignment vertical="center"/>
    </xf>
    <xf numFmtId="0" fontId="1" fillId="0" borderId="9" xfId="0" applyFont="1" applyBorder="1" applyAlignment="1">
      <alignment vertical="center"/>
    </xf>
    <xf numFmtId="0" fontId="3" fillId="0" borderId="15" xfId="0" applyFont="1" applyBorder="1" applyAlignment="1">
      <alignment vertical="center"/>
    </xf>
    <xf numFmtId="0" fontId="1" fillId="0" borderId="4" xfId="0" applyFont="1" applyBorder="1" applyAlignment="1">
      <alignment horizontal="left" vertical="center"/>
    </xf>
    <xf numFmtId="0" fontId="1" fillId="0" borderId="20" xfId="0" applyFont="1" applyBorder="1" applyAlignment="1">
      <alignment vertical="center"/>
    </xf>
    <xf numFmtId="0" fontId="1" fillId="0" borderId="10" xfId="0" applyFont="1" applyBorder="1" applyAlignment="1">
      <alignment vertical="center"/>
    </xf>
    <xf numFmtId="0" fontId="7" fillId="0" borderId="0" xfId="0" applyFont="1" applyBorder="1" applyAlignment="1">
      <alignment vertical="center"/>
    </xf>
    <xf numFmtId="0" fontId="1" fillId="0" borderId="19" xfId="0" applyFont="1" applyBorder="1" applyAlignment="1">
      <alignment horizontal="left" vertical="center"/>
    </xf>
    <xf numFmtId="0" fontId="7" fillId="0" borderId="0" xfId="0" applyFont="1" applyFill="1" applyBorder="1" applyAlignment="1">
      <alignment vertical="center"/>
    </xf>
    <xf numFmtId="0" fontId="1" fillId="0" borderId="0" xfId="0" applyFont="1" applyFill="1" applyBorder="1" applyAlignment="1">
      <alignment horizontal="left" vertical="center"/>
    </xf>
    <xf numFmtId="0" fontId="7" fillId="0" borderId="0" xfId="0" applyFont="1" applyFill="1" applyBorder="1" applyAlignment="1">
      <alignment horizontal="left" vertical="center"/>
    </xf>
    <xf numFmtId="0" fontId="7" fillId="0" borderId="0" xfId="0" applyFont="1" applyFill="1" applyBorder="1" applyAlignment="1">
      <alignment horizontal="left" vertical="center" shrinkToFit="1"/>
    </xf>
    <xf numFmtId="0" fontId="1" fillId="0" borderId="0" xfId="0" applyFont="1" applyFill="1" applyAlignment="1">
      <alignment horizontal="left" vertical="center"/>
    </xf>
    <xf numFmtId="0" fontId="1" fillId="0" borderId="1" xfId="0" applyFont="1" applyBorder="1" applyAlignment="1">
      <alignment vertical="center"/>
    </xf>
    <xf numFmtId="0" fontId="1" fillId="0" borderId="6" xfId="0" applyFont="1" applyBorder="1" applyAlignment="1">
      <alignment vertical="center"/>
    </xf>
    <xf numFmtId="0" fontId="1" fillId="0" borderId="7" xfId="0" applyFont="1" applyBorder="1" applyAlignment="1">
      <alignment vertical="center"/>
    </xf>
    <xf numFmtId="0" fontId="1" fillId="0" borderId="8" xfId="0" applyFont="1" applyBorder="1" applyAlignment="1">
      <alignment vertical="center"/>
    </xf>
    <xf numFmtId="0" fontId="3" fillId="0" borderId="9" xfId="0" applyFont="1" applyBorder="1" applyAlignment="1">
      <alignment vertical="center"/>
    </xf>
    <xf numFmtId="0" fontId="1" fillId="0" borderId="10" xfId="0" applyFont="1" applyBorder="1" applyAlignment="1">
      <alignment horizontal="left" vertical="center"/>
    </xf>
    <xf numFmtId="0" fontId="3" fillId="0" borderId="11" xfId="0" applyFont="1" applyBorder="1" applyAlignment="1">
      <alignment vertical="center"/>
    </xf>
    <xf numFmtId="0" fontId="1" fillId="0" borderId="13" xfId="0" applyFont="1" applyBorder="1" applyAlignment="1">
      <alignment vertical="center"/>
    </xf>
    <xf numFmtId="0" fontId="7" fillId="0" borderId="0" xfId="0" applyFont="1" applyAlignment="1">
      <alignment vertical="center"/>
    </xf>
    <xf numFmtId="0" fontId="1" fillId="0" borderId="0" xfId="0" applyFont="1" applyBorder="1" applyAlignment="1">
      <alignment horizontal="left" vertical="center"/>
    </xf>
    <xf numFmtId="0" fontId="1" fillId="0" borderId="0" xfId="0" applyFont="1" applyFill="1" applyBorder="1" applyAlignment="1">
      <alignment horizontal="left" vertical="center" shrinkToFit="1"/>
    </xf>
    <xf numFmtId="0" fontId="11" fillId="0" borderId="35" xfId="0" applyFont="1" applyBorder="1" applyAlignment="1">
      <alignment horizontal="center" vertical="center"/>
    </xf>
    <xf numFmtId="2" fontId="12" fillId="0" borderId="34" xfId="0" applyNumberFormat="1" applyFont="1" applyBorder="1" applyAlignment="1">
      <alignment horizontal="center" vertical="center"/>
    </xf>
    <xf numFmtId="0" fontId="12" fillId="0" borderId="0" xfId="0" applyFont="1" applyAlignment="1">
      <alignment vertical="center"/>
    </xf>
    <xf numFmtId="177" fontId="12" fillId="0" borderId="31" xfId="0" applyNumberFormat="1" applyFont="1" applyBorder="1" applyAlignment="1">
      <alignment horizontal="center" vertical="center"/>
    </xf>
    <xf numFmtId="178" fontId="12" fillId="0" borderId="0" xfId="0" applyNumberFormat="1" applyFont="1" applyAlignment="1">
      <alignment vertical="center"/>
    </xf>
    <xf numFmtId="177" fontId="12" fillId="0" borderId="33" xfId="0" applyNumberFormat="1" applyFont="1" applyBorder="1" applyAlignment="1">
      <alignment horizontal="center" vertical="center"/>
    </xf>
    <xf numFmtId="178" fontId="12" fillId="0" borderId="32" xfId="0" applyNumberFormat="1" applyFont="1" applyBorder="1" applyAlignment="1">
      <alignment vertical="center"/>
    </xf>
    <xf numFmtId="176" fontId="7" fillId="0" borderId="0" xfId="0" applyNumberFormat="1" applyFont="1" applyFill="1" applyBorder="1" applyAlignment="1">
      <alignment vertical="center"/>
    </xf>
    <xf numFmtId="0" fontId="7" fillId="0" borderId="0" xfId="0" applyNumberFormat="1" applyFont="1" applyFill="1" applyBorder="1" applyAlignment="1">
      <alignment vertical="center"/>
    </xf>
    <xf numFmtId="0" fontId="1" fillId="0" borderId="1" xfId="0" applyFont="1" applyBorder="1" applyAlignment="1">
      <alignment horizontal="left" vertical="center"/>
    </xf>
    <xf numFmtId="0" fontId="1" fillId="0" borderId="19" xfId="0" applyFont="1" applyBorder="1" applyAlignment="1">
      <alignment vertical="center"/>
    </xf>
    <xf numFmtId="0" fontId="10" fillId="0" borderId="0" xfId="0" applyFont="1">
      <alignment vertical="center"/>
    </xf>
    <xf numFmtId="0" fontId="9" fillId="0" borderId="0" xfId="0" applyFont="1" applyAlignment="1">
      <alignment horizontal="center" vertical="center" shrinkToFit="1"/>
    </xf>
    <xf numFmtId="0" fontId="12" fillId="0" borderId="0" xfId="0" applyFont="1" applyAlignment="1">
      <alignment vertical="center" shrinkToFit="1"/>
    </xf>
    <xf numFmtId="179" fontId="12" fillId="0" borderId="0" xfId="0" applyNumberFormat="1" applyFont="1" applyAlignment="1">
      <alignment vertical="center" shrinkToFit="1"/>
    </xf>
    <xf numFmtId="0" fontId="9" fillId="0" borderId="0" xfId="0" applyFont="1" applyAlignment="1">
      <alignment vertical="center" shrinkToFit="1"/>
    </xf>
    <xf numFmtId="0" fontId="12" fillId="0" borderId="38" xfId="0" applyFont="1" applyBorder="1" applyAlignment="1">
      <alignment horizontal="center" vertical="center" shrinkToFit="1"/>
    </xf>
    <xf numFmtId="0" fontId="12" fillId="0" borderId="33" xfId="0" applyFont="1" applyBorder="1" applyAlignment="1">
      <alignment horizontal="center" vertical="center" shrinkToFit="1"/>
    </xf>
    <xf numFmtId="179" fontId="12" fillId="0" borderId="32" xfId="0" applyNumberFormat="1" applyFont="1" applyBorder="1" applyAlignment="1">
      <alignment vertical="center" shrinkToFit="1"/>
    </xf>
    <xf numFmtId="0" fontId="12" fillId="0" borderId="31" xfId="0" applyFont="1" applyBorder="1" applyAlignment="1">
      <alignment horizontal="center" vertical="center" shrinkToFit="1"/>
    </xf>
    <xf numFmtId="176" fontId="12" fillId="0" borderId="37" xfId="0" applyNumberFormat="1" applyFont="1" applyBorder="1" applyAlignment="1">
      <alignment horizontal="right" vertical="center" shrinkToFit="1"/>
    </xf>
    <xf numFmtId="0" fontId="12" fillId="0" borderId="37" xfId="0" applyFont="1" applyBorder="1" applyAlignment="1">
      <alignment horizontal="right" vertical="center" shrinkToFit="1"/>
    </xf>
    <xf numFmtId="176" fontId="12" fillId="0" borderId="32" xfId="0" applyNumberFormat="1" applyFont="1" applyBorder="1" applyAlignment="1">
      <alignment horizontal="right" vertical="center" shrinkToFit="1"/>
    </xf>
    <xf numFmtId="0" fontId="7" fillId="0" borderId="0" xfId="0" applyFont="1" applyBorder="1" applyAlignment="1">
      <alignment horizontal="left" vertical="center"/>
    </xf>
    <xf numFmtId="0" fontId="7" fillId="0" borderId="0" xfId="0" applyFont="1" applyFill="1" applyBorder="1" applyAlignment="1">
      <alignment horizontal="left" vertical="center"/>
    </xf>
    <xf numFmtId="0" fontId="7" fillId="0" borderId="0" xfId="0" applyFont="1" applyBorder="1" applyAlignment="1">
      <alignment horizontal="left" vertical="center"/>
    </xf>
    <xf numFmtId="0" fontId="12" fillId="0" borderId="31" xfId="0" applyNumberFormat="1" applyFont="1" applyBorder="1" applyAlignment="1">
      <alignment horizontal="center" vertical="center"/>
    </xf>
    <xf numFmtId="0" fontId="12" fillId="0" borderId="33" xfId="0" applyNumberFormat="1" applyFont="1" applyBorder="1" applyAlignment="1">
      <alignment horizontal="center" vertical="center"/>
    </xf>
    <xf numFmtId="176" fontId="12" fillId="0" borderId="34" xfId="0" applyNumberFormat="1" applyFont="1" applyBorder="1" applyAlignment="1">
      <alignment horizontal="center" vertical="center"/>
    </xf>
    <xf numFmtId="178" fontId="12" fillId="0" borderId="0" xfId="0" applyNumberFormat="1" applyFont="1" applyBorder="1" applyAlignment="1">
      <alignment vertical="center"/>
    </xf>
    <xf numFmtId="0" fontId="12" fillId="0" borderId="0" xfId="0" applyFont="1" applyBorder="1" applyAlignment="1">
      <alignment vertical="center"/>
    </xf>
    <xf numFmtId="0" fontId="12" fillId="0" borderId="32" xfId="0" applyFont="1" applyBorder="1" applyAlignment="1">
      <alignment vertical="center"/>
    </xf>
    <xf numFmtId="180" fontId="12" fillId="0" borderId="0" xfId="0" applyNumberFormat="1" applyFont="1" applyAlignment="1">
      <alignment vertical="center"/>
    </xf>
    <xf numFmtId="180" fontId="12" fillId="0" borderId="39" xfId="0" applyNumberFormat="1" applyFont="1" applyBorder="1" applyAlignment="1">
      <alignment vertical="center"/>
    </xf>
    <xf numFmtId="180" fontId="12" fillId="0" borderId="32" xfId="0" applyNumberFormat="1" applyFont="1" applyBorder="1" applyAlignment="1">
      <alignment vertical="center"/>
    </xf>
    <xf numFmtId="177" fontId="12" fillId="0" borderId="34" xfId="0" applyNumberFormat="1" applyFont="1" applyBorder="1" applyAlignment="1">
      <alignment horizontal="center" vertical="center"/>
    </xf>
    <xf numFmtId="1" fontId="12" fillId="0" borderId="31" xfId="0" applyNumberFormat="1" applyFont="1" applyBorder="1" applyAlignment="1">
      <alignment horizontal="center" vertical="center"/>
    </xf>
    <xf numFmtId="176" fontId="12" fillId="0" borderId="0" xfId="0" applyNumberFormat="1" applyFont="1" applyAlignment="1">
      <alignment vertical="center"/>
    </xf>
    <xf numFmtId="177" fontId="12" fillId="0" borderId="0" xfId="0" applyNumberFormat="1" applyFont="1" applyBorder="1" applyAlignment="1">
      <alignment horizontal="center" vertical="center"/>
    </xf>
    <xf numFmtId="0" fontId="12" fillId="0" borderId="34" xfId="0" applyNumberFormat="1" applyFont="1" applyBorder="1" applyAlignment="1">
      <alignment horizontal="center" vertical="center"/>
    </xf>
    <xf numFmtId="181" fontId="14" fillId="0" borderId="0" xfId="0" applyNumberFormat="1" applyFont="1" applyAlignment="1">
      <alignment vertical="center"/>
    </xf>
    <xf numFmtId="181" fontId="12" fillId="0" borderId="0" xfId="0" applyNumberFormat="1" applyFont="1" applyAlignment="1">
      <alignment vertical="center"/>
    </xf>
    <xf numFmtId="181" fontId="14" fillId="0" borderId="39" xfId="0" applyNumberFormat="1" applyFont="1" applyBorder="1" applyAlignment="1">
      <alignment vertical="center"/>
    </xf>
    <xf numFmtId="181" fontId="12" fillId="0" borderId="32" xfId="0" applyNumberFormat="1" applyFont="1" applyBorder="1" applyAlignment="1">
      <alignment vertical="center"/>
    </xf>
    <xf numFmtId="181" fontId="14" fillId="0" borderId="32" xfId="0" applyNumberFormat="1" applyFont="1" applyBorder="1" applyAlignment="1">
      <alignment vertical="center"/>
    </xf>
    <xf numFmtId="182" fontId="14" fillId="0" borderId="0" xfId="0" applyNumberFormat="1" applyFont="1" applyAlignment="1">
      <alignment vertical="center"/>
    </xf>
    <xf numFmtId="0" fontId="1" fillId="0" borderId="1" xfId="0" applyFont="1" applyBorder="1" applyAlignment="1">
      <alignment horizontal="center" vertical="center"/>
    </xf>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1" fillId="0" borderId="4" xfId="0" applyFont="1" applyBorder="1" applyAlignment="1">
      <alignment horizontal="center" vertical="center"/>
    </xf>
    <xf numFmtId="0" fontId="1" fillId="0" borderId="0" xfId="0" applyFont="1" applyBorder="1" applyAlignment="1">
      <alignment horizontal="center" vertical="center"/>
    </xf>
    <xf numFmtId="0" fontId="1" fillId="0" borderId="5" xfId="0" applyFont="1" applyBorder="1" applyAlignment="1">
      <alignment horizontal="center" vertical="center"/>
    </xf>
    <xf numFmtId="0" fontId="1" fillId="0" borderId="6" xfId="0" applyFont="1" applyBorder="1" applyAlignment="1">
      <alignment horizontal="center" vertical="center"/>
    </xf>
    <xf numFmtId="0" fontId="1" fillId="0" borderId="7" xfId="0" applyFont="1" applyBorder="1" applyAlignment="1">
      <alignment horizontal="center" vertical="center"/>
    </xf>
    <xf numFmtId="0" fontId="1" fillId="0" borderId="8" xfId="0" applyFont="1" applyBorder="1" applyAlignment="1">
      <alignment horizontal="center" vertical="center"/>
    </xf>
    <xf numFmtId="0" fontId="7" fillId="0" borderId="0" xfId="0" applyFont="1" applyAlignment="1">
      <alignment horizontal="center" vertical="center"/>
    </xf>
    <xf numFmtId="0" fontId="6" fillId="0" borderId="21" xfId="0" applyFont="1" applyBorder="1" applyAlignment="1">
      <alignment horizontal="center" vertical="center"/>
    </xf>
    <xf numFmtId="0" fontId="6" fillId="0" borderId="22" xfId="0" applyFont="1" applyBorder="1" applyAlignment="1">
      <alignment horizontal="center" vertical="center"/>
    </xf>
    <xf numFmtId="0" fontId="6" fillId="0" borderId="23" xfId="0" applyFont="1" applyBorder="1" applyAlignment="1">
      <alignment horizontal="center" vertical="center"/>
    </xf>
    <xf numFmtId="0" fontId="1" fillId="0" borderId="0" xfId="0" applyFont="1" applyAlignment="1">
      <alignment horizontal="center" vertical="center"/>
    </xf>
    <xf numFmtId="0" fontId="6" fillId="0" borderId="21" xfId="0" applyFont="1" applyFill="1" applyBorder="1" applyAlignment="1">
      <alignment horizontal="center" vertical="center"/>
    </xf>
    <xf numFmtId="0" fontId="6" fillId="0" borderId="22" xfId="0" applyFont="1" applyFill="1" applyBorder="1" applyAlignment="1">
      <alignment horizontal="center" vertical="center"/>
    </xf>
    <xf numFmtId="0" fontId="6" fillId="0" borderId="23" xfId="0" applyFont="1" applyFill="1" applyBorder="1" applyAlignment="1">
      <alignment horizontal="center" vertical="center"/>
    </xf>
    <xf numFmtId="0" fontId="7" fillId="0" borderId="24" xfId="0" applyFont="1" applyFill="1" applyBorder="1" applyAlignment="1">
      <alignment horizontal="left" vertical="center"/>
    </xf>
    <xf numFmtId="0" fontId="7" fillId="0" borderId="25" xfId="0" applyFont="1" applyFill="1" applyBorder="1" applyAlignment="1">
      <alignment horizontal="left" vertical="center"/>
    </xf>
    <xf numFmtId="0" fontId="7" fillId="0" borderId="26" xfId="0" applyFont="1" applyFill="1" applyBorder="1" applyAlignment="1">
      <alignment horizontal="left" vertical="center"/>
    </xf>
    <xf numFmtId="0" fontId="7" fillId="0" borderId="27" xfId="0" applyFont="1" applyFill="1" applyBorder="1" applyAlignment="1">
      <alignment horizontal="left" vertical="center"/>
    </xf>
    <xf numFmtId="0" fontId="7" fillId="0" borderId="28" xfId="0" applyFont="1" applyFill="1" applyBorder="1" applyAlignment="1">
      <alignment horizontal="left" vertical="center"/>
    </xf>
    <xf numFmtId="0" fontId="7" fillId="0" borderId="29" xfId="0" applyFont="1" applyFill="1" applyBorder="1" applyAlignment="1">
      <alignment horizontal="left" vertical="center"/>
    </xf>
    <xf numFmtId="176" fontId="7" fillId="0" borderId="0" xfId="0" applyNumberFormat="1" applyFont="1" applyFill="1" applyBorder="1" applyAlignment="1">
      <alignment horizontal="left" vertical="center"/>
    </xf>
    <xf numFmtId="0" fontId="7" fillId="0" borderId="0" xfId="0" applyNumberFormat="1" applyFont="1" applyFill="1" applyBorder="1" applyAlignment="1">
      <alignment horizontal="left" vertical="center"/>
    </xf>
    <xf numFmtId="0" fontId="7" fillId="0" borderId="24" xfId="0" applyFont="1" applyBorder="1" applyAlignment="1">
      <alignment horizontal="left" vertical="center"/>
    </xf>
    <xf numFmtId="0" fontId="7" fillId="0" borderId="25" xfId="0" applyFont="1" applyBorder="1" applyAlignment="1">
      <alignment horizontal="left" vertical="center"/>
    </xf>
    <xf numFmtId="0" fontId="7" fillId="0" borderId="26" xfId="0" applyFont="1" applyBorder="1" applyAlignment="1">
      <alignment horizontal="left" vertical="center"/>
    </xf>
    <xf numFmtId="0" fontId="7" fillId="0" borderId="30" xfId="0" applyFont="1" applyBorder="1" applyAlignment="1">
      <alignment horizontal="left" vertical="center"/>
    </xf>
    <xf numFmtId="0" fontId="7" fillId="0" borderId="36" xfId="0" applyFont="1" applyBorder="1" applyAlignment="1">
      <alignment horizontal="left" vertical="center"/>
    </xf>
    <xf numFmtId="0" fontId="7" fillId="0" borderId="27" xfId="0" applyFont="1" applyBorder="1" applyAlignment="1">
      <alignment horizontal="left" vertical="center"/>
    </xf>
    <xf numFmtId="0" fontId="7" fillId="0" borderId="28" xfId="0" applyFont="1" applyBorder="1" applyAlignment="1">
      <alignment horizontal="left" vertical="center"/>
    </xf>
    <xf numFmtId="0" fontId="7" fillId="0" borderId="29" xfId="0" applyFont="1" applyBorder="1" applyAlignment="1">
      <alignment horizontal="left" vertical="center"/>
    </xf>
    <xf numFmtId="0" fontId="3" fillId="0" borderId="18" xfId="0" applyFont="1" applyBorder="1" applyAlignment="1">
      <alignment vertical="center"/>
    </xf>
    <xf numFmtId="0" fontId="6" fillId="0" borderId="0" xfId="0" applyFont="1" applyBorder="1" applyAlignment="1">
      <alignment horizontal="left" vertical="center"/>
    </xf>
    <xf numFmtId="0" fontId="7" fillId="0" borderId="16" xfId="0" applyFont="1" applyBorder="1" applyAlignment="1">
      <alignment horizontal="left" vertical="center"/>
    </xf>
    <xf numFmtId="0" fontId="7" fillId="0" borderId="17" xfId="0" applyFont="1" applyBorder="1" applyAlignment="1">
      <alignment horizontal="left" vertical="center"/>
    </xf>
    <xf numFmtId="0" fontId="7" fillId="0" borderId="18" xfId="0" applyFont="1" applyBorder="1" applyAlignment="1">
      <alignment horizontal="left" vertical="center"/>
    </xf>
    <xf numFmtId="0" fontId="7" fillId="0" borderId="9" xfId="0" applyFont="1" applyBorder="1" applyAlignment="1">
      <alignment horizontal="left" vertical="center"/>
    </xf>
    <xf numFmtId="0" fontId="7" fillId="0" borderId="13" xfId="0" applyFont="1" applyBorder="1" applyAlignment="1">
      <alignment horizontal="left" vertical="center"/>
    </xf>
    <xf numFmtId="0" fontId="7" fillId="0" borderId="11" xfId="0" applyFont="1" applyBorder="1" applyAlignment="1">
      <alignment horizontal="left" vertical="center"/>
    </xf>
    <xf numFmtId="0" fontId="7" fillId="0" borderId="12" xfId="0" applyFont="1" applyBorder="1" applyAlignment="1">
      <alignment horizontal="left" vertical="center"/>
    </xf>
    <xf numFmtId="0" fontId="6" fillId="0" borderId="15" xfId="0" applyFont="1" applyBorder="1" applyAlignment="1">
      <alignment horizontal="left" vertical="center"/>
    </xf>
    <xf numFmtId="0" fontId="6" fillId="0" borderId="16" xfId="0" applyFont="1" applyBorder="1" applyAlignment="1">
      <alignment horizontal="left" vertical="center"/>
    </xf>
    <xf numFmtId="0" fontId="6" fillId="0" borderId="17" xfId="0" applyFont="1" applyBorder="1" applyAlignment="1">
      <alignment horizontal="left" vertical="center"/>
    </xf>
    <xf numFmtId="0" fontId="6" fillId="0" borderId="18" xfId="0" applyFont="1" applyBorder="1" applyAlignment="1">
      <alignment horizontal="left" vertical="center"/>
    </xf>
    <xf numFmtId="0" fontId="6" fillId="0" borderId="9" xfId="0" applyFont="1" applyBorder="1" applyAlignment="1">
      <alignment horizontal="left" vertical="center"/>
    </xf>
    <xf numFmtId="0" fontId="6" fillId="0" borderId="13" xfId="0" applyFont="1" applyBorder="1" applyAlignment="1">
      <alignment horizontal="left" vertical="center"/>
    </xf>
    <xf numFmtId="0" fontId="6" fillId="0" borderId="11" xfId="0" applyFont="1" applyBorder="1" applyAlignment="1">
      <alignment horizontal="left" vertical="center"/>
    </xf>
    <xf numFmtId="0" fontId="6" fillId="0" borderId="12" xfId="0" applyFont="1" applyBorder="1" applyAlignment="1">
      <alignment horizontal="left" vertical="center"/>
    </xf>
    <xf numFmtId="0" fontId="15" fillId="0" borderId="0" xfId="0" applyFont="1" applyBorder="1" applyAlignment="1">
      <alignment horizontal="center" vertical="center"/>
    </xf>
    <xf numFmtId="0" fontId="15" fillId="0" borderId="11" xfId="0" applyFont="1" applyBorder="1" applyAlignment="1">
      <alignment horizontal="center" vertical="center"/>
    </xf>
    <xf numFmtId="0" fontId="7" fillId="0" borderId="0" xfId="0" applyFont="1" applyFill="1" applyBorder="1" applyAlignment="1">
      <alignment horizontal="center" vertical="center"/>
    </xf>
    <xf numFmtId="0" fontId="7" fillId="0" borderId="30" xfId="0" applyFont="1" applyFill="1" applyBorder="1" applyAlignment="1">
      <alignment horizontal="center" vertical="center"/>
    </xf>
    <xf numFmtId="0" fontId="7" fillId="0" borderId="36" xfId="0" applyFont="1" applyFill="1" applyBorder="1" applyAlignment="1">
      <alignment horizontal="center" vertical="center"/>
    </xf>
    <xf numFmtId="0" fontId="7" fillId="0" borderId="40" xfId="0" applyFont="1" applyBorder="1" applyAlignment="1">
      <alignment horizontal="center" vertical="center"/>
    </xf>
    <xf numFmtId="0" fontId="6" fillId="0" borderId="40" xfId="0" applyFont="1" applyBorder="1" applyAlignment="1">
      <alignment horizontal="center" vertical="center"/>
    </xf>
    <xf numFmtId="0" fontId="7" fillId="0" borderId="44" xfId="0" applyFont="1" applyBorder="1" applyAlignment="1">
      <alignment horizontal="center" vertical="center"/>
    </xf>
    <xf numFmtId="0" fontId="7" fillId="0" borderId="42" xfId="0" applyFont="1" applyBorder="1" applyAlignment="1">
      <alignment horizontal="center" vertical="center"/>
    </xf>
    <xf numFmtId="0" fontId="6" fillId="0" borderId="42" xfId="0" applyFont="1" applyBorder="1" applyAlignment="1">
      <alignment horizontal="center" vertical="center"/>
    </xf>
    <xf numFmtId="0" fontId="7" fillId="2" borderId="42" xfId="0" applyFont="1" applyFill="1" applyBorder="1" applyAlignment="1">
      <alignment horizontal="center" vertical="center"/>
    </xf>
    <xf numFmtId="0" fontId="7" fillId="0" borderId="43" xfId="0" applyFont="1" applyBorder="1" applyAlignment="1">
      <alignment horizontal="center" vertical="center"/>
    </xf>
    <xf numFmtId="0" fontId="6" fillId="0" borderId="43" xfId="0" applyFont="1" applyBorder="1" applyAlignment="1">
      <alignment horizontal="center" vertical="center"/>
    </xf>
    <xf numFmtId="0" fontId="7" fillId="0" borderId="41" xfId="0" applyFont="1" applyBorder="1" applyAlignment="1">
      <alignment horizontal="center" vertical="center"/>
    </xf>
    <xf numFmtId="0" fontId="6" fillId="0" borderId="41" xfId="0" applyFont="1" applyBorder="1" applyAlignment="1">
      <alignment horizontal="center" vertical="center"/>
    </xf>
  </cellXfs>
  <cellStyles count="3">
    <cellStyle name="常规 2" xfId="2"/>
    <cellStyle name="標準" xfId="0" builtinId="0"/>
    <cellStyle name="標準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smoothMarker"/>
        <c:varyColors val="0"/>
        <c:ser>
          <c:idx val="0"/>
          <c:order val="0"/>
          <c:tx>
            <c:strRef>
              <c:f>'chisq.dist'!$C$2</c:f>
              <c:strCache>
                <c:ptCount val="1"/>
                <c:pt idx="0">
                  <c:v>χ2(5)</c:v>
                </c:pt>
              </c:strCache>
            </c:strRef>
          </c:tx>
          <c:spPr>
            <a:ln>
              <a:solidFill>
                <a:schemeClr val="accent1">
                  <a:lumMod val="50000"/>
                </a:schemeClr>
              </a:solidFill>
            </a:ln>
          </c:spPr>
          <c:marker>
            <c:symbol val="none"/>
          </c:marker>
          <c:xVal>
            <c:numRef>
              <c:f>'chisq.dist'!$C$6:$C$206</c:f>
              <c:numCache>
                <c:formatCode>General</c:formatCode>
                <c:ptCount val="201"/>
                <c:pt idx="0">
                  <c:v>0</c:v>
                </c:pt>
                <c:pt idx="1">
                  <c:v>0.1</c:v>
                </c:pt>
                <c:pt idx="2">
                  <c:v>0.2</c:v>
                </c:pt>
                <c:pt idx="3">
                  <c:v>0.30000000000000004</c:v>
                </c:pt>
                <c:pt idx="4">
                  <c:v>0.4</c:v>
                </c:pt>
                <c:pt idx="5">
                  <c:v>0.5</c:v>
                </c:pt>
                <c:pt idx="6">
                  <c:v>0.6</c:v>
                </c:pt>
                <c:pt idx="7">
                  <c:v>0.7</c:v>
                </c:pt>
                <c:pt idx="8">
                  <c:v>0.79999999999999993</c:v>
                </c:pt>
                <c:pt idx="9">
                  <c:v>0.89999999999999991</c:v>
                </c:pt>
                <c:pt idx="10">
                  <c:v>0.99999999999999989</c:v>
                </c:pt>
                <c:pt idx="11">
                  <c:v>1.0999999999999999</c:v>
                </c:pt>
                <c:pt idx="12">
                  <c:v>1.2</c:v>
                </c:pt>
                <c:pt idx="13">
                  <c:v>1.3</c:v>
                </c:pt>
                <c:pt idx="14">
                  <c:v>1.4000000000000001</c:v>
                </c:pt>
                <c:pt idx="15">
                  <c:v>1.5000000000000002</c:v>
                </c:pt>
                <c:pt idx="16">
                  <c:v>1.6000000000000003</c:v>
                </c:pt>
                <c:pt idx="17">
                  <c:v>1.7000000000000004</c:v>
                </c:pt>
                <c:pt idx="18">
                  <c:v>1.8000000000000005</c:v>
                </c:pt>
                <c:pt idx="19">
                  <c:v>1.9000000000000006</c:v>
                </c:pt>
                <c:pt idx="20">
                  <c:v>2.0000000000000004</c:v>
                </c:pt>
                <c:pt idx="21">
                  <c:v>2.1000000000000005</c:v>
                </c:pt>
                <c:pt idx="22">
                  <c:v>2.2000000000000006</c:v>
                </c:pt>
                <c:pt idx="23">
                  <c:v>2.3000000000000007</c:v>
                </c:pt>
                <c:pt idx="24">
                  <c:v>2.4000000000000008</c:v>
                </c:pt>
                <c:pt idx="25">
                  <c:v>2.5000000000000009</c:v>
                </c:pt>
                <c:pt idx="26">
                  <c:v>2.600000000000001</c:v>
                </c:pt>
                <c:pt idx="27">
                  <c:v>2.7000000000000011</c:v>
                </c:pt>
                <c:pt idx="28">
                  <c:v>2.8000000000000012</c:v>
                </c:pt>
                <c:pt idx="29">
                  <c:v>2.9000000000000012</c:v>
                </c:pt>
                <c:pt idx="30">
                  <c:v>3.0000000000000013</c:v>
                </c:pt>
                <c:pt idx="31">
                  <c:v>3.1000000000000014</c:v>
                </c:pt>
                <c:pt idx="32">
                  <c:v>3.2000000000000015</c:v>
                </c:pt>
                <c:pt idx="33">
                  <c:v>3.3000000000000016</c:v>
                </c:pt>
                <c:pt idx="34">
                  <c:v>3.4000000000000017</c:v>
                </c:pt>
                <c:pt idx="35">
                  <c:v>3.5000000000000018</c:v>
                </c:pt>
                <c:pt idx="36">
                  <c:v>3.6000000000000019</c:v>
                </c:pt>
                <c:pt idx="37">
                  <c:v>3.700000000000002</c:v>
                </c:pt>
                <c:pt idx="38">
                  <c:v>3.800000000000002</c:v>
                </c:pt>
                <c:pt idx="39">
                  <c:v>3.9000000000000021</c:v>
                </c:pt>
                <c:pt idx="40">
                  <c:v>4.0000000000000018</c:v>
                </c:pt>
                <c:pt idx="41">
                  <c:v>4.1000000000000014</c:v>
                </c:pt>
                <c:pt idx="42">
                  <c:v>4.2000000000000011</c:v>
                </c:pt>
                <c:pt idx="43">
                  <c:v>4.3000000000000007</c:v>
                </c:pt>
                <c:pt idx="44">
                  <c:v>4.4000000000000004</c:v>
                </c:pt>
                <c:pt idx="45">
                  <c:v>4.5</c:v>
                </c:pt>
                <c:pt idx="46">
                  <c:v>4.5999999999999996</c:v>
                </c:pt>
                <c:pt idx="47">
                  <c:v>4.6999999999999993</c:v>
                </c:pt>
                <c:pt idx="48">
                  <c:v>4.7999999999999989</c:v>
                </c:pt>
                <c:pt idx="49">
                  <c:v>4.8999999999999986</c:v>
                </c:pt>
                <c:pt idx="50">
                  <c:v>4.9999999999999982</c:v>
                </c:pt>
                <c:pt idx="51">
                  <c:v>5.0999999999999979</c:v>
                </c:pt>
                <c:pt idx="52">
                  <c:v>5.1999999999999975</c:v>
                </c:pt>
                <c:pt idx="53">
                  <c:v>5.2999999999999972</c:v>
                </c:pt>
                <c:pt idx="54">
                  <c:v>5.3999999999999968</c:v>
                </c:pt>
                <c:pt idx="55">
                  <c:v>5.4999999999999964</c:v>
                </c:pt>
                <c:pt idx="56">
                  <c:v>5.5999999999999961</c:v>
                </c:pt>
                <c:pt idx="57">
                  <c:v>5.6999999999999957</c:v>
                </c:pt>
                <c:pt idx="58">
                  <c:v>5.7999999999999954</c:v>
                </c:pt>
                <c:pt idx="59">
                  <c:v>5.899999999999995</c:v>
                </c:pt>
                <c:pt idx="60">
                  <c:v>5.9999999999999947</c:v>
                </c:pt>
                <c:pt idx="61">
                  <c:v>6.0999999999999943</c:v>
                </c:pt>
                <c:pt idx="62">
                  <c:v>6.199999999999994</c:v>
                </c:pt>
                <c:pt idx="63">
                  <c:v>6.2999999999999936</c:v>
                </c:pt>
                <c:pt idx="64">
                  <c:v>6.3999999999999932</c:v>
                </c:pt>
                <c:pt idx="65">
                  <c:v>6.4999999999999929</c:v>
                </c:pt>
                <c:pt idx="66">
                  <c:v>6.5999999999999925</c:v>
                </c:pt>
                <c:pt idx="67">
                  <c:v>6.6999999999999922</c:v>
                </c:pt>
                <c:pt idx="68">
                  <c:v>6.7999999999999918</c:v>
                </c:pt>
                <c:pt idx="69">
                  <c:v>6.8999999999999915</c:v>
                </c:pt>
                <c:pt idx="70">
                  <c:v>6.9999999999999911</c:v>
                </c:pt>
                <c:pt idx="71">
                  <c:v>7.0999999999999908</c:v>
                </c:pt>
                <c:pt idx="72">
                  <c:v>7.1999999999999904</c:v>
                </c:pt>
                <c:pt idx="73">
                  <c:v>7.2999999999999901</c:v>
                </c:pt>
                <c:pt idx="74">
                  <c:v>7.3999999999999897</c:v>
                </c:pt>
                <c:pt idx="75">
                  <c:v>7.4999999999999893</c:v>
                </c:pt>
                <c:pt idx="76">
                  <c:v>7.599999999999989</c:v>
                </c:pt>
                <c:pt idx="77">
                  <c:v>7.6999999999999886</c:v>
                </c:pt>
                <c:pt idx="78">
                  <c:v>7.7999999999999883</c:v>
                </c:pt>
                <c:pt idx="79">
                  <c:v>7.8999999999999879</c:v>
                </c:pt>
                <c:pt idx="80">
                  <c:v>7.9999999999999876</c:v>
                </c:pt>
                <c:pt idx="81">
                  <c:v>8.0999999999999872</c:v>
                </c:pt>
                <c:pt idx="82">
                  <c:v>8.1999999999999869</c:v>
                </c:pt>
                <c:pt idx="83">
                  <c:v>8.2999999999999865</c:v>
                </c:pt>
                <c:pt idx="84">
                  <c:v>8.3999999999999861</c:v>
                </c:pt>
                <c:pt idx="85">
                  <c:v>8.4999999999999858</c:v>
                </c:pt>
                <c:pt idx="86">
                  <c:v>8.5999999999999854</c:v>
                </c:pt>
                <c:pt idx="87">
                  <c:v>8.6999999999999851</c:v>
                </c:pt>
                <c:pt idx="88">
                  <c:v>8.7999999999999847</c:v>
                </c:pt>
                <c:pt idx="89">
                  <c:v>8.8999999999999844</c:v>
                </c:pt>
                <c:pt idx="90">
                  <c:v>8.999999999999984</c:v>
                </c:pt>
                <c:pt idx="91">
                  <c:v>9.0999999999999837</c:v>
                </c:pt>
                <c:pt idx="92">
                  <c:v>9.1999999999999833</c:v>
                </c:pt>
                <c:pt idx="93">
                  <c:v>9.2999999999999829</c:v>
                </c:pt>
                <c:pt idx="94">
                  <c:v>9.3999999999999826</c:v>
                </c:pt>
                <c:pt idx="95">
                  <c:v>9.4999999999999822</c:v>
                </c:pt>
                <c:pt idx="96">
                  <c:v>9.5999999999999819</c:v>
                </c:pt>
                <c:pt idx="97">
                  <c:v>9.6999999999999815</c:v>
                </c:pt>
                <c:pt idx="98">
                  <c:v>9.7999999999999812</c:v>
                </c:pt>
                <c:pt idx="99">
                  <c:v>9.8999999999999808</c:v>
                </c:pt>
                <c:pt idx="100">
                  <c:v>9.9999999999999805</c:v>
                </c:pt>
                <c:pt idx="101">
                  <c:v>10.09999999999998</c:v>
                </c:pt>
                <c:pt idx="102">
                  <c:v>10.19999999999998</c:v>
                </c:pt>
                <c:pt idx="103">
                  <c:v>10.299999999999979</c:v>
                </c:pt>
                <c:pt idx="104">
                  <c:v>10.399999999999979</c:v>
                </c:pt>
                <c:pt idx="105">
                  <c:v>10.499999999999979</c:v>
                </c:pt>
                <c:pt idx="106">
                  <c:v>10.599999999999978</c:v>
                </c:pt>
                <c:pt idx="107">
                  <c:v>10.699999999999978</c:v>
                </c:pt>
                <c:pt idx="108">
                  <c:v>10.799999999999978</c:v>
                </c:pt>
                <c:pt idx="109">
                  <c:v>10.899999999999977</c:v>
                </c:pt>
                <c:pt idx="110">
                  <c:v>10.999999999999977</c:v>
                </c:pt>
                <c:pt idx="111">
                  <c:v>11.099999999999977</c:v>
                </c:pt>
                <c:pt idx="112">
                  <c:v>11.199999999999976</c:v>
                </c:pt>
                <c:pt idx="113">
                  <c:v>11.299999999999976</c:v>
                </c:pt>
                <c:pt idx="114">
                  <c:v>11.399999999999975</c:v>
                </c:pt>
                <c:pt idx="115">
                  <c:v>11.499999999999975</c:v>
                </c:pt>
                <c:pt idx="116">
                  <c:v>11.599999999999975</c:v>
                </c:pt>
                <c:pt idx="117">
                  <c:v>11.699999999999974</c:v>
                </c:pt>
                <c:pt idx="118">
                  <c:v>11.799999999999974</c:v>
                </c:pt>
                <c:pt idx="119">
                  <c:v>11.899999999999974</c:v>
                </c:pt>
                <c:pt idx="120">
                  <c:v>11.999999999999973</c:v>
                </c:pt>
                <c:pt idx="121">
                  <c:v>12.099999999999973</c:v>
                </c:pt>
                <c:pt idx="122">
                  <c:v>12.199999999999973</c:v>
                </c:pt>
                <c:pt idx="123">
                  <c:v>12.299999999999972</c:v>
                </c:pt>
                <c:pt idx="124">
                  <c:v>12.399999999999972</c:v>
                </c:pt>
                <c:pt idx="125">
                  <c:v>12.499999999999972</c:v>
                </c:pt>
                <c:pt idx="126">
                  <c:v>12.599999999999971</c:v>
                </c:pt>
                <c:pt idx="127">
                  <c:v>12.699999999999971</c:v>
                </c:pt>
                <c:pt idx="128">
                  <c:v>12.799999999999971</c:v>
                </c:pt>
                <c:pt idx="129">
                  <c:v>12.89999999999997</c:v>
                </c:pt>
                <c:pt idx="130">
                  <c:v>12.99999999999997</c:v>
                </c:pt>
                <c:pt idx="131">
                  <c:v>13.099999999999969</c:v>
                </c:pt>
                <c:pt idx="132">
                  <c:v>13.199999999999969</c:v>
                </c:pt>
                <c:pt idx="133">
                  <c:v>13.299999999999969</c:v>
                </c:pt>
                <c:pt idx="134">
                  <c:v>13.399999999999968</c:v>
                </c:pt>
                <c:pt idx="135">
                  <c:v>13.499999999999968</c:v>
                </c:pt>
                <c:pt idx="136">
                  <c:v>13.599999999999968</c:v>
                </c:pt>
                <c:pt idx="137">
                  <c:v>13.699999999999967</c:v>
                </c:pt>
                <c:pt idx="138">
                  <c:v>13.799999999999967</c:v>
                </c:pt>
                <c:pt idx="139">
                  <c:v>13.899999999999967</c:v>
                </c:pt>
                <c:pt idx="140">
                  <c:v>13.999999999999966</c:v>
                </c:pt>
                <c:pt idx="141">
                  <c:v>14.099999999999966</c:v>
                </c:pt>
                <c:pt idx="142">
                  <c:v>14.199999999999966</c:v>
                </c:pt>
                <c:pt idx="143">
                  <c:v>14.299999999999965</c:v>
                </c:pt>
                <c:pt idx="144">
                  <c:v>14.399999999999965</c:v>
                </c:pt>
                <c:pt idx="145">
                  <c:v>14.499999999999964</c:v>
                </c:pt>
                <c:pt idx="146">
                  <c:v>14.599999999999964</c:v>
                </c:pt>
                <c:pt idx="147">
                  <c:v>14.699999999999964</c:v>
                </c:pt>
                <c:pt idx="148">
                  <c:v>14.799999999999963</c:v>
                </c:pt>
                <c:pt idx="149">
                  <c:v>14.899999999999963</c:v>
                </c:pt>
                <c:pt idx="150">
                  <c:v>14.999999999999963</c:v>
                </c:pt>
                <c:pt idx="151">
                  <c:v>15.099999999999962</c:v>
                </c:pt>
                <c:pt idx="152">
                  <c:v>15.199999999999962</c:v>
                </c:pt>
                <c:pt idx="153">
                  <c:v>15.299999999999962</c:v>
                </c:pt>
                <c:pt idx="154">
                  <c:v>15.399999999999961</c:v>
                </c:pt>
                <c:pt idx="155">
                  <c:v>15.499999999999961</c:v>
                </c:pt>
                <c:pt idx="156">
                  <c:v>15.599999999999961</c:v>
                </c:pt>
                <c:pt idx="157">
                  <c:v>15.69999999999996</c:v>
                </c:pt>
                <c:pt idx="158">
                  <c:v>15.79999999999996</c:v>
                </c:pt>
                <c:pt idx="159">
                  <c:v>15.899999999999959</c:v>
                </c:pt>
                <c:pt idx="160">
                  <c:v>15.999999999999959</c:v>
                </c:pt>
                <c:pt idx="161">
                  <c:v>16.099999999999959</c:v>
                </c:pt>
                <c:pt idx="162">
                  <c:v>16.19999999999996</c:v>
                </c:pt>
                <c:pt idx="163">
                  <c:v>16.299999999999962</c:v>
                </c:pt>
                <c:pt idx="164">
                  <c:v>16.399999999999963</c:v>
                </c:pt>
                <c:pt idx="165">
                  <c:v>16.499999999999964</c:v>
                </c:pt>
                <c:pt idx="166">
                  <c:v>16.599999999999966</c:v>
                </c:pt>
                <c:pt idx="167">
                  <c:v>16.699999999999967</c:v>
                </c:pt>
                <c:pt idx="168">
                  <c:v>16.799999999999969</c:v>
                </c:pt>
                <c:pt idx="169">
                  <c:v>16.89999999999997</c:v>
                </c:pt>
                <c:pt idx="170">
                  <c:v>16.999999999999972</c:v>
                </c:pt>
                <c:pt idx="171">
                  <c:v>17.099999999999973</c:v>
                </c:pt>
                <c:pt idx="172">
                  <c:v>17.199999999999974</c:v>
                </c:pt>
                <c:pt idx="173">
                  <c:v>17.299999999999976</c:v>
                </c:pt>
                <c:pt idx="174">
                  <c:v>17.399999999999977</c:v>
                </c:pt>
                <c:pt idx="175">
                  <c:v>17.499999999999979</c:v>
                </c:pt>
                <c:pt idx="176">
                  <c:v>17.59999999999998</c:v>
                </c:pt>
                <c:pt idx="177">
                  <c:v>17.699999999999982</c:v>
                </c:pt>
                <c:pt idx="178">
                  <c:v>17.799999999999983</c:v>
                </c:pt>
                <c:pt idx="179">
                  <c:v>17.899999999999984</c:v>
                </c:pt>
                <c:pt idx="180">
                  <c:v>17.999999999999986</c:v>
                </c:pt>
                <c:pt idx="181">
                  <c:v>18.099999999999987</c:v>
                </c:pt>
                <c:pt idx="182">
                  <c:v>18.199999999999989</c:v>
                </c:pt>
                <c:pt idx="183">
                  <c:v>18.29999999999999</c:v>
                </c:pt>
                <c:pt idx="184">
                  <c:v>18.399999999999991</c:v>
                </c:pt>
                <c:pt idx="185">
                  <c:v>18.499999999999993</c:v>
                </c:pt>
                <c:pt idx="186">
                  <c:v>18.599999999999994</c:v>
                </c:pt>
                <c:pt idx="187">
                  <c:v>18.699999999999996</c:v>
                </c:pt>
                <c:pt idx="188">
                  <c:v>18.799999999999997</c:v>
                </c:pt>
                <c:pt idx="189">
                  <c:v>18.899999999999999</c:v>
                </c:pt>
                <c:pt idx="190">
                  <c:v>19</c:v>
                </c:pt>
                <c:pt idx="191">
                  <c:v>19.100000000000001</c:v>
                </c:pt>
                <c:pt idx="192">
                  <c:v>19.200000000000003</c:v>
                </c:pt>
                <c:pt idx="193">
                  <c:v>19.300000000000004</c:v>
                </c:pt>
                <c:pt idx="194">
                  <c:v>19.400000000000006</c:v>
                </c:pt>
                <c:pt idx="195">
                  <c:v>19.500000000000007</c:v>
                </c:pt>
                <c:pt idx="196">
                  <c:v>19.600000000000009</c:v>
                </c:pt>
                <c:pt idx="197">
                  <c:v>19.70000000000001</c:v>
                </c:pt>
                <c:pt idx="198">
                  <c:v>19.800000000000011</c:v>
                </c:pt>
                <c:pt idx="199">
                  <c:v>19.900000000000013</c:v>
                </c:pt>
                <c:pt idx="200">
                  <c:v>20.000000000000014</c:v>
                </c:pt>
              </c:numCache>
            </c:numRef>
          </c:xVal>
          <c:yVal>
            <c:numRef>
              <c:f>'chisq.dist'!$D$6:$D$206</c:f>
              <c:numCache>
                <c:formatCode>General</c:formatCode>
                <c:ptCount val="201"/>
                <c:pt idx="0">
                  <c:v>0</c:v>
                </c:pt>
                <c:pt idx="1">
                  <c:v>4.0001298281004552E-3</c:v>
                </c:pt>
                <c:pt idx="2">
                  <c:v>1.0762281724769087E-2</c:v>
                </c:pt>
                <c:pt idx="3">
                  <c:v>1.8807302976825636E-2</c:v>
                </c:pt>
                <c:pt idx="4">
                  <c:v>2.7543549198254847E-2</c:v>
                </c:pt>
                <c:pt idx="5">
                  <c:v>3.6615940788976863E-2</c:v>
                </c:pt>
                <c:pt idx="6">
                  <c:v>4.5785434726091145E-2</c:v>
                </c:pt>
                <c:pt idx="7">
                  <c:v>5.4882363062039127E-2</c:v>
                </c:pt>
                <c:pt idx="8">
                  <c:v>6.37831551825504E-2</c:v>
                </c:pt>
                <c:pt idx="9">
                  <c:v>7.2396914684062383E-2</c:v>
                </c:pt>
                <c:pt idx="10">
                  <c:v>8.0656908173047784E-2</c:v>
                </c:pt>
                <c:pt idx="11">
                  <c:v>8.8514796206715277E-2</c:v>
                </c:pt>
                <c:pt idx="12">
                  <c:v>9.5936526672831951E-2</c:v>
                </c:pt>
                <c:pt idx="13">
                  <c:v>0.10289930141124479</c:v>
                </c:pt>
                <c:pt idx="14">
                  <c:v>0.10938927079878789</c:v>
                </c:pt>
                <c:pt idx="15">
                  <c:v>0.11539974210409144</c:v>
                </c:pt>
                <c:pt idx="16">
                  <c:v>0.12092976239464442</c:v>
                </c:pt>
                <c:pt idx="17">
                  <c:v>0.1259829819200122</c:v>
                </c:pt>
                <c:pt idx="18">
                  <c:v>0.1305667322710613</c:v>
                </c:pt>
                <c:pt idx="19">
                  <c:v>0.13469127212035784</c:v>
                </c:pt>
                <c:pt idx="20">
                  <c:v>0.1383691658068649</c:v>
                </c:pt>
                <c:pt idx="21">
                  <c:v>0.14161476865096193</c:v>
                </c:pt>
                <c:pt idx="22">
                  <c:v>0.14444379900200391</c:v>
                </c:pt>
                <c:pt idx="23">
                  <c:v>0.14687298145399152</c:v>
                </c:pt>
                <c:pt idx="24">
                  <c:v>0.14891974894129836</c:v>
                </c:pt>
                <c:pt idx="25">
                  <c:v>0.15060199389015111</c:v>
                </c:pt>
                <c:pt idx="26">
                  <c:v>0.15193786048341518</c:v>
                </c:pt>
                <c:pt idx="27">
                  <c:v>0.15294557155407321</c:v>
                </c:pt>
                <c:pt idx="28">
                  <c:v>0.15364328476664962</c:v>
                </c:pt>
                <c:pt idx="29">
                  <c:v>0.15404897365381609</c:v>
                </c:pt>
                <c:pt idx="30">
                  <c:v>0.15418032980376933</c:v>
                </c:pt>
                <c:pt idx="31">
                  <c:v>0.1540546830838587</c:v>
                </c:pt>
                <c:pt idx="32">
                  <c:v>0.15368893726785565</c:v>
                </c:pt>
                <c:pt idx="33">
                  <c:v>0.15309951883108994</c:v>
                </c:pt>
                <c:pt idx="34">
                  <c:v>0.15230233700681731</c:v>
                </c:pt>
                <c:pt idx="35">
                  <c:v>0.15131275347197154</c:v>
                </c:pt>
                <c:pt idx="36">
                  <c:v>0.15014556026123765</c:v>
                </c:pt>
                <c:pt idx="37">
                  <c:v>0.14881496470326591</c:v>
                </c:pt>
                <c:pt idx="38">
                  <c:v>0.14733458033822325</c:v>
                </c:pt>
                <c:pt idx="39">
                  <c:v>0.14571742291684942</c:v>
                </c:pt>
                <c:pt idx="40">
                  <c:v>0.14397591070183482</c:v>
                </c:pt>
                <c:pt idx="41">
                  <c:v>0.1421218683959769</c:v>
                </c:pt>
                <c:pt idx="42">
                  <c:v>0.14016653411089483</c:v>
                </c:pt>
                <c:pt idx="43">
                  <c:v>0.13812056886729157</c:v>
                </c:pt>
                <c:pt idx="44">
                  <c:v>0.13599406818467477</c:v>
                </c:pt>
                <c:pt idx="45">
                  <c:v>0.1337965753765831</c:v>
                </c:pt>
                <c:pt idx="46">
                  <c:v>0.13153709621798274</c:v>
                </c:pt>
                <c:pt idx="47">
                  <c:v>0.12922411469564438</c:v>
                </c:pt>
                <c:pt idx="48">
                  <c:v>0.12686560959087773</c:v>
                </c:pt>
                <c:pt idx="49">
                  <c:v>0.12446907167774056</c:v>
                </c:pt>
                <c:pt idx="50">
                  <c:v>0.12204152134938748</c:v>
                </c:pt>
                <c:pt idx="51">
                  <c:v>0.1195895265111276</c:v>
                </c:pt>
                <c:pt idx="52">
                  <c:v>0.11711922060148554</c:v>
                </c:pt>
                <c:pt idx="53">
                  <c:v>0.11463632062250624</c:v>
                </c:pt>
                <c:pt idx="54">
                  <c:v>0.11214614507805865</c:v>
                </c:pt>
                <c:pt idx="55">
                  <c:v>0.1096536317342718</c:v>
                </c:pt>
                <c:pt idx="56">
                  <c:v>0.10716335512974234</c:v>
                </c:pt>
                <c:pt idx="57">
                  <c:v>0.10467954377500516</c:v>
                </c:pt>
                <c:pt idx="58">
                  <c:v>0.10220609699115978</c:v>
                </c:pt>
                <c:pt idx="59">
                  <c:v>9.9746601346662953E-2</c:v>
                </c:pt>
                <c:pt idx="60">
                  <c:v>9.7304346659283072E-2</c:v>
                </c:pt>
                <c:pt idx="61">
                  <c:v>9.4882341537197115E-2</c:v>
                </c:pt>
                <c:pt idx="62">
                  <c:v>9.2483328439311965E-2</c:v>
                </c:pt>
                <c:pt idx="63">
                  <c:v>9.0109798240209038E-2</c:v>
                </c:pt>
                <c:pt idx="64">
                  <c:v>8.7764004289737005E-2</c:v>
                </c:pt>
                <c:pt idx="65">
                  <c:v>8.5447975961289196E-2</c:v>
                </c:pt>
                <c:pt idx="66">
                  <c:v>8.3163531686271122E-2</c:v>
                </c:pt>
                <c:pt idx="67">
                  <c:v>8.0912291475252612E-2</c:v>
                </c:pt>
                <c:pt idx="68">
                  <c:v>7.8695688928861876E-2</c:v>
                </c:pt>
                <c:pt idx="69">
                  <c:v>7.6514982743664153E-2</c:v>
                </c:pt>
                <c:pt idx="70">
                  <c:v>7.4371267720123035E-2</c:v>
                </c:pt>
                <c:pt idx="71">
                  <c:v>7.2265485281299349E-2</c:v>
                </c:pt>
                <c:pt idx="72">
                  <c:v>7.0198433512242669E-2</c:v>
                </c:pt>
                <c:pt idx="73">
                  <c:v>6.8170776731099642E-2</c:v>
                </c:pt>
                <c:pt idx="74">
                  <c:v>6.6183054603830699E-2</c:v>
                </c:pt>
                <c:pt idx="75">
                  <c:v>6.4235690815115529E-2</c:v>
                </c:pt>
                <c:pt idx="76">
                  <c:v>6.2329001308561525E-2</c:v>
                </c:pt>
                <c:pt idx="77">
                  <c:v>6.0463202109724869E-2</c:v>
                </c:pt>
                <c:pt idx="78">
                  <c:v>5.8638416745729845E-2</c:v>
                </c:pt>
                <c:pt idx="79">
                  <c:v>5.6854683275443865E-2</c:v>
                </c:pt>
                <c:pt idx="80">
                  <c:v>5.5111960944245711E-2</c:v>
                </c:pt>
                <c:pt idx="81">
                  <c:v>5.3410136477426519E-2</c:v>
                </c:pt>
                <c:pt idx="82">
                  <c:v>5.1749030026196116E-2</c:v>
                </c:pt>
                <c:pt idx="83">
                  <c:v>5.0128400780142947E-2</c:v>
                </c:pt>
                <c:pt idx="84">
                  <c:v>4.854795225982074E-2</c:v>
                </c:pt>
                <c:pt idx="85">
                  <c:v>4.700733730291818E-2</c:v>
                </c:pt>
                <c:pt idx="86">
                  <c:v>4.5506162757215293E-2</c:v>
                </c:pt>
                <c:pt idx="87">
                  <c:v>4.4043993893247951E-2</c:v>
                </c:pt>
                <c:pt idx="88">
                  <c:v>4.2620358549296022E-2</c:v>
                </c:pt>
                <c:pt idx="89">
                  <c:v>4.1234751020983978E-2</c:v>
                </c:pt>
                <c:pt idx="90">
                  <c:v>3.9886635707442289E-2</c:v>
                </c:pt>
                <c:pt idx="91">
                  <c:v>3.8575450525623882E-2</c:v>
                </c:pt>
                <c:pt idx="92">
                  <c:v>3.7300610104009264E-2</c:v>
                </c:pt>
                <c:pt idx="93">
                  <c:v>3.6061508766565414E-2</c:v>
                </c:pt>
                <c:pt idx="94">
                  <c:v>3.4857523317453454E-2</c:v>
                </c:pt>
                <c:pt idx="95">
                  <c:v>3.3688015636608087E-2</c:v>
                </c:pt>
                <c:pt idx="96">
                  <c:v>3.2552335095940403E-2</c:v>
                </c:pt>
                <c:pt idx="97">
                  <c:v>3.1449820805547063E-2</c:v>
                </c:pt>
                <c:pt idx="98">
                  <c:v>3.0379803698943404E-2</c:v>
                </c:pt>
                <c:pt idx="99">
                  <c:v>2.9341608465978469E-2</c:v>
                </c:pt>
                <c:pt idx="100">
                  <c:v>2.8334555341734666E-2</c:v>
                </c:pt>
                <c:pt idx="101">
                  <c:v>2.7357961759368065E-2</c:v>
                </c:pt>
                <c:pt idx="102">
                  <c:v>2.641114387450489E-2</c:v>
                </c:pt>
                <c:pt idx="103">
                  <c:v>2.5493417968477875E-2</c:v>
                </c:pt>
                <c:pt idx="104">
                  <c:v>2.4604101737362362E-2</c:v>
                </c:pt>
                <c:pt idx="105">
                  <c:v>2.3742515473457845E-2</c:v>
                </c:pt>
                <c:pt idx="106">
                  <c:v>2.2907983145554794E-2</c:v>
                </c:pt>
                <c:pt idx="107">
                  <c:v>2.2099833384030643E-2</c:v>
                </c:pt>
                <c:pt idx="108">
                  <c:v>2.1317400376532375E-2</c:v>
                </c:pt>
                <c:pt idx="109">
                  <c:v>2.0560024679725748E-2</c:v>
                </c:pt>
                <c:pt idx="110">
                  <c:v>1.9827053952324248E-2</c:v>
                </c:pt>
                <c:pt idx="111">
                  <c:v>1.9117843614352436E-2</c:v>
                </c:pt>
                <c:pt idx="112">
                  <c:v>1.843175743735077E-2</c:v>
                </c:pt>
                <c:pt idx="113">
                  <c:v>1.7768168069989158E-2</c:v>
                </c:pt>
                <c:pt idx="114">
                  <c:v>1.7126457503327766E-2</c:v>
                </c:pt>
                <c:pt idx="115">
                  <c:v>1.65060174797424E-2</c:v>
                </c:pt>
                <c:pt idx="116">
                  <c:v>1.5906249849320837E-2</c:v>
                </c:pt>
                <c:pt idx="117">
                  <c:v>1.5326566877333272E-2</c:v>
                </c:pt>
                <c:pt idx="118">
                  <c:v>1.4766391506186317E-2</c:v>
                </c:pt>
                <c:pt idx="119">
                  <c:v>1.4225157575083958E-2</c:v>
                </c:pt>
                <c:pt idx="120">
                  <c:v>1.3702310000441182E-2</c:v>
                </c:pt>
                <c:pt idx="121">
                  <c:v>1.3197304919926682E-2</c:v>
                </c:pt>
                <c:pt idx="122">
                  <c:v>1.2709609802848422E-2</c:v>
                </c:pt>
                <c:pt idx="123">
                  <c:v>1.2238703529441619E-2</c:v>
                </c:pt>
                <c:pt idx="124">
                  <c:v>1.1784076441471256E-2</c:v>
                </c:pt>
                <c:pt idx="125">
                  <c:v>1.1345230366420489E-2</c:v>
                </c:pt>
                <c:pt idx="126">
                  <c:v>1.0921678617402937E-2</c:v>
                </c:pt>
                <c:pt idx="127">
                  <c:v>1.0512945970809246E-2</c:v>
                </c:pt>
                <c:pt idx="128">
                  <c:v>1.0118568623577393E-2</c:v>
                </c:pt>
                <c:pt idx="129">
                  <c:v>9.7380941318610439E-3</c:v>
                </c:pt>
                <c:pt idx="130">
                  <c:v>9.3710813327611692E-3</c:v>
                </c:pt>
                <c:pt idx="131">
                  <c:v>9.0171002506819285E-3</c:v>
                </c:pt>
                <c:pt idx="132">
                  <c:v>8.6757319897739129E-3</c:v>
                </c:pt>
                <c:pt idx="133">
                  <c:v>8.3465686138339476E-3</c:v>
                </c:pt>
                <c:pt idx="134">
                  <c:v>8.0292130149425423E-3</c:v>
                </c:pt>
                <c:pt idx="135">
                  <c:v>7.7232787720359292E-3</c:v>
                </c:pt>
                <c:pt idx="136">
                  <c:v>7.4283900005306389E-3</c:v>
                </c:pt>
                <c:pt idx="137">
                  <c:v>7.1441811940430268E-3</c:v>
                </c:pt>
                <c:pt idx="138">
                  <c:v>6.8702970591755994E-3</c:v>
                </c:pt>
                <c:pt idx="139">
                  <c:v>6.6063923442745689E-3</c:v>
                </c:pt>
                <c:pt idx="140">
                  <c:v>6.3521316629998239E-3</c:v>
                </c:pt>
                <c:pt idx="141">
                  <c:v>6.1071893134886385E-3</c:v>
                </c:pt>
                <c:pt idx="142">
                  <c:v>5.8712490938379403E-3</c:v>
                </c:pt>
                <c:pt idx="143">
                  <c:v>5.6440041145767988E-3</c:v>
                </c:pt>
                <c:pt idx="144">
                  <c:v>5.42515660875054E-3</c:v>
                </c:pt>
                <c:pt idx="145">
                  <c:v>5.2144177401907193E-3</c:v>
                </c:pt>
                <c:pt idx="146">
                  <c:v>5.0115074105006154E-3</c:v>
                </c:pt>
                <c:pt idx="147">
                  <c:v>4.8161540652441725E-3</c:v>
                </c:pt>
                <c:pt idx="148">
                  <c:v>4.6280944997869142E-3</c:v>
                </c:pt>
                <c:pt idx="149">
                  <c:v>4.4470736652003967E-3</c:v>
                </c:pt>
                <c:pt idx="150">
                  <c:v>4.2728444746071232E-3</c:v>
                </c:pt>
                <c:pt idx="151">
                  <c:v>4.1051676103102345E-3</c:v>
                </c:pt>
                <c:pt idx="152">
                  <c:v>3.9438113320218312E-3</c:v>
                </c:pt>
                <c:pt idx="153">
                  <c:v>3.7885512864751112E-3</c:v>
                </c:pt>
                <c:pt idx="154">
                  <c:v>3.6391703186787901E-3</c:v>
                </c:pt>
                <c:pt idx="155">
                  <c:v>3.4954582850472322E-3</c:v>
                </c:pt>
                <c:pt idx="156">
                  <c:v>3.3572118686162377E-3</c:v>
                </c:pt>
                <c:pt idx="157">
                  <c:v>3.2242343965326664E-3</c:v>
                </c:pt>
                <c:pt idx="158">
                  <c:v>3.0963356599855796E-3</c:v>
                </c:pt>
                <c:pt idx="159">
                  <c:v>2.973331736727626E-3</c:v>
                </c:pt>
                <c:pt idx="160">
                  <c:v>2.8550448163176031E-3</c:v>
                </c:pt>
                <c:pt idx="161">
                  <c:v>2.7413030281987281E-3</c:v>
                </c:pt>
                <c:pt idx="162">
                  <c:v>2.6319402727117205E-3</c:v>
                </c:pt>
                <c:pt idx="163">
                  <c:v>2.5267960551276386E-3</c:v>
                </c:pt>
                <c:pt idx="164">
                  <c:v>2.4257153227721577E-3</c:v>
                </c:pt>
                <c:pt idx="165">
                  <c:v>2.3285483053007857E-3</c:v>
                </c:pt>
                <c:pt idx="166">
                  <c:v>2.2351503581731461E-3</c:v>
                </c:pt>
                <c:pt idx="167">
                  <c:v>2.1453818093640498E-3</c:v>
                </c:pt>
                <c:pt idx="168">
                  <c:v>2.0591078093393977E-3</c:v>
                </c:pt>
                <c:pt idx="169">
                  <c:v>1.9761981843160665E-3</c:v>
                </c:pt>
                <c:pt idx="170">
                  <c:v>1.8965272928167824E-3</c:v>
                </c:pt>
                <c:pt idx="171">
                  <c:v>1.8199738855234763E-3</c:v>
                </c:pt>
                <c:pt idx="172">
                  <c:v>1.7464209684257134E-3</c:v>
                </c:pt>
                <c:pt idx="173">
                  <c:v>1.6757556692545558E-3</c:v>
                </c:pt>
                <c:pt idx="174">
                  <c:v>1.6078691071864624E-3</c:v>
                </c:pt>
                <c:pt idx="175">
                  <c:v>1.5426562657966146E-3</c:v>
                </c:pt>
                <c:pt idx="176">
                  <c:v>1.4800158692363369E-3</c:v>
                </c:pt>
                <c:pt idx="177">
                  <c:v>1.4198502616050127E-3</c:v>
                </c:pt>
                <c:pt idx="178">
                  <c:v>1.3620652894830592E-3</c:v>
                </c:pt>
                <c:pt idx="179">
                  <c:v>1.3065701875890059E-3</c:v>
                </c:pt>
                <c:pt idx="180">
                  <c:v>1.253277467520739E-3</c:v>
                </c:pt>
                <c:pt idx="181">
                  <c:v>1.2021028095381306E-3</c:v>
                </c:pt>
                <c:pt idx="182">
                  <c:v>1.1529649573419154E-3</c:v>
                </c:pt>
                <c:pt idx="183">
                  <c:v>1.1057856158015148E-3</c:v>
                </c:pt>
                <c:pt idx="184">
                  <c:v>1.0604893515826837E-3</c:v>
                </c:pt>
                <c:pt idx="185">
                  <c:v>1.0170034966242435E-3</c:v>
                </c:pt>
                <c:pt idx="186">
                  <c:v>9.7525805441183117E-4</c:v>
                </c:pt>
                <c:pt idx="187">
                  <c:v>9.3518560899542901E-4</c:v>
                </c:pt>
                <c:pt idx="188">
                  <c:v>8.9672123669655597E-4</c:v>
                </c:pt>
                <c:pt idx="189">
                  <c:v>8.5980242045020894E-4</c:v>
                </c:pt>
                <c:pt idx="190">
                  <c:v>8.2436896672612051E-4</c:v>
                </c:pt>
                <c:pt idx="191">
                  <c:v>7.9036292497345543E-4</c:v>
                </c:pt>
                <c:pt idx="192">
                  <c:v>7.5772850953284381E-4</c:v>
                </c:pt>
                <c:pt idx="193">
                  <c:v>7.2641202395948648E-4</c:v>
                </c:pt>
                <c:pt idx="194">
                  <c:v>6.9636178770109646E-4</c:v>
                </c:pt>
                <c:pt idx="195">
                  <c:v>6.675280650745495E-4</c:v>
                </c:pt>
                <c:pt idx="196">
                  <c:v>6.398629964853125E-4</c:v>
                </c:pt>
                <c:pt idx="197">
                  <c:v>6.1332053183405313E-4</c:v>
                </c:pt>
                <c:pt idx="198">
                  <c:v>5.8785636605521185E-4</c:v>
                </c:pt>
                <c:pt idx="199">
                  <c:v>5.6342787673280823E-4</c:v>
                </c:pt>
                <c:pt idx="200">
                  <c:v>5.3999406373927104E-4</c:v>
                </c:pt>
              </c:numCache>
            </c:numRef>
          </c:yVal>
          <c:smooth val="1"/>
        </c:ser>
        <c:ser>
          <c:idx val="1"/>
          <c:order val="1"/>
          <c:tx>
            <c:v>下側2.5%</c:v>
          </c:tx>
          <c:marker>
            <c:symbol val="none"/>
          </c:marker>
          <c:errBars>
            <c:errDir val="y"/>
            <c:errBarType val="minus"/>
            <c:errValType val="fixedVal"/>
            <c:noEndCap val="1"/>
            <c:val val="1"/>
            <c:spPr>
              <a:ln>
                <a:solidFill>
                  <a:schemeClr val="accent2"/>
                </a:solidFill>
              </a:ln>
            </c:spPr>
          </c:errBars>
          <c:errBars>
            <c:errDir val="x"/>
            <c:errBarType val="minus"/>
            <c:errValType val="fixedVal"/>
            <c:noEndCap val="1"/>
            <c:val val="0"/>
          </c:errBars>
          <c:xVal>
            <c:numRef>
              <c:f>'chisq.dist'!$E$6:$E$106</c:f>
              <c:numCache>
                <c:formatCode>General</c:formatCode>
                <c:ptCount val="101"/>
                <c:pt idx="0">
                  <c:v>0</c:v>
                </c:pt>
                <c:pt idx="1">
                  <c:v>0.1</c:v>
                </c:pt>
                <c:pt idx="2">
                  <c:v>0.2</c:v>
                </c:pt>
                <c:pt idx="3">
                  <c:v>0.30000000000000004</c:v>
                </c:pt>
                <c:pt idx="4">
                  <c:v>0.4</c:v>
                </c:pt>
                <c:pt idx="5">
                  <c:v>0.5</c:v>
                </c:pt>
                <c:pt idx="6">
                  <c:v>0.6</c:v>
                </c:pt>
                <c:pt idx="7">
                  <c:v>0.7</c:v>
                </c:pt>
                <c:pt idx="8">
                  <c:v>0.79999999999999993</c:v>
                </c:pt>
              </c:numCache>
            </c:numRef>
          </c:xVal>
          <c:yVal>
            <c:numRef>
              <c:f>'chisq.dist'!$F$6:$F$106</c:f>
              <c:numCache>
                <c:formatCode>General</c:formatCode>
                <c:ptCount val="101"/>
                <c:pt idx="0">
                  <c:v>0</c:v>
                </c:pt>
                <c:pt idx="1">
                  <c:v>4.0001298281004552E-3</c:v>
                </c:pt>
                <c:pt idx="2">
                  <c:v>1.0762281724769087E-2</c:v>
                </c:pt>
                <c:pt idx="3">
                  <c:v>1.8807302976825636E-2</c:v>
                </c:pt>
                <c:pt idx="4">
                  <c:v>2.7543549198254847E-2</c:v>
                </c:pt>
                <c:pt idx="5">
                  <c:v>3.6615940788976863E-2</c:v>
                </c:pt>
                <c:pt idx="6">
                  <c:v>4.5785434726091145E-2</c:v>
                </c:pt>
                <c:pt idx="7">
                  <c:v>5.4882363062039127E-2</c:v>
                </c:pt>
                <c:pt idx="8">
                  <c:v>6.37831551825504E-2</c:v>
                </c:pt>
              </c:numCache>
            </c:numRef>
          </c:yVal>
          <c:smooth val="1"/>
        </c:ser>
        <c:ser>
          <c:idx val="2"/>
          <c:order val="2"/>
          <c:tx>
            <c:v>上側2.5%</c:v>
          </c:tx>
          <c:marker>
            <c:symbol val="none"/>
          </c:marker>
          <c:errBars>
            <c:errDir val="y"/>
            <c:errBarType val="minus"/>
            <c:errValType val="fixedVal"/>
            <c:noEndCap val="1"/>
            <c:val val="1"/>
            <c:spPr>
              <a:ln>
                <a:solidFill>
                  <a:schemeClr val="accent3"/>
                </a:solidFill>
              </a:ln>
            </c:spPr>
          </c:errBars>
          <c:errBars>
            <c:errDir val="x"/>
            <c:errBarType val="minus"/>
            <c:errValType val="fixedVal"/>
            <c:noEndCap val="1"/>
            <c:val val="0"/>
          </c:errBars>
          <c:xVal>
            <c:numRef>
              <c:f>'chisq.dist'!$G$6:$G$106</c:f>
              <c:numCache>
                <c:formatCode>General</c:formatCode>
                <c:ptCount val="101"/>
                <c:pt idx="0">
                  <c:v>12</c:v>
                </c:pt>
                <c:pt idx="1">
                  <c:v>12.1</c:v>
                </c:pt>
                <c:pt idx="2">
                  <c:v>12.2</c:v>
                </c:pt>
                <c:pt idx="3">
                  <c:v>12.299999999999999</c:v>
                </c:pt>
                <c:pt idx="4">
                  <c:v>12.399999999999999</c:v>
                </c:pt>
                <c:pt idx="5">
                  <c:v>12.499999999999998</c:v>
                </c:pt>
                <c:pt idx="6">
                  <c:v>12.599999999999998</c:v>
                </c:pt>
                <c:pt idx="7">
                  <c:v>12.699999999999998</c:v>
                </c:pt>
                <c:pt idx="8">
                  <c:v>12.799999999999997</c:v>
                </c:pt>
                <c:pt idx="9">
                  <c:v>12.899999999999997</c:v>
                </c:pt>
                <c:pt idx="10">
                  <c:v>12.999999999999996</c:v>
                </c:pt>
                <c:pt idx="11">
                  <c:v>13.099999999999996</c:v>
                </c:pt>
                <c:pt idx="12">
                  <c:v>13.199999999999996</c:v>
                </c:pt>
                <c:pt idx="13">
                  <c:v>13.299999999999995</c:v>
                </c:pt>
                <c:pt idx="14">
                  <c:v>13.399999999999995</c:v>
                </c:pt>
                <c:pt idx="15">
                  <c:v>13.499999999999995</c:v>
                </c:pt>
                <c:pt idx="16">
                  <c:v>13.599999999999994</c:v>
                </c:pt>
                <c:pt idx="17">
                  <c:v>13.699999999999994</c:v>
                </c:pt>
                <c:pt idx="18">
                  <c:v>13.799999999999994</c:v>
                </c:pt>
                <c:pt idx="19">
                  <c:v>13.899999999999993</c:v>
                </c:pt>
                <c:pt idx="20">
                  <c:v>13.999999999999993</c:v>
                </c:pt>
                <c:pt idx="21">
                  <c:v>14.099999999999993</c:v>
                </c:pt>
                <c:pt idx="22">
                  <c:v>14.199999999999992</c:v>
                </c:pt>
                <c:pt idx="23">
                  <c:v>14.299999999999992</c:v>
                </c:pt>
                <c:pt idx="24">
                  <c:v>14.399999999999991</c:v>
                </c:pt>
                <c:pt idx="25">
                  <c:v>14.499999999999991</c:v>
                </c:pt>
                <c:pt idx="26">
                  <c:v>14.599999999999991</c:v>
                </c:pt>
                <c:pt idx="27">
                  <c:v>14.69999999999999</c:v>
                </c:pt>
                <c:pt idx="28">
                  <c:v>14.79999999999999</c:v>
                </c:pt>
                <c:pt idx="29">
                  <c:v>14.89999999999999</c:v>
                </c:pt>
                <c:pt idx="30">
                  <c:v>14.999999999999989</c:v>
                </c:pt>
                <c:pt idx="31">
                  <c:v>15.099999999999989</c:v>
                </c:pt>
                <c:pt idx="32">
                  <c:v>15.199999999999989</c:v>
                </c:pt>
                <c:pt idx="33">
                  <c:v>15.299999999999988</c:v>
                </c:pt>
                <c:pt idx="34">
                  <c:v>15.399999999999988</c:v>
                </c:pt>
                <c:pt idx="35">
                  <c:v>15.499999999999988</c:v>
                </c:pt>
                <c:pt idx="36">
                  <c:v>15.599999999999987</c:v>
                </c:pt>
                <c:pt idx="37">
                  <c:v>15.699999999999987</c:v>
                </c:pt>
                <c:pt idx="38">
                  <c:v>15.799999999999986</c:v>
                </c:pt>
                <c:pt idx="39">
                  <c:v>15.899999999999986</c:v>
                </c:pt>
                <c:pt idx="40">
                  <c:v>15.999999999999986</c:v>
                </c:pt>
                <c:pt idx="41">
                  <c:v>16.099999999999987</c:v>
                </c:pt>
                <c:pt idx="42">
                  <c:v>16.199999999999989</c:v>
                </c:pt>
                <c:pt idx="43">
                  <c:v>16.29999999999999</c:v>
                </c:pt>
                <c:pt idx="44">
                  <c:v>16.399999999999991</c:v>
                </c:pt>
                <c:pt idx="45">
                  <c:v>16.499999999999993</c:v>
                </c:pt>
                <c:pt idx="46">
                  <c:v>16.599999999999994</c:v>
                </c:pt>
                <c:pt idx="47">
                  <c:v>16.699999999999996</c:v>
                </c:pt>
                <c:pt idx="48">
                  <c:v>16.799999999999997</c:v>
                </c:pt>
                <c:pt idx="49">
                  <c:v>16.899999999999999</c:v>
                </c:pt>
                <c:pt idx="50">
                  <c:v>17</c:v>
                </c:pt>
                <c:pt idx="51">
                  <c:v>17.100000000000001</c:v>
                </c:pt>
                <c:pt idx="52">
                  <c:v>17.200000000000003</c:v>
                </c:pt>
                <c:pt idx="53">
                  <c:v>17.300000000000004</c:v>
                </c:pt>
                <c:pt idx="54">
                  <c:v>17.400000000000006</c:v>
                </c:pt>
                <c:pt idx="55">
                  <c:v>17.500000000000007</c:v>
                </c:pt>
                <c:pt idx="56">
                  <c:v>17.600000000000009</c:v>
                </c:pt>
                <c:pt idx="57">
                  <c:v>17.70000000000001</c:v>
                </c:pt>
                <c:pt idx="58">
                  <c:v>17.800000000000011</c:v>
                </c:pt>
                <c:pt idx="59">
                  <c:v>17.900000000000013</c:v>
                </c:pt>
                <c:pt idx="60">
                  <c:v>18.000000000000014</c:v>
                </c:pt>
                <c:pt idx="61">
                  <c:v>18.100000000000016</c:v>
                </c:pt>
                <c:pt idx="62">
                  <c:v>18.200000000000017</c:v>
                </c:pt>
                <c:pt idx="63">
                  <c:v>18.300000000000018</c:v>
                </c:pt>
                <c:pt idx="64">
                  <c:v>18.40000000000002</c:v>
                </c:pt>
                <c:pt idx="65">
                  <c:v>18.500000000000021</c:v>
                </c:pt>
                <c:pt idx="66">
                  <c:v>18.600000000000023</c:v>
                </c:pt>
                <c:pt idx="67">
                  <c:v>18.700000000000024</c:v>
                </c:pt>
                <c:pt idx="68">
                  <c:v>18.800000000000026</c:v>
                </c:pt>
                <c:pt idx="69">
                  <c:v>18.900000000000027</c:v>
                </c:pt>
                <c:pt idx="70">
                  <c:v>19.000000000000028</c:v>
                </c:pt>
                <c:pt idx="71">
                  <c:v>19.10000000000003</c:v>
                </c:pt>
                <c:pt idx="72">
                  <c:v>19.200000000000031</c:v>
                </c:pt>
                <c:pt idx="73">
                  <c:v>19.300000000000033</c:v>
                </c:pt>
                <c:pt idx="74">
                  <c:v>19.400000000000034</c:v>
                </c:pt>
                <c:pt idx="75">
                  <c:v>19.500000000000036</c:v>
                </c:pt>
                <c:pt idx="76">
                  <c:v>19.600000000000037</c:v>
                </c:pt>
                <c:pt idx="77">
                  <c:v>19.700000000000038</c:v>
                </c:pt>
                <c:pt idx="78">
                  <c:v>19.80000000000004</c:v>
                </c:pt>
                <c:pt idx="79">
                  <c:v>19.900000000000041</c:v>
                </c:pt>
                <c:pt idx="80">
                  <c:v>20.000000000000043</c:v>
                </c:pt>
                <c:pt idx="81">
                  <c:v>20.100000000000044</c:v>
                </c:pt>
                <c:pt idx="82">
                  <c:v>20.200000000000045</c:v>
                </c:pt>
                <c:pt idx="83">
                  <c:v>20.300000000000047</c:v>
                </c:pt>
                <c:pt idx="84">
                  <c:v>20.400000000000048</c:v>
                </c:pt>
                <c:pt idx="85">
                  <c:v>20.50000000000005</c:v>
                </c:pt>
                <c:pt idx="86">
                  <c:v>20.600000000000051</c:v>
                </c:pt>
                <c:pt idx="87">
                  <c:v>20.700000000000053</c:v>
                </c:pt>
                <c:pt idx="88">
                  <c:v>20.800000000000054</c:v>
                </c:pt>
                <c:pt idx="89">
                  <c:v>20.900000000000055</c:v>
                </c:pt>
                <c:pt idx="90">
                  <c:v>21.000000000000057</c:v>
                </c:pt>
                <c:pt idx="91">
                  <c:v>21.100000000000058</c:v>
                </c:pt>
                <c:pt idx="92">
                  <c:v>21.20000000000006</c:v>
                </c:pt>
                <c:pt idx="93">
                  <c:v>21.300000000000061</c:v>
                </c:pt>
                <c:pt idx="94">
                  <c:v>21.400000000000063</c:v>
                </c:pt>
                <c:pt idx="95">
                  <c:v>21.500000000000064</c:v>
                </c:pt>
                <c:pt idx="96">
                  <c:v>21.600000000000065</c:v>
                </c:pt>
                <c:pt idx="97">
                  <c:v>21.700000000000067</c:v>
                </c:pt>
                <c:pt idx="98">
                  <c:v>21.800000000000068</c:v>
                </c:pt>
                <c:pt idx="99">
                  <c:v>21.90000000000007</c:v>
                </c:pt>
                <c:pt idx="100">
                  <c:v>22.000000000000071</c:v>
                </c:pt>
              </c:numCache>
            </c:numRef>
          </c:xVal>
          <c:yVal>
            <c:numRef>
              <c:f>'chisq.dist'!$H$6:$H$106</c:f>
              <c:numCache>
                <c:formatCode>General</c:formatCode>
                <c:ptCount val="101"/>
                <c:pt idx="0">
                  <c:v>1.3702310000441044E-2</c:v>
                </c:pt>
                <c:pt idx="1">
                  <c:v>1.3197304919926552E-2</c:v>
                </c:pt>
                <c:pt idx="2">
                  <c:v>1.2709609802848293E-2</c:v>
                </c:pt>
                <c:pt idx="3">
                  <c:v>1.2238703529441499E-2</c:v>
                </c:pt>
                <c:pt idx="4">
                  <c:v>1.1784076441471142E-2</c:v>
                </c:pt>
                <c:pt idx="5">
                  <c:v>1.1345230366420373E-2</c:v>
                </c:pt>
                <c:pt idx="6">
                  <c:v>1.0921678617402826E-2</c:v>
                </c:pt>
                <c:pt idx="7">
                  <c:v>1.0512945970809141E-2</c:v>
                </c:pt>
                <c:pt idx="8">
                  <c:v>1.0118568623577287E-2</c:v>
                </c:pt>
                <c:pt idx="9">
                  <c:v>9.7380941318609502E-3</c:v>
                </c:pt>
                <c:pt idx="10">
                  <c:v>9.3710813327610703E-3</c:v>
                </c:pt>
                <c:pt idx="11">
                  <c:v>9.0171002506818348E-3</c:v>
                </c:pt>
                <c:pt idx="12">
                  <c:v>8.6757319897738227E-3</c:v>
                </c:pt>
                <c:pt idx="13">
                  <c:v>8.3465686138338609E-3</c:v>
                </c:pt>
                <c:pt idx="14">
                  <c:v>8.0292130149424538E-3</c:v>
                </c:pt>
                <c:pt idx="15">
                  <c:v>7.7232787720358511E-3</c:v>
                </c:pt>
                <c:pt idx="16">
                  <c:v>7.4283900005305617E-3</c:v>
                </c:pt>
                <c:pt idx="17">
                  <c:v>7.1441811940429548E-3</c:v>
                </c:pt>
                <c:pt idx="18">
                  <c:v>6.8702970591755282E-3</c:v>
                </c:pt>
                <c:pt idx="19">
                  <c:v>6.6063923442744995E-3</c:v>
                </c:pt>
                <c:pt idx="20">
                  <c:v>6.3521316629997562E-3</c:v>
                </c:pt>
                <c:pt idx="21">
                  <c:v>6.107189313488577E-3</c:v>
                </c:pt>
                <c:pt idx="22">
                  <c:v>5.8712490938378752E-3</c:v>
                </c:pt>
                <c:pt idx="23">
                  <c:v>5.6440041145767389E-3</c:v>
                </c:pt>
                <c:pt idx="24">
                  <c:v>5.425156608750481E-3</c:v>
                </c:pt>
                <c:pt idx="25">
                  <c:v>5.2144177401906655E-3</c:v>
                </c:pt>
                <c:pt idx="26">
                  <c:v>5.0115074105005616E-3</c:v>
                </c:pt>
                <c:pt idx="27">
                  <c:v>4.8161540652441213E-3</c:v>
                </c:pt>
                <c:pt idx="28">
                  <c:v>4.6280944997868648E-3</c:v>
                </c:pt>
                <c:pt idx="29">
                  <c:v>4.447073665200349E-3</c:v>
                </c:pt>
                <c:pt idx="30">
                  <c:v>4.2728444746070763E-3</c:v>
                </c:pt>
                <c:pt idx="31">
                  <c:v>4.1051676103101876E-3</c:v>
                </c:pt>
                <c:pt idx="32">
                  <c:v>3.9438113320217896E-3</c:v>
                </c:pt>
                <c:pt idx="33">
                  <c:v>3.78855128647507E-3</c:v>
                </c:pt>
                <c:pt idx="34">
                  <c:v>3.639170318678752E-3</c:v>
                </c:pt>
                <c:pt idx="35">
                  <c:v>3.4954582850471954E-3</c:v>
                </c:pt>
                <c:pt idx="36">
                  <c:v>3.3572118686162017E-3</c:v>
                </c:pt>
                <c:pt idx="37">
                  <c:v>3.2242343965326308E-3</c:v>
                </c:pt>
                <c:pt idx="38">
                  <c:v>3.0963356599855467E-3</c:v>
                </c:pt>
                <c:pt idx="39">
                  <c:v>2.9733317367275939E-3</c:v>
                </c:pt>
                <c:pt idx="40">
                  <c:v>2.8550448163175727E-3</c:v>
                </c:pt>
                <c:pt idx="41">
                  <c:v>2.741303028198696E-3</c:v>
                </c:pt>
                <c:pt idx="42">
                  <c:v>2.6319402727116906E-3</c:v>
                </c:pt>
                <c:pt idx="43">
                  <c:v>2.5267960551276095E-3</c:v>
                </c:pt>
                <c:pt idx="44">
                  <c:v>2.4257153227721299E-3</c:v>
                </c:pt>
                <c:pt idx="45">
                  <c:v>2.3285483053007588E-3</c:v>
                </c:pt>
                <c:pt idx="46">
                  <c:v>2.2351503581731196E-3</c:v>
                </c:pt>
                <c:pt idx="47">
                  <c:v>2.1453818093640255E-3</c:v>
                </c:pt>
                <c:pt idx="48">
                  <c:v>2.059107809339373E-3</c:v>
                </c:pt>
                <c:pt idx="49">
                  <c:v>1.9761981843160422E-3</c:v>
                </c:pt>
                <c:pt idx="50">
                  <c:v>1.8965272928167605E-3</c:v>
                </c:pt>
                <c:pt idx="51">
                  <c:v>1.8199738855234557E-3</c:v>
                </c:pt>
                <c:pt idx="52">
                  <c:v>1.746420968425693E-3</c:v>
                </c:pt>
                <c:pt idx="53">
                  <c:v>1.6757556692545352E-3</c:v>
                </c:pt>
                <c:pt idx="54">
                  <c:v>1.6078691071864427E-3</c:v>
                </c:pt>
                <c:pt idx="55">
                  <c:v>1.5426562657965971E-3</c:v>
                </c:pt>
                <c:pt idx="56">
                  <c:v>1.4800158692363187E-3</c:v>
                </c:pt>
                <c:pt idx="57">
                  <c:v>1.4198502616049966E-3</c:v>
                </c:pt>
                <c:pt idx="58">
                  <c:v>1.3620652894830428E-3</c:v>
                </c:pt>
                <c:pt idx="59">
                  <c:v>1.3065701875889901E-3</c:v>
                </c:pt>
                <c:pt idx="60">
                  <c:v>1.2532774675207239E-3</c:v>
                </c:pt>
                <c:pt idx="61">
                  <c:v>1.2021028095381167E-3</c:v>
                </c:pt>
                <c:pt idx="62">
                  <c:v>1.1529649573419024E-3</c:v>
                </c:pt>
                <c:pt idx="63">
                  <c:v>1.1057856158015022E-3</c:v>
                </c:pt>
                <c:pt idx="64">
                  <c:v>1.0604893515826705E-3</c:v>
                </c:pt>
                <c:pt idx="65">
                  <c:v>1.0170034966242318E-3</c:v>
                </c:pt>
                <c:pt idx="66">
                  <c:v>9.7525805441181913E-4</c:v>
                </c:pt>
                <c:pt idx="67">
                  <c:v>9.3518560899541762E-4</c:v>
                </c:pt>
                <c:pt idx="68">
                  <c:v>8.9672123669654513E-4</c:v>
                </c:pt>
                <c:pt idx="69">
                  <c:v>8.5980242045019908E-4</c:v>
                </c:pt>
                <c:pt idx="70">
                  <c:v>8.2436896672610999E-4</c:v>
                </c:pt>
                <c:pt idx="71">
                  <c:v>7.9036292497344578E-4</c:v>
                </c:pt>
                <c:pt idx="72">
                  <c:v>7.5772850953283503E-4</c:v>
                </c:pt>
                <c:pt idx="73">
                  <c:v>7.2641202395947715E-4</c:v>
                </c:pt>
                <c:pt idx="74">
                  <c:v>6.9636178770108757E-4</c:v>
                </c:pt>
                <c:pt idx="75">
                  <c:v>6.6752806507454137E-4</c:v>
                </c:pt>
                <c:pt idx="76">
                  <c:v>6.3986299648530513E-4</c:v>
                </c:pt>
                <c:pt idx="77">
                  <c:v>6.1332053183404587E-4</c:v>
                </c:pt>
                <c:pt idx="78">
                  <c:v>5.8785636605520469E-4</c:v>
                </c:pt>
                <c:pt idx="79">
                  <c:v>5.6342787673280151E-4</c:v>
                </c:pt>
                <c:pt idx="80">
                  <c:v>5.3999406373926486E-4</c:v>
                </c:pt>
                <c:pt idx="81">
                  <c:v>5.1751549084371026E-4</c:v>
                </c:pt>
                <c:pt idx="82">
                  <c:v>4.9595422923672016E-4</c:v>
                </c:pt>
                <c:pt idx="83">
                  <c:v>4.7527380291942286E-4</c:v>
                </c:pt>
                <c:pt idx="84">
                  <c:v>4.5543913590539298E-4</c:v>
                </c:pt>
                <c:pt idx="85">
                  <c:v>4.3641650118471061E-4</c:v>
                </c:pt>
                <c:pt idx="86">
                  <c:v>4.1817347140033715E-4</c:v>
                </c:pt>
                <c:pt idx="87">
                  <c:v>4.0067887118781954E-4</c:v>
                </c:pt>
                <c:pt idx="88">
                  <c:v>3.8390273113022037E-4</c:v>
                </c:pt>
                <c:pt idx="89">
                  <c:v>3.6781624328107441E-4</c:v>
                </c:pt>
                <c:pt idx="90">
                  <c:v>3.5239171820909427E-4</c:v>
                </c:pt>
                <c:pt idx="91">
                  <c:v>3.376025435192757E-4</c:v>
                </c:pt>
                <c:pt idx="92">
                  <c:v>3.2342314380600599E-4</c:v>
                </c:pt>
                <c:pt idx="93">
                  <c:v>3.0982894199472994E-4</c:v>
                </c:pt>
                <c:pt idx="94">
                  <c:v>2.9679632202968547E-4</c:v>
                </c:pt>
                <c:pt idx="95">
                  <c:v>2.8430259286618589E-4</c:v>
                </c:pt>
                <c:pt idx="96">
                  <c:v>2.7232595372688384E-4</c:v>
                </c:pt>
                <c:pt idx="97">
                  <c:v>2.6084546058242252E-4</c:v>
                </c:pt>
                <c:pt idx="98">
                  <c:v>2.4984099381782809E-4</c:v>
                </c:pt>
                <c:pt idx="99">
                  <c:v>2.3929322704695832E-4</c:v>
                </c:pt>
                <c:pt idx="100">
                  <c:v>2.2918359703826623E-4</c:v>
                </c:pt>
              </c:numCache>
            </c:numRef>
          </c:yVal>
          <c:smooth val="1"/>
        </c:ser>
        <c:dLbls>
          <c:showLegendKey val="0"/>
          <c:showVal val="0"/>
          <c:showCatName val="0"/>
          <c:showSerName val="0"/>
          <c:showPercent val="0"/>
          <c:showBubbleSize val="0"/>
        </c:dLbls>
        <c:axId val="182738944"/>
        <c:axId val="182740480"/>
      </c:scatterChart>
      <c:valAx>
        <c:axId val="182738944"/>
        <c:scaling>
          <c:orientation val="minMax"/>
          <c:max val="20"/>
          <c:min val="0"/>
        </c:scaling>
        <c:delete val="0"/>
        <c:axPos val="b"/>
        <c:numFmt formatCode="General" sourceLinked="1"/>
        <c:majorTickMark val="out"/>
        <c:minorTickMark val="none"/>
        <c:tickLblPos val="nextTo"/>
        <c:crossAx val="182740480"/>
        <c:crosses val="autoZero"/>
        <c:crossBetween val="midCat"/>
      </c:valAx>
      <c:valAx>
        <c:axId val="182740480"/>
        <c:scaling>
          <c:orientation val="minMax"/>
          <c:min val="0"/>
        </c:scaling>
        <c:delete val="0"/>
        <c:axPos val="l"/>
        <c:majorGridlines>
          <c:spPr>
            <a:ln>
              <a:noFill/>
            </a:ln>
          </c:spPr>
        </c:majorGridlines>
        <c:numFmt formatCode="General" sourceLinked="1"/>
        <c:majorTickMark val="out"/>
        <c:minorTickMark val="none"/>
        <c:tickLblPos val="nextTo"/>
        <c:crossAx val="182738944"/>
        <c:crosses val="autoZero"/>
        <c:crossBetween val="midCat"/>
      </c:valAx>
    </c:plotArea>
    <c:legend>
      <c:legendPos val="r"/>
      <c:layout>
        <c:manualLayout>
          <c:xMode val="edge"/>
          <c:yMode val="edge"/>
          <c:x val="0.77629155730533694"/>
          <c:y val="5.4595727617381171E-2"/>
          <c:w val="0.19393066491688538"/>
          <c:h val="0.25115157480314959"/>
        </c:manualLayout>
      </c:layout>
      <c:overlay val="1"/>
      <c:spPr>
        <a:ln>
          <a:solidFill>
            <a:sysClr val="windowText" lastClr="000000"/>
          </a:solidFill>
        </a:ln>
      </c:spPr>
    </c:legend>
    <c:plotVisOnly val="1"/>
    <c:dispBlanksAs val="gap"/>
    <c:showDLblsOverMax val="0"/>
  </c:chart>
  <c:spPr>
    <a:ln>
      <a:noFill/>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_rels/drawing6.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29</xdr:col>
      <xdr:colOff>0</xdr:colOff>
      <xdr:row>2</xdr:row>
      <xdr:rowOff>0</xdr:rowOff>
    </xdr:from>
    <xdr:to>
      <xdr:col>49</xdr:col>
      <xdr:colOff>47625</xdr:colOff>
      <xdr:row>14</xdr:row>
      <xdr:rowOff>88935</xdr:rowOff>
    </xdr:to>
    <xdr:pic>
      <xdr:nvPicPr>
        <xdr:cNvPr id="5" name="図 4"/>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820025" y="628650"/>
          <a:ext cx="5381625" cy="38608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29</xdr:col>
      <xdr:colOff>261936</xdr:colOff>
      <xdr:row>17</xdr:row>
      <xdr:rowOff>0</xdr:rowOff>
    </xdr:from>
    <xdr:ext cx="3190875" cy="466794"/>
    <mc:AlternateContent xmlns:mc="http://schemas.openxmlformats.org/markup-compatibility/2006">
      <mc:Choice xmlns:a14="http://schemas.microsoft.com/office/drawing/2010/main" Requires="a14">
        <xdr:sp macro="" textlink="">
          <xdr:nvSpPr>
            <xdr:cNvPr id="6" name="テキスト ボックス 5"/>
            <xdr:cNvSpPr txBox="1"/>
          </xdr:nvSpPr>
          <xdr:spPr>
            <a:xfrm>
              <a:off x="8081961" y="5343525"/>
              <a:ext cx="3190875" cy="46679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14:m>
                <m:oMathPara xmlns:m="http://schemas.openxmlformats.org/officeDocument/2006/math">
                  <m:oMathParaPr>
                    <m:jc m:val="left"/>
                  </m:oMathParaPr>
                  <m:oMath xmlns:m="http://schemas.openxmlformats.org/officeDocument/2006/math">
                    <m:r>
                      <a:rPr kumimoji="1" lang="en-US" altLang="ja-JP" sz="1100" b="0" i="1">
                        <a:latin typeface="Cambria Math"/>
                      </a:rPr>
                      <m:t>𝑈</m:t>
                    </m:r>
                    <m:r>
                      <a:rPr kumimoji="1" lang="en-US" altLang="ja-JP" sz="1100" b="0" i="1">
                        <a:latin typeface="Cambria Math"/>
                      </a:rPr>
                      <m:t>=</m:t>
                    </m:r>
                    <m:f>
                      <m:fPr>
                        <m:ctrlPr>
                          <a:rPr kumimoji="1" lang="en-US" altLang="ja-JP" sz="1100" b="0" i="1">
                            <a:latin typeface="Cambria Math"/>
                          </a:rPr>
                        </m:ctrlPr>
                      </m:fPr>
                      <m:num>
                        <m:nary>
                          <m:naryPr>
                            <m:chr m:val="∑"/>
                            <m:subHide m:val="on"/>
                            <m:supHide m:val="on"/>
                            <m:ctrlPr>
                              <a:rPr kumimoji="1" lang="en-US" altLang="ja-JP" sz="1100" b="0" i="1">
                                <a:latin typeface="Cambria Math"/>
                              </a:rPr>
                            </m:ctrlPr>
                          </m:naryPr>
                          <m:sub/>
                          <m:sup/>
                          <m:e>
                            <m:sSup>
                              <m:sSupPr>
                                <m:ctrlPr>
                                  <a:rPr kumimoji="1" lang="en-US" altLang="ja-JP" sz="1100" b="0" i="1">
                                    <a:latin typeface="Cambria Math"/>
                                  </a:rPr>
                                </m:ctrlPr>
                              </m:sSupPr>
                              <m:e>
                                <m:d>
                                  <m:dPr>
                                    <m:ctrlPr>
                                      <a:rPr kumimoji="1" lang="en-US" altLang="ja-JP" sz="1100" b="0" i="1">
                                        <a:latin typeface="Cambria Math"/>
                                      </a:rPr>
                                    </m:ctrlPr>
                                  </m:dPr>
                                  <m:e>
                                    <m:sSub>
                                      <m:sSubPr>
                                        <m:ctrlPr>
                                          <a:rPr kumimoji="1" lang="en-US" altLang="ja-JP" sz="1100" b="0" i="1">
                                            <a:latin typeface="Cambria Math"/>
                                          </a:rPr>
                                        </m:ctrlPr>
                                      </m:sSubPr>
                                      <m:e>
                                        <m:r>
                                          <a:rPr kumimoji="1" lang="en-US" altLang="ja-JP" sz="1100" b="0" i="1">
                                            <a:latin typeface="Cambria Math"/>
                                          </a:rPr>
                                          <m:t>𝑥</m:t>
                                        </m:r>
                                      </m:e>
                                      <m:sub>
                                        <m:r>
                                          <a:rPr kumimoji="1" lang="en-US" altLang="ja-JP" sz="1100" b="0" i="1">
                                            <a:latin typeface="Cambria Math"/>
                                          </a:rPr>
                                          <m:t>𝑖</m:t>
                                        </m:r>
                                      </m:sub>
                                    </m:sSub>
                                    <m:r>
                                      <a:rPr kumimoji="1" lang="en-US" altLang="ja-JP" sz="1100" b="0" i="1">
                                        <a:latin typeface="Cambria Math"/>
                                      </a:rPr>
                                      <m:t>−</m:t>
                                    </m:r>
                                    <m:acc>
                                      <m:accPr>
                                        <m:chr m:val="̅"/>
                                        <m:ctrlPr>
                                          <a:rPr kumimoji="1" lang="en-US" altLang="ja-JP" sz="1100" b="0" i="1">
                                            <a:latin typeface="Cambria Math"/>
                                          </a:rPr>
                                        </m:ctrlPr>
                                      </m:accPr>
                                      <m:e>
                                        <m:r>
                                          <a:rPr kumimoji="1" lang="en-US" altLang="ja-JP" sz="1100" b="0" i="1">
                                            <a:latin typeface="Cambria Math"/>
                                          </a:rPr>
                                          <m:t>𝑥</m:t>
                                        </m:r>
                                      </m:e>
                                    </m:acc>
                                  </m:e>
                                </m:d>
                              </m:e>
                              <m:sup>
                                <m:r>
                                  <a:rPr kumimoji="1" lang="en-US" altLang="ja-JP" sz="1100" b="0" i="1">
                                    <a:latin typeface="Cambria Math"/>
                                  </a:rPr>
                                  <m:t>2</m:t>
                                </m:r>
                              </m:sup>
                            </m:sSup>
                          </m:e>
                        </m:nary>
                      </m:num>
                      <m:den>
                        <m:sSubSup>
                          <m:sSubSupPr>
                            <m:ctrlPr>
                              <a:rPr kumimoji="1" lang="en-US" altLang="ja-JP" sz="1100" b="0" i="1">
                                <a:solidFill>
                                  <a:srgbClr val="FF0000"/>
                                </a:solidFill>
                                <a:latin typeface="Cambria Math"/>
                              </a:rPr>
                            </m:ctrlPr>
                          </m:sSubSupPr>
                          <m:e>
                            <m:r>
                              <a:rPr kumimoji="1" lang="en-US" altLang="ja-JP" sz="1100" b="0" i="1">
                                <a:solidFill>
                                  <a:srgbClr val="FF0000"/>
                                </a:solidFill>
                                <a:latin typeface="Cambria Math"/>
                              </a:rPr>
                              <m:t>𝜎</m:t>
                            </m:r>
                          </m:e>
                          <m:sub>
                            <m:r>
                              <a:rPr kumimoji="1" lang="en-US" altLang="ja-JP" sz="1100" b="0" i="1">
                                <a:solidFill>
                                  <a:srgbClr val="FF0000"/>
                                </a:solidFill>
                                <a:latin typeface="Cambria Math"/>
                              </a:rPr>
                              <m:t>𝑥</m:t>
                            </m:r>
                          </m:sub>
                          <m:sup>
                            <m:r>
                              <a:rPr kumimoji="1" lang="en-US" altLang="ja-JP" sz="1100" b="0" i="1">
                                <a:solidFill>
                                  <a:srgbClr val="FF0000"/>
                                </a:solidFill>
                                <a:latin typeface="Cambria Math"/>
                              </a:rPr>
                              <m:t>2</m:t>
                            </m:r>
                          </m:sup>
                        </m:sSubSup>
                      </m:den>
                    </m:f>
                    <m:r>
                      <a:rPr kumimoji="1" lang="en-US" altLang="ja-JP" sz="1100" b="0" i="1">
                        <a:latin typeface="Cambria Math"/>
                      </a:rPr>
                      <m:t>~</m:t>
                    </m:r>
                    <m:sSubSup>
                      <m:sSubSupPr>
                        <m:ctrlPr>
                          <a:rPr kumimoji="1" lang="en-US" altLang="ja-JP" sz="1100" b="0" i="1">
                            <a:latin typeface="Cambria Math"/>
                          </a:rPr>
                        </m:ctrlPr>
                      </m:sSubSupPr>
                      <m:e>
                        <m:r>
                          <a:rPr kumimoji="1" lang="en-US" altLang="ja-JP" sz="1100" b="0" i="1">
                            <a:latin typeface="Cambria Math"/>
                          </a:rPr>
                          <m:t>𝜒</m:t>
                        </m:r>
                      </m:e>
                      <m:sub>
                        <m:r>
                          <a:rPr kumimoji="1" lang="en-US" altLang="ja-JP" sz="1100" b="0" i="1">
                            <a:latin typeface="Cambria Math"/>
                          </a:rPr>
                          <m:t>𝑥</m:t>
                        </m:r>
                      </m:sub>
                      <m:sup>
                        <m:r>
                          <a:rPr kumimoji="1" lang="en-US" altLang="ja-JP" sz="1100" b="0" i="1">
                            <a:latin typeface="Cambria Math"/>
                          </a:rPr>
                          <m:t>2</m:t>
                        </m:r>
                      </m:sup>
                    </m:sSubSup>
                    <m:d>
                      <m:dPr>
                        <m:ctrlPr>
                          <a:rPr kumimoji="1" lang="en-US" altLang="ja-JP" sz="1100" b="0" i="1">
                            <a:latin typeface="Cambria Math"/>
                          </a:rPr>
                        </m:ctrlPr>
                      </m:dPr>
                      <m:e>
                        <m:r>
                          <a:rPr kumimoji="1" lang="en-US" altLang="ja-JP" sz="1100" b="0" i="1">
                            <a:latin typeface="Cambria Math"/>
                          </a:rPr>
                          <m:t>𝑛</m:t>
                        </m:r>
                        <m:r>
                          <a:rPr kumimoji="1" lang="en-US" altLang="ja-JP" sz="1100" b="0" i="1">
                            <a:latin typeface="Cambria Math"/>
                          </a:rPr>
                          <m:t>−</m:t>
                        </m:r>
                        <m:r>
                          <a:rPr kumimoji="1" lang="en-US" altLang="ja-JP" sz="1100" b="0" i="1">
                            <a:latin typeface="Cambria Math"/>
                          </a:rPr>
                          <m:t>1</m:t>
                        </m:r>
                      </m:e>
                    </m:d>
                  </m:oMath>
                </m:oMathPara>
              </a14:m>
              <a:endParaRPr kumimoji="1" lang="ja-JP" altLang="en-US" sz="1100"/>
            </a:p>
          </xdr:txBody>
        </xdr:sp>
      </mc:Choice>
      <mc:Fallback>
        <xdr:sp macro="" textlink="">
          <xdr:nvSpPr>
            <xdr:cNvPr id="6" name="テキスト ボックス 5"/>
            <xdr:cNvSpPr txBox="1"/>
          </xdr:nvSpPr>
          <xdr:spPr>
            <a:xfrm>
              <a:off x="8081961" y="5343525"/>
              <a:ext cx="3190875" cy="46679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r>
                <a:rPr kumimoji="1" lang="en-US" altLang="ja-JP" sz="1100" b="0" i="0">
                  <a:latin typeface="Cambria Math"/>
                </a:rPr>
                <a:t>𝑈=(∑▒(𝑥_𝑖−𝑥 ̅ )^2 )/(</a:t>
              </a:r>
              <a:r>
                <a:rPr kumimoji="1" lang="en-US" altLang="ja-JP" sz="1100" b="0" i="0">
                  <a:solidFill>
                    <a:srgbClr val="FF0000"/>
                  </a:solidFill>
                  <a:latin typeface="Cambria Math"/>
                </a:rPr>
                <a:t>𝜎_𝑥^2 )</a:t>
              </a:r>
              <a:r>
                <a:rPr kumimoji="1" lang="en-US" altLang="ja-JP" sz="1100" b="0" i="0">
                  <a:latin typeface="Cambria Math"/>
                </a:rPr>
                <a:t>~𝜒_𝑥^2 (𝑛−1)</a:t>
              </a:r>
              <a:endParaRPr kumimoji="1" lang="ja-JP" altLang="en-US" sz="1100"/>
            </a:p>
          </xdr:txBody>
        </xdr:sp>
      </mc:Fallback>
    </mc:AlternateContent>
    <xdr:clientData/>
  </xdr:oneCellAnchor>
  <xdr:twoCellAnchor editAs="oneCell">
    <xdr:from>
      <xdr:col>31</xdr:col>
      <xdr:colOff>0</xdr:colOff>
      <xdr:row>24</xdr:row>
      <xdr:rowOff>0</xdr:rowOff>
    </xdr:from>
    <xdr:to>
      <xdr:col>49</xdr:col>
      <xdr:colOff>250031</xdr:colOff>
      <xdr:row>33</xdr:row>
      <xdr:rowOff>204621</xdr:rowOff>
    </xdr:to>
    <xdr:pic>
      <xdr:nvPicPr>
        <xdr:cNvPr id="7" name="図 6"/>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8353425" y="7543800"/>
          <a:ext cx="5050631" cy="303354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28</xdr:col>
      <xdr:colOff>107157</xdr:colOff>
      <xdr:row>34</xdr:row>
      <xdr:rowOff>226220</xdr:rowOff>
    </xdr:from>
    <xdr:to>
      <xdr:col>34</xdr:col>
      <xdr:colOff>214314</xdr:colOff>
      <xdr:row>36</xdr:row>
      <xdr:rowOff>1</xdr:rowOff>
    </xdr:to>
    <xdr:sp macro="" textlink="">
      <xdr:nvSpPr>
        <xdr:cNvPr id="8" name="角丸四角形吹き出し 7"/>
        <xdr:cNvSpPr/>
      </xdr:nvSpPr>
      <xdr:spPr>
        <a:xfrm>
          <a:off x="7660482" y="10913270"/>
          <a:ext cx="1707357" cy="402431"/>
        </a:xfrm>
        <a:prstGeom prst="wedgeRoundRectCallout">
          <a:avLst>
            <a:gd name="adj1" fmla="val 28811"/>
            <a:gd name="adj2" fmla="val -221002"/>
            <a:gd name="adj3" fmla="val 16667"/>
          </a:avLst>
        </a:prstGeom>
        <a:solidFill>
          <a:sysClr val="window" lastClr="FFFFFF"/>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endParaRPr kumimoji="1" lang="ja-JP" altLang="en-US" sz="1400">
            <a:solidFill>
              <a:srgbClr val="FF0000"/>
            </a:solidFill>
          </a:endParaRPr>
        </a:p>
      </xdr:txBody>
    </xdr:sp>
    <xdr:clientData/>
  </xdr:twoCellAnchor>
  <xdr:twoCellAnchor>
    <xdr:from>
      <xdr:col>41</xdr:col>
      <xdr:colOff>104772</xdr:colOff>
      <xdr:row>34</xdr:row>
      <xdr:rowOff>200026</xdr:rowOff>
    </xdr:from>
    <xdr:to>
      <xdr:col>47</xdr:col>
      <xdr:colOff>211929</xdr:colOff>
      <xdr:row>35</xdr:row>
      <xdr:rowOff>283369</xdr:rowOff>
    </xdr:to>
    <xdr:sp macro="" textlink="">
      <xdr:nvSpPr>
        <xdr:cNvPr id="9" name="角丸四角形吹き出し 8"/>
        <xdr:cNvSpPr/>
      </xdr:nvSpPr>
      <xdr:spPr>
        <a:xfrm>
          <a:off x="11125197" y="10887076"/>
          <a:ext cx="1707357" cy="397668"/>
        </a:xfrm>
        <a:prstGeom prst="wedgeRoundRectCallout">
          <a:avLst>
            <a:gd name="adj1" fmla="val -31472"/>
            <a:gd name="adj2" fmla="val -221002"/>
            <a:gd name="adj3" fmla="val 16667"/>
          </a:avLst>
        </a:prstGeom>
        <a:solidFill>
          <a:sysClr val="window" lastClr="FFFFFF"/>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1200">
            <a:solidFill>
              <a:srgbClr val="FF0000"/>
            </a:solidFill>
          </a:endParaRPr>
        </a:p>
      </xdr:txBody>
    </xdr:sp>
    <xdr:clientData/>
  </xdr:twoCellAnchor>
  <xdr:oneCellAnchor>
    <xdr:from>
      <xdr:col>60</xdr:col>
      <xdr:colOff>0</xdr:colOff>
      <xdr:row>17</xdr:row>
      <xdr:rowOff>0</xdr:rowOff>
    </xdr:from>
    <xdr:ext cx="469107" cy="264560"/>
    <mc:AlternateContent xmlns:mc="http://schemas.openxmlformats.org/markup-compatibility/2006">
      <mc:Choice xmlns:a14="http://schemas.microsoft.com/office/drawing/2010/main" Requires="a14">
        <xdr:sp macro="" textlink="">
          <xdr:nvSpPr>
            <xdr:cNvPr id="12" name="テキスト ボックス 11"/>
            <xdr:cNvSpPr txBox="1"/>
          </xdr:nvSpPr>
          <xdr:spPr>
            <a:xfrm>
              <a:off x="16087725" y="5343525"/>
              <a:ext cx="469107"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14:m>
                <m:oMathPara xmlns:m="http://schemas.openxmlformats.org/officeDocument/2006/math">
                  <m:oMathParaPr>
                    <m:jc m:val="centerGroup"/>
                  </m:oMathParaPr>
                  <m:oMath xmlns:m="http://schemas.openxmlformats.org/officeDocument/2006/math">
                    <m:r>
                      <a:rPr kumimoji="1" lang="en-US" altLang="ja-JP" sz="1100" b="0" i="1">
                        <a:latin typeface="Cambria Math"/>
                      </a:rPr>
                      <m:t>𝛼</m:t>
                    </m:r>
                  </m:oMath>
                </m:oMathPara>
              </a14:m>
              <a:endParaRPr kumimoji="1" lang="ja-JP" altLang="en-US" sz="1100"/>
            </a:p>
          </xdr:txBody>
        </xdr:sp>
      </mc:Choice>
      <mc:Fallback>
        <xdr:sp macro="" textlink="">
          <xdr:nvSpPr>
            <xdr:cNvPr id="12" name="テキスト ボックス 11"/>
            <xdr:cNvSpPr txBox="1"/>
          </xdr:nvSpPr>
          <xdr:spPr>
            <a:xfrm>
              <a:off x="16087725" y="5343525"/>
              <a:ext cx="469107"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b="0" i="0">
                  <a:latin typeface="Cambria Math"/>
                </a:rPr>
                <a:t>𝛼</a:t>
              </a:r>
              <a:endParaRPr kumimoji="1" lang="ja-JP" altLang="en-US" sz="1100"/>
            </a:p>
          </xdr:txBody>
        </xdr:sp>
      </mc:Fallback>
    </mc:AlternateContent>
    <xdr:clientData/>
  </xdr:oneCellAnchor>
  <xdr:oneCellAnchor>
    <xdr:from>
      <xdr:col>60</xdr:col>
      <xdr:colOff>0</xdr:colOff>
      <xdr:row>18</xdr:row>
      <xdr:rowOff>0</xdr:rowOff>
    </xdr:from>
    <xdr:ext cx="469107" cy="264560"/>
    <mc:AlternateContent xmlns:mc="http://schemas.openxmlformats.org/markup-compatibility/2006">
      <mc:Choice xmlns:a14="http://schemas.microsoft.com/office/drawing/2010/main" Requires="a14">
        <xdr:sp macro="" textlink="">
          <xdr:nvSpPr>
            <xdr:cNvPr id="13" name="テキスト ボックス 12"/>
            <xdr:cNvSpPr txBox="1"/>
          </xdr:nvSpPr>
          <xdr:spPr>
            <a:xfrm>
              <a:off x="16087725" y="5657850"/>
              <a:ext cx="469107"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14:m>
                <m:oMathPara xmlns:m="http://schemas.openxmlformats.org/officeDocument/2006/math">
                  <m:oMathParaPr>
                    <m:jc m:val="centerGroup"/>
                  </m:oMathParaPr>
                  <m:oMath xmlns:m="http://schemas.openxmlformats.org/officeDocument/2006/math">
                    <m:r>
                      <a:rPr kumimoji="1" lang="en-US" altLang="ja-JP" sz="1100" b="0" i="1">
                        <a:latin typeface="Cambria Math"/>
                      </a:rPr>
                      <m:t>𝜈</m:t>
                    </m:r>
                  </m:oMath>
                </m:oMathPara>
              </a14:m>
              <a:endParaRPr kumimoji="1" lang="ja-JP" altLang="en-US" sz="1100"/>
            </a:p>
          </xdr:txBody>
        </xdr:sp>
      </mc:Choice>
      <mc:Fallback>
        <xdr:sp macro="" textlink="">
          <xdr:nvSpPr>
            <xdr:cNvPr id="13" name="テキスト ボックス 12"/>
            <xdr:cNvSpPr txBox="1"/>
          </xdr:nvSpPr>
          <xdr:spPr>
            <a:xfrm>
              <a:off x="16087725" y="5657850"/>
              <a:ext cx="469107"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b="0" i="0">
                  <a:latin typeface="Cambria Math"/>
                </a:rPr>
                <a:t>𝜈</a:t>
              </a:r>
              <a:endParaRPr kumimoji="1" lang="ja-JP" altLang="en-US" sz="1100"/>
            </a:p>
          </xdr:txBody>
        </xdr:sp>
      </mc:Fallback>
    </mc:AlternateContent>
    <xdr:clientData/>
  </xdr:oneCellAnchor>
  <xdr:oneCellAnchor>
    <xdr:from>
      <xdr:col>69</xdr:col>
      <xdr:colOff>0</xdr:colOff>
      <xdr:row>19</xdr:row>
      <xdr:rowOff>0</xdr:rowOff>
    </xdr:from>
    <xdr:ext cx="914400" cy="379206"/>
    <mc:AlternateContent xmlns:mc="http://schemas.openxmlformats.org/markup-compatibility/2006">
      <mc:Choice xmlns:a14="http://schemas.microsoft.com/office/drawing/2010/main" Requires="a14">
        <xdr:sp macro="" textlink="">
          <xdr:nvSpPr>
            <xdr:cNvPr id="14" name="テキスト ボックス 13"/>
            <xdr:cNvSpPr txBox="1"/>
          </xdr:nvSpPr>
          <xdr:spPr>
            <a:xfrm>
              <a:off x="18488025" y="5972175"/>
              <a:ext cx="914400" cy="37920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pPr/>
              <a14:m>
                <m:oMathPara xmlns:m="http://schemas.openxmlformats.org/officeDocument/2006/math">
                  <m:oMathParaPr>
                    <m:jc m:val="left"/>
                  </m:oMathParaPr>
                  <m:oMath xmlns:m="http://schemas.openxmlformats.org/officeDocument/2006/math">
                    <m:sSubSup>
                      <m:sSubSupPr>
                        <m:ctrlPr>
                          <a:rPr kumimoji="1" lang="en-US" altLang="ja-JP" sz="1800" b="0" i="1">
                            <a:solidFill>
                              <a:srgbClr val="FF0000"/>
                            </a:solidFill>
                            <a:latin typeface="Cambria Math"/>
                          </a:rPr>
                        </m:ctrlPr>
                      </m:sSubSupPr>
                      <m:e>
                        <m:r>
                          <a:rPr kumimoji="1" lang="en-US" altLang="ja-JP" sz="1800" b="0" i="1">
                            <a:solidFill>
                              <a:srgbClr val="FF0000"/>
                            </a:solidFill>
                            <a:latin typeface="Cambria Math"/>
                          </a:rPr>
                          <m:t>𝜒</m:t>
                        </m:r>
                      </m:e>
                      <m:sub>
                        <m:r>
                          <a:rPr kumimoji="1" lang="en-US" altLang="ja-JP" sz="1800" b="0" i="1">
                            <a:solidFill>
                              <a:srgbClr val="FF0000"/>
                            </a:solidFill>
                            <a:latin typeface="Cambria Math"/>
                          </a:rPr>
                          <m:t>𝛼</m:t>
                        </m:r>
                      </m:sub>
                      <m:sup>
                        <m:r>
                          <a:rPr kumimoji="1" lang="en-US" altLang="ja-JP" sz="1800" b="0" i="1">
                            <a:solidFill>
                              <a:srgbClr val="FF0000"/>
                            </a:solidFill>
                            <a:latin typeface="Cambria Math"/>
                          </a:rPr>
                          <m:t>2</m:t>
                        </m:r>
                      </m:sup>
                    </m:sSubSup>
                    <m:d>
                      <m:dPr>
                        <m:ctrlPr>
                          <a:rPr kumimoji="1" lang="en-US" altLang="ja-JP" sz="1800" b="0" i="1">
                            <a:solidFill>
                              <a:srgbClr val="FF0000"/>
                            </a:solidFill>
                            <a:latin typeface="Cambria Math"/>
                          </a:rPr>
                        </m:ctrlPr>
                      </m:dPr>
                      <m:e>
                        <m:r>
                          <a:rPr kumimoji="1" lang="en-US" altLang="ja-JP" sz="1800" b="0" i="1">
                            <a:solidFill>
                              <a:srgbClr val="FF0000"/>
                            </a:solidFill>
                            <a:latin typeface="Cambria Math"/>
                          </a:rPr>
                          <m:t>𝜈</m:t>
                        </m:r>
                      </m:e>
                    </m:d>
                  </m:oMath>
                </m:oMathPara>
              </a14:m>
              <a:endParaRPr kumimoji="1" lang="ja-JP" altLang="en-US" sz="1800">
                <a:solidFill>
                  <a:srgbClr val="FF0000"/>
                </a:solidFill>
              </a:endParaRPr>
            </a:p>
          </xdr:txBody>
        </xdr:sp>
      </mc:Choice>
      <mc:Fallback>
        <xdr:sp macro="" textlink="">
          <xdr:nvSpPr>
            <xdr:cNvPr id="14" name="テキスト ボックス 13"/>
            <xdr:cNvSpPr txBox="1"/>
          </xdr:nvSpPr>
          <xdr:spPr>
            <a:xfrm>
              <a:off x="18488025" y="5972175"/>
              <a:ext cx="914400" cy="37920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pPr/>
              <a:r>
                <a:rPr kumimoji="1" lang="en-US" altLang="ja-JP" sz="1800" b="0" i="0">
                  <a:solidFill>
                    <a:srgbClr val="FF0000"/>
                  </a:solidFill>
                  <a:latin typeface="Cambria Math"/>
                </a:rPr>
                <a:t>𝜒_𝛼^2 (𝜈)</a:t>
              </a:r>
              <a:endParaRPr kumimoji="1" lang="ja-JP" altLang="en-US" sz="1800">
                <a:solidFill>
                  <a:srgbClr val="FF0000"/>
                </a:solidFill>
              </a:endParaRPr>
            </a:p>
          </xdr:txBody>
        </xdr:sp>
      </mc:Fallback>
    </mc:AlternateContent>
    <xdr:clientData/>
  </xdr:oneCellAnchor>
  <xdr:oneCellAnchor>
    <xdr:from>
      <xdr:col>69</xdr:col>
      <xdr:colOff>1</xdr:colOff>
      <xdr:row>21</xdr:row>
      <xdr:rowOff>0</xdr:rowOff>
    </xdr:from>
    <xdr:ext cx="1166812" cy="383567"/>
    <mc:AlternateContent xmlns:mc="http://schemas.openxmlformats.org/markup-compatibility/2006">
      <mc:Choice xmlns:a14="http://schemas.microsoft.com/office/drawing/2010/main" Requires="a14">
        <xdr:sp macro="" textlink="">
          <xdr:nvSpPr>
            <xdr:cNvPr id="15" name="テキスト ボックス 14"/>
            <xdr:cNvSpPr txBox="1"/>
          </xdr:nvSpPr>
          <xdr:spPr>
            <a:xfrm>
              <a:off x="18488026" y="6600825"/>
              <a:ext cx="1166812" cy="38356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14:m>
                <m:oMathPara xmlns:m="http://schemas.openxmlformats.org/officeDocument/2006/math">
                  <m:oMathParaPr>
                    <m:jc m:val="left"/>
                  </m:oMathParaPr>
                  <m:oMath xmlns:m="http://schemas.openxmlformats.org/officeDocument/2006/math">
                    <m:sSubSup>
                      <m:sSubSupPr>
                        <m:ctrlPr>
                          <a:rPr kumimoji="1" lang="en-US" altLang="ja-JP" sz="1800" b="0" i="1">
                            <a:solidFill>
                              <a:srgbClr val="FF0000"/>
                            </a:solidFill>
                            <a:latin typeface="Cambria Math"/>
                          </a:rPr>
                        </m:ctrlPr>
                      </m:sSubSupPr>
                      <m:e>
                        <m:r>
                          <a:rPr kumimoji="1" lang="en-US" altLang="ja-JP" sz="1800" b="0" i="1">
                            <a:solidFill>
                              <a:srgbClr val="FF0000"/>
                            </a:solidFill>
                            <a:latin typeface="Cambria Math"/>
                          </a:rPr>
                          <m:t>𝜒</m:t>
                        </m:r>
                      </m:e>
                      <m:sub>
                        <m:r>
                          <a:rPr kumimoji="1" lang="en-US" altLang="ja-JP" sz="1800" b="0" i="1">
                            <a:solidFill>
                              <a:srgbClr val="FF0000"/>
                            </a:solidFill>
                            <a:latin typeface="Cambria Math"/>
                          </a:rPr>
                          <m:t>0</m:t>
                        </m:r>
                        <m:r>
                          <a:rPr kumimoji="1" lang="en-US" altLang="ja-JP" sz="1800" b="0" i="1">
                            <a:solidFill>
                              <a:srgbClr val="FF0000"/>
                            </a:solidFill>
                            <a:latin typeface="Cambria Math"/>
                          </a:rPr>
                          <m:t>.</m:t>
                        </m:r>
                        <m:r>
                          <a:rPr kumimoji="1" lang="en-US" altLang="ja-JP" sz="1800" b="0" i="1">
                            <a:solidFill>
                              <a:srgbClr val="FF0000"/>
                            </a:solidFill>
                            <a:latin typeface="Cambria Math"/>
                          </a:rPr>
                          <m:t>025</m:t>
                        </m:r>
                      </m:sub>
                      <m:sup>
                        <m:r>
                          <a:rPr kumimoji="1" lang="en-US" altLang="ja-JP" sz="1800" b="0" i="1">
                            <a:solidFill>
                              <a:srgbClr val="FF0000"/>
                            </a:solidFill>
                            <a:latin typeface="Cambria Math"/>
                          </a:rPr>
                          <m:t>2</m:t>
                        </m:r>
                      </m:sup>
                    </m:sSubSup>
                    <m:d>
                      <m:dPr>
                        <m:ctrlPr>
                          <a:rPr kumimoji="1" lang="en-US" altLang="ja-JP" sz="1800" b="0" i="1">
                            <a:solidFill>
                              <a:srgbClr val="FF0000"/>
                            </a:solidFill>
                            <a:latin typeface="Cambria Math"/>
                          </a:rPr>
                        </m:ctrlPr>
                      </m:dPr>
                      <m:e>
                        <m:r>
                          <a:rPr kumimoji="1" lang="en-US" altLang="ja-JP" sz="1800" b="0" i="1">
                            <a:solidFill>
                              <a:srgbClr val="FF0000"/>
                            </a:solidFill>
                            <a:latin typeface="Cambria Math"/>
                          </a:rPr>
                          <m:t>5</m:t>
                        </m:r>
                      </m:e>
                    </m:d>
                  </m:oMath>
                </m:oMathPara>
              </a14:m>
              <a:endParaRPr kumimoji="1" lang="ja-JP" altLang="en-US" sz="1800">
                <a:solidFill>
                  <a:srgbClr val="FF0000"/>
                </a:solidFill>
              </a:endParaRPr>
            </a:p>
          </xdr:txBody>
        </xdr:sp>
      </mc:Choice>
      <mc:Fallback>
        <xdr:sp macro="" textlink="">
          <xdr:nvSpPr>
            <xdr:cNvPr id="15" name="テキスト ボックス 14"/>
            <xdr:cNvSpPr txBox="1"/>
          </xdr:nvSpPr>
          <xdr:spPr>
            <a:xfrm>
              <a:off x="18488026" y="6600825"/>
              <a:ext cx="1166812" cy="38356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r>
                <a:rPr kumimoji="1" lang="en-US" altLang="ja-JP" sz="1800" b="0" i="0">
                  <a:solidFill>
                    <a:srgbClr val="FF0000"/>
                  </a:solidFill>
                  <a:latin typeface="Cambria Math"/>
                </a:rPr>
                <a:t>𝜒_0.025^2 (5)</a:t>
              </a:r>
              <a:endParaRPr kumimoji="1" lang="ja-JP" altLang="en-US" sz="1800">
                <a:solidFill>
                  <a:srgbClr val="FF0000"/>
                </a:solidFill>
              </a:endParaRPr>
            </a:p>
          </xdr:txBody>
        </xdr:sp>
      </mc:Fallback>
    </mc:AlternateContent>
    <xdr:clientData/>
  </xdr:oneCellAnchor>
  <xdr:oneCellAnchor>
    <xdr:from>
      <xdr:col>86</xdr:col>
      <xdr:colOff>0</xdr:colOff>
      <xdr:row>4</xdr:row>
      <xdr:rowOff>0</xdr:rowOff>
    </xdr:from>
    <xdr:ext cx="1023938" cy="264560"/>
    <mc:AlternateContent xmlns:mc="http://schemas.openxmlformats.org/markup-compatibility/2006">
      <mc:Choice xmlns:a14="http://schemas.microsoft.com/office/drawing/2010/main" Requires="a14">
        <xdr:sp macro="" textlink="">
          <xdr:nvSpPr>
            <xdr:cNvPr id="16" name="テキスト ボックス 15"/>
            <xdr:cNvSpPr txBox="1"/>
          </xdr:nvSpPr>
          <xdr:spPr>
            <a:xfrm>
              <a:off x="23021925" y="1257300"/>
              <a:ext cx="102393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14:m>
                <m:oMathPara xmlns:m="http://schemas.openxmlformats.org/officeDocument/2006/math">
                  <m:oMathParaPr>
                    <m:jc m:val="centerGroup"/>
                  </m:oMathParaPr>
                  <m:oMath xmlns:m="http://schemas.openxmlformats.org/officeDocument/2006/math">
                    <m:r>
                      <a:rPr kumimoji="1" lang="en-US" altLang="ja-JP" sz="1100" b="0" i="1">
                        <a:latin typeface="Cambria Math"/>
                      </a:rPr>
                      <m:t>𝑖</m:t>
                    </m:r>
                  </m:oMath>
                </m:oMathPara>
              </a14:m>
              <a:endParaRPr kumimoji="1" lang="ja-JP" altLang="en-US" sz="1100"/>
            </a:p>
          </xdr:txBody>
        </xdr:sp>
      </mc:Choice>
      <mc:Fallback>
        <xdr:sp macro="" textlink="">
          <xdr:nvSpPr>
            <xdr:cNvPr id="16" name="テキスト ボックス 15"/>
            <xdr:cNvSpPr txBox="1"/>
          </xdr:nvSpPr>
          <xdr:spPr>
            <a:xfrm>
              <a:off x="23021925" y="1257300"/>
              <a:ext cx="102393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b="0" i="0">
                  <a:latin typeface="Cambria Math"/>
                </a:rPr>
                <a:t>𝑖</a:t>
              </a:r>
              <a:endParaRPr kumimoji="1" lang="ja-JP" altLang="en-US" sz="1100"/>
            </a:p>
          </xdr:txBody>
        </xdr:sp>
      </mc:Fallback>
    </mc:AlternateContent>
    <xdr:clientData/>
  </xdr:oneCellAnchor>
  <xdr:oneCellAnchor>
    <xdr:from>
      <xdr:col>90</xdr:col>
      <xdr:colOff>0</xdr:colOff>
      <xdr:row>4</xdr:row>
      <xdr:rowOff>0</xdr:rowOff>
    </xdr:from>
    <xdr:ext cx="1023938" cy="264560"/>
    <mc:AlternateContent xmlns:mc="http://schemas.openxmlformats.org/markup-compatibility/2006">
      <mc:Choice xmlns:a14="http://schemas.microsoft.com/office/drawing/2010/main" Requires="a14">
        <xdr:sp macro="" textlink="">
          <xdr:nvSpPr>
            <xdr:cNvPr id="17" name="テキスト ボックス 16"/>
            <xdr:cNvSpPr txBox="1"/>
          </xdr:nvSpPr>
          <xdr:spPr>
            <a:xfrm>
              <a:off x="24088725" y="1257300"/>
              <a:ext cx="102393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14:m>
                <m:oMathPara xmlns:m="http://schemas.openxmlformats.org/officeDocument/2006/math">
                  <m:oMathParaPr>
                    <m:jc m:val="centerGroup"/>
                  </m:oMathParaPr>
                  <m:oMath xmlns:m="http://schemas.openxmlformats.org/officeDocument/2006/math">
                    <m:sSub>
                      <m:sSubPr>
                        <m:ctrlPr>
                          <a:rPr kumimoji="1" lang="en-US" altLang="ja-JP" sz="1100" b="0" i="1">
                            <a:latin typeface="Cambria Math"/>
                          </a:rPr>
                        </m:ctrlPr>
                      </m:sSubPr>
                      <m:e>
                        <m:r>
                          <a:rPr kumimoji="1" lang="en-US" altLang="ja-JP" sz="1100" b="0" i="1">
                            <a:latin typeface="Cambria Math"/>
                          </a:rPr>
                          <m:t>𝑥</m:t>
                        </m:r>
                      </m:e>
                      <m:sub>
                        <m:r>
                          <a:rPr kumimoji="1" lang="en-US" altLang="ja-JP" sz="1100" b="0" i="1">
                            <a:latin typeface="Cambria Math"/>
                          </a:rPr>
                          <m:t>𝑖</m:t>
                        </m:r>
                      </m:sub>
                    </m:sSub>
                  </m:oMath>
                </m:oMathPara>
              </a14:m>
              <a:endParaRPr kumimoji="1" lang="ja-JP" altLang="en-US" sz="1100"/>
            </a:p>
          </xdr:txBody>
        </xdr:sp>
      </mc:Choice>
      <mc:Fallback>
        <xdr:sp macro="" textlink="">
          <xdr:nvSpPr>
            <xdr:cNvPr id="17" name="テキスト ボックス 16"/>
            <xdr:cNvSpPr txBox="1"/>
          </xdr:nvSpPr>
          <xdr:spPr>
            <a:xfrm>
              <a:off x="24088725" y="1257300"/>
              <a:ext cx="102393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b="0" i="0">
                  <a:latin typeface="Cambria Math"/>
                </a:rPr>
                <a:t>𝑥_𝑖</a:t>
              </a:r>
              <a:endParaRPr kumimoji="1" lang="ja-JP" altLang="en-US" sz="1100"/>
            </a:p>
          </xdr:txBody>
        </xdr:sp>
      </mc:Fallback>
    </mc:AlternateContent>
    <xdr:clientData/>
  </xdr:oneCellAnchor>
  <xdr:oneCellAnchor>
    <xdr:from>
      <xdr:col>94</xdr:col>
      <xdr:colOff>0</xdr:colOff>
      <xdr:row>4</xdr:row>
      <xdr:rowOff>0</xdr:rowOff>
    </xdr:from>
    <xdr:ext cx="1023938" cy="264560"/>
    <mc:AlternateContent xmlns:mc="http://schemas.openxmlformats.org/markup-compatibility/2006">
      <mc:Choice xmlns:a14="http://schemas.microsoft.com/office/drawing/2010/main" Requires="a14">
        <xdr:sp macro="" textlink="">
          <xdr:nvSpPr>
            <xdr:cNvPr id="18" name="テキスト ボックス 17"/>
            <xdr:cNvSpPr txBox="1"/>
          </xdr:nvSpPr>
          <xdr:spPr>
            <a:xfrm>
              <a:off x="25155525" y="1257300"/>
              <a:ext cx="102393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14:m>
                <m:oMathPara xmlns:m="http://schemas.openxmlformats.org/officeDocument/2006/math">
                  <m:oMathParaPr>
                    <m:jc m:val="centerGroup"/>
                  </m:oMathParaPr>
                  <m:oMath xmlns:m="http://schemas.openxmlformats.org/officeDocument/2006/math">
                    <m:sSub>
                      <m:sSubPr>
                        <m:ctrlPr>
                          <a:rPr kumimoji="1" lang="en-US" altLang="ja-JP" sz="1100" b="0" i="1">
                            <a:latin typeface="Cambria Math"/>
                          </a:rPr>
                        </m:ctrlPr>
                      </m:sSubPr>
                      <m:e>
                        <m:r>
                          <a:rPr kumimoji="1" lang="en-US" altLang="ja-JP" sz="1100" b="0" i="1">
                            <a:latin typeface="Cambria Math"/>
                          </a:rPr>
                          <m:t>𝑥</m:t>
                        </m:r>
                      </m:e>
                      <m:sub>
                        <m:r>
                          <a:rPr kumimoji="1" lang="en-US" altLang="ja-JP" sz="1100" b="0" i="1">
                            <a:latin typeface="Cambria Math"/>
                          </a:rPr>
                          <m:t>𝑖</m:t>
                        </m:r>
                      </m:sub>
                    </m:sSub>
                    <m:r>
                      <a:rPr kumimoji="1" lang="en-US" altLang="ja-JP" sz="1100" b="0" i="1">
                        <a:latin typeface="Cambria Math"/>
                      </a:rPr>
                      <m:t>−</m:t>
                    </m:r>
                    <m:acc>
                      <m:accPr>
                        <m:chr m:val="̅"/>
                        <m:ctrlPr>
                          <a:rPr kumimoji="1" lang="en-US" altLang="ja-JP" sz="1100" b="0" i="1">
                            <a:latin typeface="Cambria Math"/>
                          </a:rPr>
                        </m:ctrlPr>
                      </m:accPr>
                      <m:e>
                        <m:r>
                          <a:rPr kumimoji="1" lang="en-US" altLang="ja-JP" sz="1100" b="0" i="1">
                            <a:latin typeface="Cambria Math"/>
                          </a:rPr>
                          <m:t>𝑥</m:t>
                        </m:r>
                      </m:e>
                    </m:acc>
                  </m:oMath>
                </m:oMathPara>
              </a14:m>
              <a:endParaRPr kumimoji="1" lang="ja-JP" altLang="en-US" sz="1100"/>
            </a:p>
          </xdr:txBody>
        </xdr:sp>
      </mc:Choice>
      <mc:Fallback>
        <xdr:sp macro="" textlink="">
          <xdr:nvSpPr>
            <xdr:cNvPr id="18" name="テキスト ボックス 17"/>
            <xdr:cNvSpPr txBox="1"/>
          </xdr:nvSpPr>
          <xdr:spPr>
            <a:xfrm>
              <a:off x="25155525" y="1257300"/>
              <a:ext cx="102393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b="0" i="0">
                  <a:latin typeface="Cambria Math"/>
                </a:rPr>
                <a:t>𝑥_𝑖−𝑥 ̅</a:t>
              </a:r>
              <a:endParaRPr kumimoji="1" lang="ja-JP" altLang="en-US" sz="1100"/>
            </a:p>
          </xdr:txBody>
        </xdr:sp>
      </mc:Fallback>
    </mc:AlternateContent>
    <xdr:clientData/>
  </xdr:oneCellAnchor>
  <xdr:oneCellAnchor>
    <xdr:from>
      <xdr:col>98</xdr:col>
      <xdr:colOff>0</xdr:colOff>
      <xdr:row>4</xdr:row>
      <xdr:rowOff>0</xdr:rowOff>
    </xdr:from>
    <xdr:ext cx="1023938" cy="267702"/>
    <mc:AlternateContent xmlns:mc="http://schemas.openxmlformats.org/markup-compatibility/2006">
      <mc:Choice xmlns:a14="http://schemas.microsoft.com/office/drawing/2010/main" Requires="a14">
        <xdr:sp macro="" textlink="">
          <xdr:nvSpPr>
            <xdr:cNvPr id="19" name="テキスト ボックス 18"/>
            <xdr:cNvSpPr txBox="1"/>
          </xdr:nvSpPr>
          <xdr:spPr>
            <a:xfrm>
              <a:off x="26222325" y="1257300"/>
              <a:ext cx="1023938" cy="2677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14:m>
                <m:oMathPara xmlns:m="http://schemas.openxmlformats.org/officeDocument/2006/math">
                  <m:oMathParaPr>
                    <m:jc m:val="centerGroup"/>
                  </m:oMathParaPr>
                  <m:oMath xmlns:m="http://schemas.openxmlformats.org/officeDocument/2006/math">
                    <m:sSup>
                      <m:sSupPr>
                        <m:ctrlPr>
                          <a:rPr kumimoji="1" lang="en-US" altLang="ja-JP" sz="1100" b="0" i="1">
                            <a:latin typeface="Cambria Math"/>
                          </a:rPr>
                        </m:ctrlPr>
                      </m:sSupPr>
                      <m:e>
                        <m:d>
                          <m:dPr>
                            <m:ctrlPr>
                              <a:rPr kumimoji="1" lang="en-US" altLang="ja-JP" sz="1100" b="0" i="1">
                                <a:latin typeface="Cambria Math"/>
                              </a:rPr>
                            </m:ctrlPr>
                          </m:dPr>
                          <m:e>
                            <m:sSub>
                              <m:sSubPr>
                                <m:ctrlPr>
                                  <a:rPr kumimoji="1" lang="en-US" altLang="ja-JP" sz="1100" b="0" i="1">
                                    <a:latin typeface="Cambria Math"/>
                                  </a:rPr>
                                </m:ctrlPr>
                              </m:sSubPr>
                              <m:e>
                                <m:r>
                                  <a:rPr kumimoji="1" lang="en-US" altLang="ja-JP" sz="1100" b="0" i="1">
                                    <a:latin typeface="Cambria Math"/>
                                  </a:rPr>
                                  <m:t>𝑥</m:t>
                                </m:r>
                              </m:e>
                              <m:sub>
                                <m:r>
                                  <a:rPr kumimoji="1" lang="en-US" altLang="ja-JP" sz="1100" b="0" i="1">
                                    <a:latin typeface="Cambria Math"/>
                                  </a:rPr>
                                  <m:t>𝑖</m:t>
                                </m:r>
                              </m:sub>
                            </m:sSub>
                            <m:r>
                              <a:rPr kumimoji="1" lang="en-US" altLang="ja-JP" sz="1100" b="0" i="1">
                                <a:latin typeface="Cambria Math"/>
                              </a:rPr>
                              <m:t>−</m:t>
                            </m:r>
                            <m:acc>
                              <m:accPr>
                                <m:chr m:val="̅"/>
                                <m:ctrlPr>
                                  <a:rPr kumimoji="1" lang="en-US" altLang="ja-JP" sz="1100" b="0" i="1">
                                    <a:latin typeface="Cambria Math"/>
                                  </a:rPr>
                                </m:ctrlPr>
                              </m:accPr>
                              <m:e>
                                <m:r>
                                  <a:rPr kumimoji="1" lang="en-US" altLang="ja-JP" sz="1100" b="0" i="1">
                                    <a:latin typeface="Cambria Math"/>
                                  </a:rPr>
                                  <m:t>𝑥</m:t>
                                </m:r>
                              </m:e>
                            </m:acc>
                          </m:e>
                        </m:d>
                      </m:e>
                      <m:sup>
                        <m:r>
                          <a:rPr kumimoji="1" lang="en-US" altLang="ja-JP" sz="1100" b="0" i="1">
                            <a:latin typeface="Cambria Math"/>
                          </a:rPr>
                          <m:t>2</m:t>
                        </m:r>
                      </m:sup>
                    </m:sSup>
                  </m:oMath>
                </m:oMathPara>
              </a14:m>
              <a:endParaRPr kumimoji="1" lang="ja-JP" altLang="en-US" sz="1100"/>
            </a:p>
          </xdr:txBody>
        </xdr:sp>
      </mc:Choice>
      <mc:Fallback>
        <xdr:sp macro="" textlink="">
          <xdr:nvSpPr>
            <xdr:cNvPr id="19" name="テキスト ボックス 18"/>
            <xdr:cNvSpPr txBox="1"/>
          </xdr:nvSpPr>
          <xdr:spPr>
            <a:xfrm>
              <a:off x="26222325" y="1257300"/>
              <a:ext cx="1023938" cy="2677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b="0" i="0">
                  <a:latin typeface="Cambria Math"/>
                </a:rPr>
                <a:t>(𝑥_𝑖−𝑥 ̅ )^2</a:t>
              </a:r>
              <a:endParaRPr kumimoji="1" lang="ja-JP" altLang="en-US" sz="1100"/>
            </a:p>
          </xdr:txBody>
        </xdr:sp>
      </mc:Fallback>
    </mc:AlternateContent>
    <xdr:clientData/>
  </xdr:oneCellAnchor>
  <xdr:oneCellAnchor>
    <xdr:from>
      <xdr:col>108</xdr:col>
      <xdr:colOff>0</xdr:colOff>
      <xdr:row>8</xdr:row>
      <xdr:rowOff>0</xdr:rowOff>
    </xdr:from>
    <xdr:ext cx="4405313" cy="649152"/>
    <mc:AlternateContent xmlns:mc="http://schemas.openxmlformats.org/markup-compatibility/2006">
      <mc:Choice xmlns:a14="http://schemas.microsoft.com/office/drawing/2010/main" Requires="a14">
        <xdr:sp macro="" textlink="">
          <xdr:nvSpPr>
            <xdr:cNvPr id="22" name="テキスト ボックス 21"/>
            <xdr:cNvSpPr txBox="1"/>
          </xdr:nvSpPr>
          <xdr:spPr>
            <a:xfrm>
              <a:off x="28889325" y="2514600"/>
              <a:ext cx="4405313" cy="6491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14:m>
                <m:oMathPara xmlns:m="http://schemas.openxmlformats.org/officeDocument/2006/math">
                  <m:oMathParaPr>
                    <m:jc m:val="left"/>
                  </m:oMathParaPr>
                  <m:oMath xmlns:m="http://schemas.openxmlformats.org/officeDocument/2006/math">
                    <m:d>
                      <m:dPr>
                        <m:ctrlPr>
                          <a:rPr kumimoji="1" lang="en-US" altLang="ja-JP" sz="1400" b="0" i="1">
                            <a:latin typeface="Cambria Math"/>
                          </a:rPr>
                        </m:ctrlPr>
                      </m:dPr>
                      <m:e>
                        <m:f>
                          <m:fPr>
                            <m:ctrlPr>
                              <a:rPr kumimoji="1" lang="en-US" altLang="ja-JP" sz="1400" b="0" i="1">
                                <a:latin typeface="Cambria Math"/>
                              </a:rPr>
                            </m:ctrlPr>
                          </m:fPr>
                          <m:num>
                            <m:sSup>
                              <m:sSupPr>
                                <m:ctrlPr>
                                  <a:rPr kumimoji="1" lang="en-US" altLang="ja-JP" sz="1400" b="0" i="1">
                                    <a:latin typeface="Cambria Math"/>
                                  </a:rPr>
                                </m:ctrlPr>
                              </m:sSupPr>
                              <m:e>
                                <m:nary>
                                  <m:naryPr>
                                    <m:chr m:val="∑"/>
                                    <m:subHide m:val="on"/>
                                    <m:supHide m:val="on"/>
                                    <m:ctrlPr>
                                      <a:rPr kumimoji="1" lang="en-US" altLang="ja-JP" sz="1400" b="0" i="1">
                                        <a:latin typeface="Cambria Math"/>
                                      </a:rPr>
                                    </m:ctrlPr>
                                  </m:naryPr>
                                  <m:sub/>
                                  <m:sup/>
                                  <m:e>
                                    <m:d>
                                      <m:dPr>
                                        <m:ctrlPr>
                                          <a:rPr kumimoji="1" lang="en-US" altLang="ja-JP" sz="1400" b="0" i="1">
                                            <a:latin typeface="Cambria Math"/>
                                          </a:rPr>
                                        </m:ctrlPr>
                                      </m:dPr>
                                      <m:e>
                                        <m:sSub>
                                          <m:sSubPr>
                                            <m:ctrlPr>
                                              <a:rPr kumimoji="1" lang="en-US" altLang="ja-JP" sz="1400" b="0" i="1">
                                                <a:latin typeface="Cambria Math"/>
                                              </a:rPr>
                                            </m:ctrlPr>
                                          </m:sSubPr>
                                          <m:e>
                                            <m:r>
                                              <a:rPr kumimoji="1" lang="en-US" altLang="ja-JP" sz="1400" b="0" i="1">
                                                <a:latin typeface="Cambria Math"/>
                                              </a:rPr>
                                              <m:t>𝑥</m:t>
                                            </m:r>
                                          </m:e>
                                          <m:sub>
                                            <m:r>
                                              <a:rPr kumimoji="1" lang="en-US" altLang="ja-JP" sz="1400" b="0" i="1">
                                                <a:latin typeface="Cambria Math"/>
                                              </a:rPr>
                                              <m:t>𝑖</m:t>
                                            </m:r>
                                          </m:sub>
                                        </m:sSub>
                                        <m:r>
                                          <a:rPr kumimoji="1" lang="en-US" altLang="ja-JP" sz="1400" b="0" i="1">
                                            <a:latin typeface="Cambria Math"/>
                                          </a:rPr>
                                          <m:t>−</m:t>
                                        </m:r>
                                        <m:acc>
                                          <m:accPr>
                                            <m:chr m:val="̅"/>
                                            <m:ctrlPr>
                                              <a:rPr kumimoji="1" lang="en-US" altLang="ja-JP" sz="1400" b="0" i="1">
                                                <a:latin typeface="Cambria Math"/>
                                              </a:rPr>
                                            </m:ctrlPr>
                                          </m:accPr>
                                          <m:e>
                                            <m:r>
                                              <a:rPr kumimoji="1" lang="en-US" altLang="ja-JP" sz="1400" b="0" i="1">
                                                <a:latin typeface="Cambria Math"/>
                                              </a:rPr>
                                              <m:t>𝑥</m:t>
                                            </m:r>
                                          </m:e>
                                        </m:acc>
                                      </m:e>
                                    </m:d>
                                  </m:e>
                                </m:nary>
                              </m:e>
                              <m:sup>
                                <m:r>
                                  <a:rPr kumimoji="1" lang="en-US" altLang="ja-JP" sz="1400" b="0" i="1">
                                    <a:latin typeface="Cambria Math"/>
                                  </a:rPr>
                                  <m:t>2</m:t>
                                </m:r>
                              </m:sup>
                            </m:sSup>
                          </m:num>
                          <m:den>
                            <m:sSubSup>
                              <m:sSubSupPr>
                                <m:ctrlPr>
                                  <a:rPr kumimoji="1" lang="en-US" altLang="ja-JP" sz="1400" b="0" i="1">
                                    <a:latin typeface="Cambria Math"/>
                                  </a:rPr>
                                </m:ctrlPr>
                              </m:sSubSupPr>
                              <m:e>
                                <m:r>
                                  <a:rPr kumimoji="1" lang="en-US" altLang="ja-JP" sz="1400" b="0" i="1">
                                    <a:latin typeface="Cambria Math"/>
                                  </a:rPr>
                                  <m:t>𝜒</m:t>
                                </m:r>
                              </m:e>
                              <m:sub>
                                <m:r>
                                  <a:rPr kumimoji="1" lang="en-US" altLang="ja-JP" sz="1400" b="0" i="1">
                                    <a:latin typeface="Cambria Math"/>
                                  </a:rPr>
                                  <m:t>0</m:t>
                                </m:r>
                                <m:r>
                                  <a:rPr kumimoji="1" lang="en-US" altLang="ja-JP" sz="1400" b="0" i="1">
                                    <a:latin typeface="Cambria Math"/>
                                  </a:rPr>
                                  <m:t>.</m:t>
                                </m:r>
                                <m:r>
                                  <a:rPr kumimoji="1" lang="en-US" altLang="ja-JP" sz="1400" b="0" i="1">
                                    <a:latin typeface="Cambria Math"/>
                                  </a:rPr>
                                  <m:t>025</m:t>
                                </m:r>
                              </m:sub>
                              <m:sup>
                                <m:r>
                                  <a:rPr kumimoji="1" lang="en-US" altLang="ja-JP" sz="1400" b="0" i="1">
                                    <a:latin typeface="Cambria Math"/>
                                  </a:rPr>
                                  <m:t>2</m:t>
                                </m:r>
                              </m:sup>
                            </m:sSubSup>
                          </m:den>
                        </m:f>
                        <m:r>
                          <a:rPr kumimoji="1" lang="en-US" altLang="ja-JP" sz="1400" b="0" i="1">
                            <a:latin typeface="Cambria Math"/>
                          </a:rPr>
                          <m:t>, </m:t>
                        </m:r>
                        <m:f>
                          <m:fPr>
                            <m:ctrlPr>
                              <a:rPr kumimoji="1" lang="en-US" altLang="ja-JP" sz="1400" b="0" i="1">
                                <a:latin typeface="Cambria Math"/>
                              </a:rPr>
                            </m:ctrlPr>
                          </m:fPr>
                          <m:num>
                            <m:sSup>
                              <m:sSupPr>
                                <m:ctrlPr>
                                  <a:rPr kumimoji="1" lang="en-US" altLang="ja-JP" sz="1400" b="0" i="1">
                                    <a:latin typeface="Cambria Math"/>
                                  </a:rPr>
                                </m:ctrlPr>
                              </m:sSupPr>
                              <m:e>
                                <m:nary>
                                  <m:naryPr>
                                    <m:chr m:val="∑"/>
                                    <m:subHide m:val="on"/>
                                    <m:supHide m:val="on"/>
                                    <m:ctrlPr>
                                      <a:rPr kumimoji="1" lang="en-US" altLang="ja-JP" sz="1400" b="0" i="1">
                                        <a:latin typeface="Cambria Math"/>
                                      </a:rPr>
                                    </m:ctrlPr>
                                  </m:naryPr>
                                  <m:sub/>
                                  <m:sup/>
                                  <m:e>
                                    <m:d>
                                      <m:dPr>
                                        <m:ctrlPr>
                                          <a:rPr kumimoji="1" lang="en-US" altLang="ja-JP" sz="1400" b="0" i="1">
                                            <a:latin typeface="Cambria Math"/>
                                          </a:rPr>
                                        </m:ctrlPr>
                                      </m:dPr>
                                      <m:e>
                                        <m:sSub>
                                          <m:sSubPr>
                                            <m:ctrlPr>
                                              <a:rPr kumimoji="1" lang="en-US" altLang="ja-JP" sz="1400" b="0" i="1">
                                                <a:latin typeface="Cambria Math"/>
                                              </a:rPr>
                                            </m:ctrlPr>
                                          </m:sSubPr>
                                          <m:e>
                                            <m:r>
                                              <a:rPr kumimoji="1" lang="en-US" altLang="ja-JP" sz="1400" b="0" i="1">
                                                <a:latin typeface="Cambria Math"/>
                                              </a:rPr>
                                              <m:t>𝑥</m:t>
                                            </m:r>
                                          </m:e>
                                          <m:sub>
                                            <m:r>
                                              <a:rPr kumimoji="1" lang="en-US" altLang="ja-JP" sz="1400" b="0" i="1">
                                                <a:latin typeface="Cambria Math"/>
                                              </a:rPr>
                                              <m:t>𝑖</m:t>
                                            </m:r>
                                          </m:sub>
                                        </m:sSub>
                                        <m:r>
                                          <a:rPr kumimoji="1" lang="en-US" altLang="ja-JP" sz="1400" b="0" i="1">
                                            <a:latin typeface="Cambria Math"/>
                                          </a:rPr>
                                          <m:t>−</m:t>
                                        </m:r>
                                        <m:acc>
                                          <m:accPr>
                                            <m:chr m:val="̅"/>
                                            <m:ctrlPr>
                                              <a:rPr kumimoji="1" lang="en-US" altLang="ja-JP" sz="1400" b="0" i="1">
                                                <a:latin typeface="Cambria Math"/>
                                              </a:rPr>
                                            </m:ctrlPr>
                                          </m:accPr>
                                          <m:e>
                                            <m:r>
                                              <a:rPr kumimoji="1" lang="en-US" altLang="ja-JP" sz="1400" b="0" i="1">
                                                <a:latin typeface="Cambria Math"/>
                                              </a:rPr>
                                              <m:t>𝑥</m:t>
                                            </m:r>
                                          </m:e>
                                        </m:acc>
                                      </m:e>
                                    </m:d>
                                  </m:e>
                                </m:nary>
                              </m:e>
                              <m:sup>
                                <m:r>
                                  <a:rPr kumimoji="1" lang="en-US" altLang="ja-JP" sz="1400" b="0" i="1">
                                    <a:latin typeface="Cambria Math"/>
                                  </a:rPr>
                                  <m:t>2</m:t>
                                </m:r>
                              </m:sup>
                            </m:sSup>
                          </m:num>
                          <m:den>
                            <m:sSubSup>
                              <m:sSubSupPr>
                                <m:ctrlPr>
                                  <a:rPr kumimoji="1" lang="en-US" altLang="ja-JP" sz="1400" b="0" i="1">
                                    <a:latin typeface="Cambria Math"/>
                                  </a:rPr>
                                </m:ctrlPr>
                              </m:sSubSupPr>
                              <m:e>
                                <m:r>
                                  <a:rPr kumimoji="1" lang="en-US" altLang="ja-JP" sz="1400" b="0" i="1">
                                    <a:latin typeface="Cambria Math"/>
                                  </a:rPr>
                                  <m:t>𝜒</m:t>
                                </m:r>
                              </m:e>
                              <m:sub>
                                <m:r>
                                  <a:rPr kumimoji="1" lang="en-US" altLang="ja-JP" sz="1400" b="0" i="1">
                                    <a:latin typeface="Cambria Math"/>
                                  </a:rPr>
                                  <m:t>0</m:t>
                                </m:r>
                                <m:r>
                                  <a:rPr kumimoji="1" lang="en-US" altLang="ja-JP" sz="1400" b="0" i="1">
                                    <a:latin typeface="Cambria Math"/>
                                  </a:rPr>
                                  <m:t>.</m:t>
                                </m:r>
                                <m:r>
                                  <a:rPr kumimoji="1" lang="en-US" altLang="ja-JP" sz="1400" b="0" i="1">
                                    <a:latin typeface="Cambria Math"/>
                                  </a:rPr>
                                  <m:t>975</m:t>
                                </m:r>
                              </m:sub>
                              <m:sup>
                                <m:r>
                                  <a:rPr kumimoji="1" lang="en-US" altLang="ja-JP" sz="1400" b="0" i="1">
                                    <a:latin typeface="Cambria Math"/>
                                  </a:rPr>
                                  <m:t>2</m:t>
                                </m:r>
                              </m:sup>
                            </m:sSubSup>
                          </m:den>
                        </m:f>
                      </m:e>
                    </m:d>
                  </m:oMath>
                </m:oMathPara>
              </a14:m>
              <a:endParaRPr kumimoji="1" lang="ja-JP" altLang="en-US" sz="1400"/>
            </a:p>
          </xdr:txBody>
        </xdr:sp>
      </mc:Choice>
      <mc:Fallback>
        <xdr:sp macro="" textlink="">
          <xdr:nvSpPr>
            <xdr:cNvPr id="22" name="テキスト ボックス 21"/>
            <xdr:cNvSpPr txBox="1"/>
          </xdr:nvSpPr>
          <xdr:spPr>
            <a:xfrm>
              <a:off x="28889325" y="2514600"/>
              <a:ext cx="4405313" cy="6491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r>
                <a:rPr kumimoji="1" lang="en-US" altLang="ja-JP" sz="1400" b="0" i="0">
                  <a:latin typeface="Cambria Math"/>
                </a:rPr>
                <a:t>(∑▒(𝑥_𝑖−𝑥 ̅ ) ^2/(𝜒_0.025^2 ), ∑▒(𝑥_𝑖−𝑥 ̅ ) ^2/(𝜒_0.975^2 ))</a:t>
              </a:r>
              <a:endParaRPr kumimoji="1" lang="ja-JP" altLang="en-US" sz="1400"/>
            </a:p>
          </xdr:txBody>
        </xdr:sp>
      </mc:Fallback>
    </mc:AlternateContent>
    <xdr:clientData/>
  </xdr:oneCellAnchor>
  <xdr:oneCellAnchor>
    <xdr:from>
      <xdr:col>84</xdr:col>
      <xdr:colOff>0</xdr:colOff>
      <xdr:row>29</xdr:row>
      <xdr:rowOff>0</xdr:rowOff>
    </xdr:from>
    <xdr:ext cx="2767013" cy="879728"/>
    <mc:AlternateContent xmlns:mc="http://schemas.openxmlformats.org/markup-compatibility/2006">
      <mc:Choice xmlns:a14="http://schemas.microsoft.com/office/drawing/2010/main" Requires="a14">
        <xdr:sp macro="" textlink="">
          <xdr:nvSpPr>
            <xdr:cNvPr id="23" name="テキスト ボックス 22"/>
            <xdr:cNvSpPr txBox="1"/>
          </xdr:nvSpPr>
          <xdr:spPr>
            <a:xfrm>
              <a:off x="22488525" y="9115425"/>
              <a:ext cx="2767013" cy="87972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14:m>
                <m:oMathPara xmlns:m="http://schemas.openxmlformats.org/officeDocument/2006/math">
                  <m:oMathParaPr>
                    <m:jc m:val="left"/>
                  </m:oMathParaPr>
                  <m:oMath xmlns:m="http://schemas.openxmlformats.org/officeDocument/2006/math">
                    <m:r>
                      <a:rPr kumimoji="1" lang="en-US" altLang="ja-JP" sz="1400" b="0" i="1">
                        <a:latin typeface="Cambria Math"/>
                      </a:rPr>
                      <m:t>𝐹</m:t>
                    </m:r>
                    <m:r>
                      <a:rPr kumimoji="1" lang="en-US" altLang="ja-JP" sz="1400" b="0" i="1">
                        <a:latin typeface="Cambria Math"/>
                      </a:rPr>
                      <m:t>=</m:t>
                    </m:r>
                    <m:f>
                      <m:fPr>
                        <m:ctrlPr>
                          <a:rPr kumimoji="1" lang="en-US" altLang="ja-JP" sz="1400" b="0" i="1">
                            <a:latin typeface="Cambria Math"/>
                          </a:rPr>
                        </m:ctrlPr>
                      </m:fPr>
                      <m:num>
                        <m:f>
                          <m:fPr>
                            <m:ctrlPr>
                              <a:rPr kumimoji="1" lang="en-US" altLang="ja-JP" sz="1400" b="0" i="1">
                                <a:latin typeface="Cambria Math"/>
                              </a:rPr>
                            </m:ctrlPr>
                          </m:fPr>
                          <m:num>
                            <m:sSub>
                              <m:sSubPr>
                                <m:ctrlPr>
                                  <a:rPr kumimoji="1" lang="en-US" altLang="ja-JP" sz="1400" b="0" i="1">
                                    <a:latin typeface="Cambria Math"/>
                                  </a:rPr>
                                </m:ctrlPr>
                              </m:sSubPr>
                              <m:e>
                                <m:r>
                                  <a:rPr kumimoji="1" lang="en-US" altLang="ja-JP" sz="1400" b="0" i="1">
                                    <a:latin typeface="Cambria Math"/>
                                  </a:rPr>
                                  <m:t>𝑈</m:t>
                                </m:r>
                              </m:e>
                              <m:sub>
                                <m:r>
                                  <a:rPr kumimoji="1" lang="en-US" altLang="ja-JP" sz="1400" b="0" i="1">
                                    <a:latin typeface="Cambria Math"/>
                                  </a:rPr>
                                  <m:t>1</m:t>
                                </m:r>
                              </m:sub>
                            </m:sSub>
                          </m:num>
                          <m:den>
                            <m:sSub>
                              <m:sSubPr>
                                <m:ctrlPr>
                                  <a:rPr kumimoji="1" lang="en-US" altLang="ja-JP" sz="1400" b="0" i="1">
                                    <a:latin typeface="Cambria Math"/>
                                  </a:rPr>
                                </m:ctrlPr>
                              </m:sSubPr>
                              <m:e>
                                <m:r>
                                  <a:rPr kumimoji="1" lang="en-US" altLang="ja-JP" sz="1400" b="0" i="1">
                                    <a:latin typeface="Cambria Math"/>
                                  </a:rPr>
                                  <m:t>𝜈</m:t>
                                </m:r>
                              </m:e>
                              <m:sub>
                                <m:r>
                                  <a:rPr kumimoji="1" lang="en-US" altLang="ja-JP" sz="1400" b="0" i="1">
                                    <a:latin typeface="Cambria Math"/>
                                  </a:rPr>
                                  <m:t>1</m:t>
                                </m:r>
                              </m:sub>
                            </m:sSub>
                          </m:den>
                        </m:f>
                      </m:num>
                      <m:den>
                        <m:f>
                          <m:fPr>
                            <m:ctrlPr>
                              <a:rPr kumimoji="1" lang="en-US" altLang="ja-JP" sz="1400" b="0" i="1">
                                <a:latin typeface="Cambria Math"/>
                              </a:rPr>
                            </m:ctrlPr>
                          </m:fPr>
                          <m:num>
                            <m:sSub>
                              <m:sSubPr>
                                <m:ctrlPr>
                                  <a:rPr kumimoji="1" lang="en-US" altLang="ja-JP" sz="1400" b="0" i="1">
                                    <a:latin typeface="Cambria Math"/>
                                  </a:rPr>
                                </m:ctrlPr>
                              </m:sSubPr>
                              <m:e>
                                <m:r>
                                  <a:rPr kumimoji="1" lang="en-US" altLang="ja-JP" sz="1400" b="0" i="1">
                                    <a:latin typeface="Cambria Math"/>
                                  </a:rPr>
                                  <m:t>𝑈</m:t>
                                </m:r>
                              </m:e>
                              <m:sub>
                                <m:r>
                                  <a:rPr kumimoji="1" lang="en-US" altLang="ja-JP" sz="1400" b="0" i="1">
                                    <a:latin typeface="Cambria Math"/>
                                  </a:rPr>
                                  <m:t>2</m:t>
                                </m:r>
                              </m:sub>
                            </m:sSub>
                          </m:num>
                          <m:den>
                            <m:sSub>
                              <m:sSubPr>
                                <m:ctrlPr>
                                  <a:rPr kumimoji="1" lang="en-US" altLang="ja-JP" sz="1400" b="0" i="1">
                                    <a:latin typeface="Cambria Math"/>
                                  </a:rPr>
                                </m:ctrlPr>
                              </m:sSubPr>
                              <m:e>
                                <m:r>
                                  <a:rPr kumimoji="1" lang="en-US" altLang="ja-JP" sz="1400" b="0" i="1">
                                    <a:latin typeface="Cambria Math"/>
                                  </a:rPr>
                                  <m:t>𝜈</m:t>
                                </m:r>
                              </m:e>
                              <m:sub>
                                <m:r>
                                  <a:rPr kumimoji="1" lang="en-US" altLang="ja-JP" sz="1400" b="0" i="1">
                                    <a:latin typeface="Cambria Math"/>
                                  </a:rPr>
                                  <m:t>2</m:t>
                                </m:r>
                              </m:sub>
                            </m:sSub>
                          </m:den>
                        </m:f>
                      </m:den>
                    </m:f>
                    <m:r>
                      <a:rPr kumimoji="1" lang="en-US" altLang="ja-JP" sz="1400" b="0" i="1">
                        <a:latin typeface="Cambria Math"/>
                      </a:rPr>
                      <m:t>~</m:t>
                    </m:r>
                    <m:r>
                      <a:rPr kumimoji="1" lang="en-US" altLang="ja-JP" sz="1400" b="0" i="1">
                        <a:latin typeface="Cambria Math"/>
                      </a:rPr>
                      <m:t>𝐹</m:t>
                    </m:r>
                    <m:d>
                      <m:dPr>
                        <m:ctrlPr>
                          <a:rPr kumimoji="1" lang="en-US" altLang="ja-JP" sz="1400" b="0" i="1">
                            <a:latin typeface="Cambria Math"/>
                          </a:rPr>
                        </m:ctrlPr>
                      </m:dPr>
                      <m:e>
                        <m:sSub>
                          <m:sSubPr>
                            <m:ctrlPr>
                              <a:rPr kumimoji="1" lang="en-US" altLang="ja-JP" sz="1400" b="0" i="1">
                                <a:latin typeface="Cambria Math"/>
                              </a:rPr>
                            </m:ctrlPr>
                          </m:sSubPr>
                          <m:e>
                            <m:r>
                              <a:rPr kumimoji="1" lang="en-US" altLang="ja-JP" sz="1400" b="0" i="1">
                                <a:latin typeface="Cambria Math"/>
                              </a:rPr>
                              <m:t>𝜈</m:t>
                            </m:r>
                          </m:e>
                          <m:sub>
                            <m:r>
                              <a:rPr kumimoji="1" lang="en-US" altLang="ja-JP" sz="1400" b="0" i="1">
                                <a:latin typeface="Cambria Math"/>
                              </a:rPr>
                              <m:t>1</m:t>
                            </m:r>
                          </m:sub>
                        </m:sSub>
                        <m:r>
                          <a:rPr kumimoji="1" lang="en-US" altLang="ja-JP" sz="1400" b="0" i="1">
                            <a:latin typeface="Cambria Math"/>
                          </a:rPr>
                          <m:t>, </m:t>
                        </m:r>
                        <m:sSub>
                          <m:sSubPr>
                            <m:ctrlPr>
                              <a:rPr kumimoji="1" lang="en-US" altLang="ja-JP" sz="1400" b="0" i="1">
                                <a:latin typeface="Cambria Math"/>
                              </a:rPr>
                            </m:ctrlPr>
                          </m:sSubPr>
                          <m:e>
                            <m:r>
                              <a:rPr kumimoji="1" lang="en-US" altLang="ja-JP" sz="1400" b="0" i="1">
                                <a:latin typeface="Cambria Math"/>
                              </a:rPr>
                              <m:t>𝜈</m:t>
                            </m:r>
                          </m:e>
                          <m:sub>
                            <m:r>
                              <a:rPr kumimoji="1" lang="en-US" altLang="ja-JP" sz="1400" b="0" i="1">
                                <a:latin typeface="Cambria Math"/>
                              </a:rPr>
                              <m:t>2</m:t>
                            </m:r>
                          </m:sub>
                        </m:sSub>
                      </m:e>
                    </m:d>
                  </m:oMath>
                </m:oMathPara>
              </a14:m>
              <a:endParaRPr kumimoji="1" lang="ja-JP" altLang="en-US" sz="1400"/>
            </a:p>
          </xdr:txBody>
        </xdr:sp>
      </mc:Choice>
      <mc:Fallback>
        <xdr:sp macro="" textlink="">
          <xdr:nvSpPr>
            <xdr:cNvPr id="23" name="テキスト ボックス 22"/>
            <xdr:cNvSpPr txBox="1"/>
          </xdr:nvSpPr>
          <xdr:spPr>
            <a:xfrm>
              <a:off x="22488525" y="9115425"/>
              <a:ext cx="2767013" cy="87972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r>
                <a:rPr kumimoji="1" lang="en-US" altLang="ja-JP" sz="1400" b="0" i="0">
                  <a:latin typeface="Cambria Math"/>
                </a:rPr>
                <a:t>𝐹=(𝑈_1/𝜈_1 )/(𝑈_2/𝜈_2 )~𝐹(𝜈_1, 𝜈_2 )</a:t>
              </a:r>
              <a:endParaRPr kumimoji="1" lang="ja-JP" altLang="en-US" sz="1400"/>
            </a:p>
          </xdr:txBody>
        </xdr:sp>
      </mc:Fallback>
    </mc:AlternateContent>
    <xdr:clientData/>
  </xdr:oneCellAnchor>
  <xdr:oneCellAnchor>
    <xdr:from>
      <xdr:col>84</xdr:col>
      <xdr:colOff>0</xdr:colOff>
      <xdr:row>34</xdr:row>
      <xdr:rowOff>0</xdr:rowOff>
    </xdr:from>
    <xdr:ext cx="2767013" cy="648063"/>
    <mc:AlternateContent xmlns:mc="http://schemas.openxmlformats.org/markup-compatibility/2006">
      <mc:Choice xmlns:a14="http://schemas.microsoft.com/office/drawing/2010/main" Requires="a14">
        <xdr:sp macro="" textlink="">
          <xdr:nvSpPr>
            <xdr:cNvPr id="24" name="テキスト ボックス 23"/>
            <xdr:cNvSpPr txBox="1"/>
          </xdr:nvSpPr>
          <xdr:spPr>
            <a:xfrm>
              <a:off x="22488525" y="10687050"/>
              <a:ext cx="2767013" cy="64806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14:m>
                <m:oMathPara xmlns:m="http://schemas.openxmlformats.org/officeDocument/2006/math">
                  <m:oMathParaPr>
                    <m:jc m:val="left"/>
                  </m:oMathParaPr>
                  <m:oMath xmlns:m="http://schemas.openxmlformats.org/officeDocument/2006/math">
                    <m:r>
                      <a:rPr kumimoji="1" lang="en-US" altLang="ja-JP" sz="1400" b="0" i="1">
                        <a:latin typeface="Cambria Math"/>
                      </a:rPr>
                      <m:t>𝐹</m:t>
                    </m:r>
                    <m:r>
                      <a:rPr kumimoji="1" lang="en-US" altLang="ja-JP" sz="1400" b="0" i="1">
                        <a:latin typeface="Cambria Math"/>
                      </a:rPr>
                      <m:t>=</m:t>
                    </m:r>
                    <m:f>
                      <m:fPr>
                        <m:ctrlPr>
                          <a:rPr kumimoji="1" lang="en-US" altLang="ja-JP" sz="1400" b="0" i="1">
                            <a:latin typeface="Cambria Math"/>
                          </a:rPr>
                        </m:ctrlPr>
                      </m:fPr>
                      <m:num>
                        <m:acc>
                          <m:accPr>
                            <m:chr m:val="̂"/>
                            <m:ctrlPr>
                              <a:rPr kumimoji="1" lang="en-US" altLang="ja-JP" sz="1400" b="0" i="1">
                                <a:latin typeface="Cambria Math"/>
                              </a:rPr>
                            </m:ctrlPr>
                          </m:accPr>
                          <m:e>
                            <m:sSubSup>
                              <m:sSubSupPr>
                                <m:ctrlPr>
                                  <a:rPr kumimoji="1" lang="en-US" altLang="ja-JP" sz="1400" b="0" i="1">
                                    <a:latin typeface="Cambria Math"/>
                                  </a:rPr>
                                </m:ctrlPr>
                              </m:sSubSupPr>
                              <m:e>
                                <m:r>
                                  <a:rPr kumimoji="1" lang="en-US" altLang="ja-JP" sz="1400" b="0" i="1">
                                    <a:latin typeface="Cambria Math"/>
                                  </a:rPr>
                                  <m:t>𝜎</m:t>
                                </m:r>
                              </m:e>
                              <m:sub>
                                <m:r>
                                  <a:rPr kumimoji="1" lang="en-US" altLang="ja-JP" sz="1400" b="0" i="1">
                                    <a:latin typeface="Cambria Math"/>
                                  </a:rPr>
                                  <m:t>1</m:t>
                                </m:r>
                              </m:sub>
                              <m:sup>
                                <m:r>
                                  <a:rPr kumimoji="1" lang="en-US" altLang="ja-JP" sz="1400" b="0" i="1">
                                    <a:latin typeface="Cambria Math"/>
                                  </a:rPr>
                                  <m:t>2</m:t>
                                </m:r>
                              </m:sup>
                            </m:sSubSup>
                          </m:e>
                        </m:acc>
                      </m:num>
                      <m:den>
                        <m:acc>
                          <m:accPr>
                            <m:chr m:val="̂"/>
                            <m:ctrlPr>
                              <a:rPr kumimoji="1" lang="en-US" altLang="ja-JP" sz="1400" b="0" i="1">
                                <a:latin typeface="Cambria Math"/>
                              </a:rPr>
                            </m:ctrlPr>
                          </m:accPr>
                          <m:e>
                            <m:sSubSup>
                              <m:sSubSupPr>
                                <m:ctrlPr>
                                  <a:rPr kumimoji="1" lang="en-US" altLang="ja-JP" sz="1400" b="0" i="1">
                                    <a:latin typeface="Cambria Math"/>
                                  </a:rPr>
                                </m:ctrlPr>
                              </m:sSubSupPr>
                              <m:e>
                                <m:r>
                                  <a:rPr kumimoji="1" lang="en-US" altLang="ja-JP" sz="1400" b="0" i="1">
                                    <a:latin typeface="Cambria Math"/>
                                  </a:rPr>
                                  <m:t>𝜎</m:t>
                                </m:r>
                              </m:e>
                              <m:sub>
                                <m:r>
                                  <a:rPr kumimoji="1" lang="en-US" altLang="ja-JP" sz="1400" b="0" i="1">
                                    <a:latin typeface="Cambria Math"/>
                                  </a:rPr>
                                  <m:t>2</m:t>
                                </m:r>
                              </m:sub>
                              <m:sup>
                                <m:r>
                                  <a:rPr kumimoji="1" lang="en-US" altLang="ja-JP" sz="1400" b="0" i="1">
                                    <a:latin typeface="Cambria Math"/>
                                  </a:rPr>
                                  <m:t>2</m:t>
                                </m:r>
                              </m:sup>
                            </m:sSubSup>
                          </m:e>
                        </m:acc>
                      </m:den>
                    </m:f>
                    <m:r>
                      <a:rPr kumimoji="1" lang="en-US" altLang="ja-JP" sz="1400" b="0" i="1">
                        <a:latin typeface="Cambria Math"/>
                      </a:rPr>
                      <m:t> </m:t>
                    </m:r>
                    <m:f>
                      <m:fPr>
                        <m:ctrlPr>
                          <a:rPr kumimoji="1" lang="en-US" altLang="ja-JP" sz="1400" b="0" i="1">
                            <a:latin typeface="Cambria Math"/>
                          </a:rPr>
                        </m:ctrlPr>
                      </m:fPr>
                      <m:num>
                        <m:sSubSup>
                          <m:sSubSupPr>
                            <m:ctrlPr>
                              <a:rPr kumimoji="1" lang="en-US" altLang="ja-JP" sz="1400" b="0" i="1">
                                <a:latin typeface="Cambria Math"/>
                              </a:rPr>
                            </m:ctrlPr>
                          </m:sSubSupPr>
                          <m:e>
                            <m:r>
                              <a:rPr kumimoji="1" lang="en-US" altLang="ja-JP" sz="1400" b="0" i="1">
                                <a:latin typeface="Cambria Math"/>
                              </a:rPr>
                              <m:t>𝜎</m:t>
                            </m:r>
                          </m:e>
                          <m:sub>
                            <m:r>
                              <a:rPr kumimoji="1" lang="en-US" altLang="ja-JP" sz="1400" b="0" i="1">
                                <a:latin typeface="Cambria Math"/>
                              </a:rPr>
                              <m:t>2</m:t>
                            </m:r>
                          </m:sub>
                          <m:sup>
                            <m:r>
                              <a:rPr kumimoji="1" lang="en-US" altLang="ja-JP" sz="1400" b="0" i="1">
                                <a:latin typeface="Cambria Math"/>
                              </a:rPr>
                              <m:t>2</m:t>
                            </m:r>
                          </m:sup>
                        </m:sSubSup>
                      </m:num>
                      <m:den>
                        <m:sSubSup>
                          <m:sSubSupPr>
                            <m:ctrlPr>
                              <a:rPr kumimoji="1" lang="en-US" altLang="ja-JP" sz="1400" b="0" i="1">
                                <a:latin typeface="Cambria Math"/>
                              </a:rPr>
                            </m:ctrlPr>
                          </m:sSubSupPr>
                          <m:e>
                            <m:r>
                              <a:rPr kumimoji="1" lang="en-US" altLang="ja-JP" sz="1400" b="0" i="1">
                                <a:latin typeface="Cambria Math"/>
                              </a:rPr>
                              <m:t>𝜎</m:t>
                            </m:r>
                          </m:e>
                          <m:sub>
                            <m:r>
                              <a:rPr kumimoji="1" lang="en-US" altLang="ja-JP" sz="1400" b="0" i="1">
                                <a:latin typeface="Cambria Math"/>
                              </a:rPr>
                              <m:t>1</m:t>
                            </m:r>
                          </m:sub>
                          <m:sup>
                            <m:r>
                              <a:rPr kumimoji="1" lang="en-US" altLang="ja-JP" sz="1400" b="0" i="1">
                                <a:latin typeface="Cambria Math"/>
                              </a:rPr>
                              <m:t>2</m:t>
                            </m:r>
                          </m:sup>
                        </m:sSubSup>
                      </m:den>
                    </m:f>
                    <m:r>
                      <a:rPr kumimoji="1" lang="en-US" altLang="ja-JP" sz="1400" b="0" i="1">
                        <a:latin typeface="Cambria Math"/>
                      </a:rPr>
                      <m:t>~</m:t>
                    </m:r>
                    <m:r>
                      <a:rPr kumimoji="1" lang="en-US" altLang="ja-JP" sz="1400" b="0" i="1">
                        <a:latin typeface="Cambria Math"/>
                      </a:rPr>
                      <m:t>𝐹</m:t>
                    </m:r>
                    <m:d>
                      <m:dPr>
                        <m:ctrlPr>
                          <a:rPr kumimoji="1" lang="en-US" altLang="ja-JP" sz="1400" b="0" i="1">
                            <a:latin typeface="Cambria Math"/>
                          </a:rPr>
                        </m:ctrlPr>
                      </m:dPr>
                      <m:e>
                        <m:sSub>
                          <m:sSubPr>
                            <m:ctrlPr>
                              <a:rPr kumimoji="1" lang="en-US" altLang="ja-JP" sz="1400" b="0" i="1">
                                <a:latin typeface="Cambria Math"/>
                              </a:rPr>
                            </m:ctrlPr>
                          </m:sSubPr>
                          <m:e>
                            <m:r>
                              <a:rPr kumimoji="1" lang="en-US" altLang="ja-JP" sz="1400" b="0" i="1">
                                <a:latin typeface="Cambria Math"/>
                              </a:rPr>
                              <m:t>𝑛</m:t>
                            </m:r>
                          </m:e>
                          <m:sub>
                            <m:r>
                              <a:rPr kumimoji="1" lang="en-US" altLang="ja-JP" sz="1400" b="0" i="1">
                                <a:latin typeface="Cambria Math"/>
                              </a:rPr>
                              <m:t>1</m:t>
                            </m:r>
                          </m:sub>
                        </m:sSub>
                        <m:r>
                          <a:rPr kumimoji="1" lang="en-US" altLang="ja-JP" sz="1400" b="0" i="1">
                            <a:latin typeface="Cambria Math"/>
                          </a:rPr>
                          <m:t>−</m:t>
                        </m:r>
                        <m:r>
                          <a:rPr kumimoji="1" lang="en-US" altLang="ja-JP" sz="1400" b="0" i="1">
                            <a:latin typeface="Cambria Math"/>
                          </a:rPr>
                          <m:t>1</m:t>
                        </m:r>
                        <m:r>
                          <a:rPr kumimoji="1" lang="en-US" altLang="ja-JP" sz="1400" b="0" i="1">
                            <a:latin typeface="Cambria Math"/>
                          </a:rPr>
                          <m:t>, </m:t>
                        </m:r>
                        <m:sSub>
                          <m:sSubPr>
                            <m:ctrlPr>
                              <a:rPr kumimoji="1" lang="en-US" altLang="ja-JP" sz="1400" b="0" i="1">
                                <a:latin typeface="Cambria Math"/>
                              </a:rPr>
                            </m:ctrlPr>
                          </m:sSubPr>
                          <m:e>
                            <m:r>
                              <a:rPr kumimoji="1" lang="en-US" altLang="ja-JP" sz="1400" b="0" i="1">
                                <a:latin typeface="Cambria Math"/>
                              </a:rPr>
                              <m:t>𝑛</m:t>
                            </m:r>
                          </m:e>
                          <m:sub>
                            <m:r>
                              <a:rPr kumimoji="1" lang="en-US" altLang="ja-JP" sz="1400" b="0" i="1">
                                <a:latin typeface="Cambria Math"/>
                              </a:rPr>
                              <m:t>2</m:t>
                            </m:r>
                          </m:sub>
                        </m:sSub>
                        <m:r>
                          <a:rPr kumimoji="1" lang="en-US" altLang="ja-JP" sz="1400" b="0" i="1">
                            <a:latin typeface="Cambria Math"/>
                          </a:rPr>
                          <m:t>−</m:t>
                        </m:r>
                        <m:r>
                          <a:rPr kumimoji="1" lang="en-US" altLang="ja-JP" sz="1400" b="0" i="1">
                            <a:latin typeface="Cambria Math"/>
                          </a:rPr>
                          <m:t>1</m:t>
                        </m:r>
                      </m:e>
                    </m:d>
                  </m:oMath>
                </m:oMathPara>
              </a14:m>
              <a:endParaRPr kumimoji="1" lang="ja-JP" altLang="en-US" sz="1400"/>
            </a:p>
          </xdr:txBody>
        </xdr:sp>
      </mc:Choice>
      <mc:Fallback>
        <xdr:sp macro="" textlink="">
          <xdr:nvSpPr>
            <xdr:cNvPr id="24" name="テキスト ボックス 23"/>
            <xdr:cNvSpPr txBox="1"/>
          </xdr:nvSpPr>
          <xdr:spPr>
            <a:xfrm>
              <a:off x="22488525" y="10687050"/>
              <a:ext cx="2767013" cy="64806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r>
                <a:rPr kumimoji="1" lang="en-US" altLang="ja-JP" sz="1400" b="0" i="0">
                  <a:latin typeface="Cambria Math"/>
                </a:rPr>
                <a:t>𝐹=(𝜎_1^2 ) ̂/(𝜎_2^2 ) ̂    (𝜎_2^2)/(𝜎_1^2 )~𝐹(𝑛_1−1, 𝑛_2−1)</a:t>
              </a:r>
              <a:endParaRPr kumimoji="1" lang="ja-JP" altLang="en-US" sz="1400"/>
            </a:p>
          </xdr:txBody>
        </xdr:sp>
      </mc:Fallback>
    </mc:AlternateContent>
    <xdr:clientData/>
  </xdr:oneCellAnchor>
</xdr:wsDr>
</file>

<file path=xl/drawings/drawing2.xml><?xml version="1.0" encoding="utf-8"?>
<xdr:wsDr xmlns:xdr="http://schemas.openxmlformats.org/drawingml/2006/spreadsheetDrawing" xmlns:a="http://schemas.openxmlformats.org/drawingml/2006/main">
  <xdr:oneCellAnchor>
    <xdr:from>
      <xdr:col>4</xdr:col>
      <xdr:colOff>0</xdr:colOff>
      <xdr:row>15</xdr:row>
      <xdr:rowOff>0</xdr:rowOff>
    </xdr:from>
    <xdr:ext cx="2857499" cy="280205"/>
    <mc:AlternateContent xmlns:mc="http://schemas.openxmlformats.org/markup-compatibility/2006">
      <mc:Choice xmlns:a14="http://schemas.microsoft.com/office/drawing/2010/main" Requires="a14">
        <xdr:sp macro="" textlink="">
          <xdr:nvSpPr>
            <xdr:cNvPr id="47" name="テキスト ボックス 46"/>
            <xdr:cNvSpPr txBox="1"/>
          </xdr:nvSpPr>
          <xdr:spPr>
            <a:xfrm>
              <a:off x="1107281" y="4643438"/>
              <a:ext cx="2857499"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14:m>
                <m:oMathPara xmlns:m="http://schemas.openxmlformats.org/officeDocument/2006/math">
                  <m:oMathParaPr>
                    <m:jc m:val="left"/>
                  </m:oMathParaPr>
                  <m:oMath xmlns:m="http://schemas.openxmlformats.org/officeDocument/2006/math">
                    <m:d>
                      <m:dPr>
                        <m:ctrlPr>
                          <a:rPr kumimoji="1" lang="en-US" altLang="ja-JP" sz="1200" b="0" i="1">
                            <a:solidFill>
                              <a:srgbClr val="FF0000"/>
                            </a:solidFill>
                            <a:latin typeface="Cambria Math"/>
                          </a:rPr>
                        </m:ctrlPr>
                      </m:dPr>
                      <m:e>
                        <m:r>
                          <a:rPr kumimoji="1" lang="en-US" altLang="ja-JP" sz="1200" b="0" i="1">
                            <a:solidFill>
                              <a:srgbClr val="FF0000"/>
                            </a:solidFill>
                            <a:latin typeface="Cambria Math"/>
                          </a:rPr>
                          <m:t>16</m:t>
                        </m:r>
                        <m:r>
                          <a:rPr kumimoji="1" lang="en-US" altLang="ja-JP" sz="1200" b="0" i="1">
                            <a:solidFill>
                              <a:srgbClr val="FF0000"/>
                            </a:solidFill>
                            <a:latin typeface="Cambria Math"/>
                          </a:rPr>
                          <m:t>.</m:t>
                        </m:r>
                        <m:r>
                          <a:rPr kumimoji="1" lang="en-US" altLang="ja-JP" sz="1200" b="0" i="1">
                            <a:solidFill>
                              <a:srgbClr val="FF0000"/>
                            </a:solidFill>
                            <a:latin typeface="Cambria Math"/>
                          </a:rPr>
                          <m:t>59</m:t>
                        </m:r>
                        <m:r>
                          <a:rPr kumimoji="1" lang="en-US" altLang="ja-JP" sz="1200" b="0" i="1">
                            <a:solidFill>
                              <a:srgbClr val="FF0000"/>
                            </a:solidFill>
                            <a:latin typeface="Cambria Math"/>
                            <a:ea typeface="Cambria Math"/>
                          </a:rPr>
                          <m:t>×</m:t>
                        </m:r>
                        <m:r>
                          <a:rPr kumimoji="1" lang="en-US" altLang="ja-JP" sz="1200" b="0" i="1">
                            <a:solidFill>
                              <a:srgbClr val="FF0000"/>
                            </a:solidFill>
                            <a:latin typeface="Cambria Math"/>
                            <a:ea typeface="Cambria Math"/>
                          </a:rPr>
                          <m:t>1</m:t>
                        </m:r>
                        <m:r>
                          <a:rPr kumimoji="1" lang="en-US" altLang="ja-JP" sz="1200" b="0" i="1">
                            <a:solidFill>
                              <a:srgbClr val="FF0000"/>
                            </a:solidFill>
                            <a:latin typeface="Cambria Math"/>
                            <a:ea typeface="Cambria Math"/>
                          </a:rPr>
                          <m:t>.</m:t>
                        </m:r>
                        <m:r>
                          <a:rPr kumimoji="1" lang="en-US" altLang="ja-JP" sz="1200" b="0" i="1">
                            <a:solidFill>
                              <a:srgbClr val="FF0000"/>
                            </a:solidFill>
                            <a:latin typeface="Cambria Math"/>
                            <a:ea typeface="Cambria Math"/>
                          </a:rPr>
                          <m:t>65</m:t>
                        </m:r>
                      </m:e>
                    </m:d>
                    <m:r>
                      <a:rPr kumimoji="1" lang="en-US" altLang="ja-JP" sz="1200" b="0" i="0">
                        <a:solidFill>
                          <a:srgbClr val="FF0000"/>
                        </a:solidFill>
                        <a:latin typeface="Cambria Math"/>
                      </a:rPr>
                      <m:t>+</m:t>
                    </m:r>
                    <m:r>
                      <a:rPr kumimoji="1" lang="en-US" altLang="ja-JP" sz="1200" b="0" i="0">
                        <a:solidFill>
                          <a:srgbClr val="FF0000"/>
                        </a:solidFill>
                        <a:latin typeface="Cambria Math"/>
                      </a:rPr>
                      <m:t>43</m:t>
                    </m:r>
                    <m:r>
                      <a:rPr kumimoji="1" lang="en-US" altLang="ja-JP" sz="1200" b="0" i="0">
                        <a:solidFill>
                          <a:srgbClr val="FF0000"/>
                        </a:solidFill>
                        <a:latin typeface="Cambria Math"/>
                      </a:rPr>
                      <m:t>.</m:t>
                    </m:r>
                    <m:r>
                      <a:rPr kumimoji="1" lang="en-US" altLang="ja-JP" sz="1200" b="0" i="0">
                        <a:solidFill>
                          <a:srgbClr val="FF0000"/>
                        </a:solidFill>
                        <a:latin typeface="Cambria Math"/>
                      </a:rPr>
                      <m:t>2</m:t>
                    </m:r>
                    <m:r>
                      <a:rPr kumimoji="1" lang="en-US" altLang="ja-JP" sz="1200" b="0" i="0">
                        <a:solidFill>
                          <a:srgbClr val="FF0000"/>
                        </a:solidFill>
                        <a:latin typeface="Cambria Math"/>
                      </a:rPr>
                      <m:t>=</m:t>
                    </m:r>
                    <m:r>
                      <a:rPr kumimoji="1" lang="en-US" altLang="ja-JP" sz="1200" b="0" i="0">
                        <a:solidFill>
                          <a:srgbClr val="FF0000"/>
                        </a:solidFill>
                        <a:latin typeface="Cambria Math"/>
                      </a:rPr>
                      <m:t>70</m:t>
                    </m:r>
                    <m:r>
                      <a:rPr kumimoji="1" lang="en-US" altLang="ja-JP" sz="1200" b="0" i="0">
                        <a:solidFill>
                          <a:srgbClr val="FF0000"/>
                        </a:solidFill>
                        <a:latin typeface="Cambria Math"/>
                      </a:rPr>
                      <m:t>.</m:t>
                    </m:r>
                    <m:r>
                      <a:rPr kumimoji="1" lang="en-US" altLang="ja-JP" sz="1200" b="0" i="0">
                        <a:solidFill>
                          <a:srgbClr val="FF0000"/>
                        </a:solidFill>
                        <a:latin typeface="Cambria Math"/>
                      </a:rPr>
                      <m:t>5735</m:t>
                    </m:r>
                  </m:oMath>
                </m:oMathPara>
              </a14:m>
              <a:endParaRPr kumimoji="1" lang="ja-JP" altLang="en-US" sz="1200">
                <a:solidFill>
                  <a:srgbClr val="FF0000"/>
                </a:solidFill>
              </a:endParaRPr>
            </a:p>
          </xdr:txBody>
        </xdr:sp>
      </mc:Choice>
      <mc:Fallback>
        <xdr:sp macro="" textlink="">
          <xdr:nvSpPr>
            <xdr:cNvPr id="47" name="テキスト ボックス 46"/>
            <xdr:cNvSpPr txBox="1"/>
          </xdr:nvSpPr>
          <xdr:spPr>
            <a:xfrm>
              <a:off x="1107281" y="4643438"/>
              <a:ext cx="2857499"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r>
                <a:rPr kumimoji="1" lang="en-US" altLang="ja-JP" sz="1200" b="0" i="0">
                  <a:solidFill>
                    <a:srgbClr val="FF0000"/>
                  </a:solidFill>
                  <a:latin typeface="Cambria Math"/>
                </a:rPr>
                <a:t>(16.59</a:t>
              </a:r>
              <a:r>
                <a:rPr kumimoji="1" lang="en-US" altLang="ja-JP" sz="1200" b="0" i="0">
                  <a:solidFill>
                    <a:srgbClr val="FF0000"/>
                  </a:solidFill>
                  <a:latin typeface="Cambria Math"/>
                  <a:ea typeface="Cambria Math"/>
                </a:rPr>
                <a:t>×1.65)</a:t>
              </a:r>
              <a:r>
                <a:rPr kumimoji="1" lang="en-US" altLang="ja-JP" sz="1200" b="0" i="0">
                  <a:solidFill>
                    <a:srgbClr val="FF0000"/>
                  </a:solidFill>
                  <a:latin typeface="Cambria Math"/>
                </a:rPr>
                <a:t>+43.2=70.5735</a:t>
              </a:r>
              <a:endParaRPr kumimoji="1" lang="ja-JP" altLang="en-US" sz="1200">
                <a:solidFill>
                  <a:srgbClr val="FF0000"/>
                </a:solidFill>
              </a:endParaRPr>
            </a:p>
          </xdr:txBody>
        </xdr:sp>
      </mc:Fallback>
    </mc:AlternateContent>
    <xdr:clientData/>
  </xdr:oneCellAnchor>
  <xdr:oneCellAnchor>
    <xdr:from>
      <xdr:col>4</xdr:col>
      <xdr:colOff>0</xdr:colOff>
      <xdr:row>23</xdr:row>
      <xdr:rowOff>0</xdr:rowOff>
    </xdr:from>
    <xdr:ext cx="2857499" cy="300788"/>
    <mc:AlternateContent xmlns:mc="http://schemas.openxmlformats.org/markup-compatibility/2006">
      <mc:Choice xmlns:a14="http://schemas.microsoft.com/office/drawing/2010/main" Requires="a14">
        <xdr:sp macro="" textlink="">
          <xdr:nvSpPr>
            <xdr:cNvPr id="48" name="テキスト ボックス 47"/>
            <xdr:cNvSpPr txBox="1"/>
          </xdr:nvSpPr>
          <xdr:spPr>
            <a:xfrm>
              <a:off x="1107281" y="7119938"/>
              <a:ext cx="2857499" cy="30078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14:m>
                <m:oMathPara xmlns:m="http://schemas.openxmlformats.org/officeDocument/2006/math">
                  <m:oMathParaPr>
                    <m:jc m:val="left"/>
                  </m:oMathParaPr>
                  <m:oMath xmlns:m="http://schemas.openxmlformats.org/officeDocument/2006/math">
                    <m:d>
                      <m:dPr>
                        <m:ctrlPr>
                          <a:rPr kumimoji="1" lang="en-US" altLang="ja-JP" sz="1200" b="0" i="1">
                            <a:solidFill>
                              <a:srgbClr val="FF0000"/>
                            </a:solidFill>
                            <a:latin typeface="Cambria Math"/>
                          </a:rPr>
                        </m:ctrlPr>
                      </m:dPr>
                      <m:e>
                        <m:r>
                          <a:rPr kumimoji="1" lang="en-US" altLang="ja-JP" sz="1200" b="0" i="1">
                            <a:solidFill>
                              <a:srgbClr val="FF0000"/>
                            </a:solidFill>
                            <a:latin typeface="Cambria Math"/>
                          </a:rPr>
                          <m:t>16</m:t>
                        </m:r>
                        <m:r>
                          <a:rPr kumimoji="1" lang="en-US" altLang="ja-JP" sz="1200" b="0" i="1">
                            <a:solidFill>
                              <a:srgbClr val="FF0000"/>
                            </a:solidFill>
                            <a:latin typeface="Cambria Math"/>
                          </a:rPr>
                          <m:t>.</m:t>
                        </m:r>
                        <m:r>
                          <a:rPr kumimoji="1" lang="en-US" altLang="ja-JP" sz="1200" b="0" i="1">
                            <a:solidFill>
                              <a:srgbClr val="FF0000"/>
                            </a:solidFill>
                            <a:latin typeface="Cambria Math"/>
                          </a:rPr>
                          <m:t>59</m:t>
                        </m:r>
                        <m:r>
                          <a:rPr kumimoji="1" lang="en-US" altLang="ja-JP" sz="1200" b="0" i="1">
                            <a:solidFill>
                              <a:srgbClr val="FF0000"/>
                            </a:solidFill>
                            <a:latin typeface="Cambria Math"/>
                            <a:ea typeface="Cambria Math"/>
                          </a:rPr>
                          <m:t>×</m:t>
                        </m:r>
                        <m:d>
                          <m:dPr>
                            <m:ctrlPr>
                              <a:rPr kumimoji="1" lang="en-US" altLang="ja-JP" sz="1200" b="0" i="1">
                                <a:solidFill>
                                  <a:srgbClr val="FF0000"/>
                                </a:solidFill>
                                <a:latin typeface="Cambria Math"/>
                                <a:ea typeface="Cambria Math"/>
                              </a:rPr>
                            </m:ctrlPr>
                          </m:dPr>
                          <m:e>
                            <m:r>
                              <a:rPr kumimoji="1" lang="en-US" altLang="ja-JP" sz="1200" b="0" i="1">
                                <a:solidFill>
                                  <a:srgbClr val="FF0000"/>
                                </a:solidFill>
                                <a:latin typeface="Cambria Math"/>
                                <a:ea typeface="Cambria Math"/>
                              </a:rPr>
                              <m:t>−</m:t>
                            </m:r>
                            <m:r>
                              <a:rPr kumimoji="1" lang="en-US" altLang="ja-JP" sz="1200" b="0" i="1">
                                <a:solidFill>
                                  <a:srgbClr val="FF0000"/>
                                </a:solidFill>
                                <a:latin typeface="Cambria Math"/>
                                <a:ea typeface="Cambria Math"/>
                              </a:rPr>
                              <m:t>1</m:t>
                            </m:r>
                            <m:r>
                              <a:rPr kumimoji="1" lang="en-US" altLang="ja-JP" sz="1200" b="0" i="1">
                                <a:solidFill>
                                  <a:srgbClr val="FF0000"/>
                                </a:solidFill>
                                <a:latin typeface="Cambria Math"/>
                                <a:ea typeface="Cambria Math"/>
                              </a:rPr>
                              <m:t>.</m:t>
                            </m:r>
                            <m:r>
                              <a:rPr kumimoji="1" lang="en-US" altLang="ja-JP" sz="1200" b="0" i="1">
                                <a:solidFill>
                                  <a:srgbClr val="FF0000"/>
                                </a:solidFill>
                                <a:latin typeface="Cambria Math"/>
                                <a:ea typeface="Cambria Math"/>
                              </a:rPr>
                              <m:t>29</m:t>
                            </m:r>
                          </m:e>
                        </m:d>
                      </m:e>
                    </m:d>
                    <m:r>
                      <a:rPr kumimoji="1" lang="en-US" altLang="ja-JP" sz="1200" b="0" i="0">
                        <a:solidFill>
                          <a:srgbClr val="FF0000"/>
                        </a:solidFill>
                        <a:latin typeface="Cambria Math"/>
                      </a:rPr>
                      <m:t>+</m:t>
                    </m:r>
                    <m:r>
                      <a:rPr kumimoji="1" lang="en-US" altLang="ja-JP" sz="1200" b="0" i="0">
                        <a:solidFill>
                          <a:srgbClr val="FF0000"/>
                        </a:solidFill>
                        <a:latin typeface="Cambria Math"/>
                      </a:rPr>
                      <m:t>43</m:t>
                    </m:r>
                    <m:r>
                      <a:rPr kumimoji="1" lang="en-US" altLang="ja-JP" sz="1200" b="0" i="0">
                        <a:solidFill>
                          <a:srgbClr val="FF0000"/>
                        </a:solidFill>
                        <a:latin typeface="Cambria Math"/>
                      </a:rPr>
                      <m:t>.</m:t>
                    </m:r>
                    <m:r>
                      <a:rPr kumimoji="1" lang="en-US" altLang="ja-JP" sz="1200" b="0" i="0">
                        <a:solidFill>
                          <a:srgbClr val="FF0000"/>
                        </a:solidFill>
                        <a:latin typeface="Cambria Math"/>
                      </a:rPr>
                      <m:t>2</m:t>
                    </m:r>
                    <m:r>
                      <a:rPr kumimoji="1" lang="en-US" altLang="ja-JP" sz="1200" b="0" i="0">
                        <a:solidFill>
                          <a:srgbClr val="FF0000"/>
                        </a:solidFill>
                        <a:latin typeface="Cambria Math"/>
                      </a:rPr>
                      <m:t>=</m:t>
                    </m:r>
                    <m:r>
                      <a:rPr kumimoji="1" lang="en-US" altLang="ja-JP" sz="1200" b="0" i="0">
                        <a:solidFill>
                          <a:srgbClr val="FF0000"/>
                        </a:solidFill>
                        <a:latin typeface="Cambria Math"/>
                      </a:rPr>
                      <m:t>21</m:t>
                    </m:r>
                    <m:r>
                      <a:rPr kumimoji="1" lang="en-US" altLang="ja-JP" sz="1200" b="0" i="0">
                        <a:solidFill>
                          <a:srgbClr val="FF0000"/>
                        </a:solidFill>
                        <a:latin typeface="Cambria Math"/>
                      </a:rPr>
                      <m:t>.</m:t>
                    </m:r>
                    <m:r>
                      <a:rPr kumimoji="1" lang="en-US" altLang="ja-JP" sz="1200" b="0" i="0">
                        <a:solidFill>
                          <a:srgbClr val="FF0000"/>
                        </a:solidFill>
                        <a:latin typeface="Cambria Math"/>
                      </a:rPr>
                      <m:t>7989</m:t>
                    </m:r>
                  </m:oMath>
                </m:oMathPara>
              </a14:m>
              <a:endParaRPr kumimoji="1" lang="ja-JP" altLang="en-US" sz="1200">
                <a:solidFill>
                  <a:srgbClr val="FF0000"/>
                </a:solidFill>
              </a:endParaRPr>
            </a:p>
          </xdr:txBody>
        </xdr:sp>
      </mc:Choice>
      <mc:Fallback>
        <xdr:sp macro="" textlink="">
          <xdr:nvSpPr>
            <xdr:cNvPr id="48" name="テキスト ボックス 47"/>
            <xdr:cNvSpPr txBox="1"/>
          </xdr:nvSpPr>
          <xdr:spPr>
            <a:xfrm>
              <a:off x="1107281" y="7119938"/>
              <a:ext cx="2857499" cy="30078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r>
                <a:rPr kumimoji="1" lang="en-US" altLang="ja-JP" sz="1200" b="0" i="0">
                  <a:solidFill>
                    <a:srgbClr val="FF0000"/>
                  </a:solidFill>
                  <a:latin typeface="Cambria Math"/>
                </a:rPr>
                <a:t>(16.59</a:t>
              </a:r>
              <a:r>
                <a:rPr kumimoji="1" lang="en-US" altLang="ja-JP" sz="1200" b="0" i="0">
                  <a:solidFill>
                    <a:srgbClr val="FF0000"/>
                  </a:solidFill>
                  <a:latin typeface="Cambria Math"/>
                  <a:ea typeface="Cambria Math"/>
                </a:rPr>
                <a:t>×(−1.29))</a:t>
              </a:r>
              <a:r>
                <a:rPr kumimoji="1" lang="en-US" altLang="ja-JP" sz="1200" b="0" i="0">
                  <a:solidFill>
                    <a:srgbClr val="FF0000"/>
                  </a:solidFill>
                  <a:latin typeface="Cambria Math"/>
                </a:rPr>
                <a:t>+43.2=21.7989</a:t>
              </a:r>
              <a:endParaRPr kumimoji="1" lang="ja-JP" altLang="en-US" sz="1200">
                <a:solidFill>
                  <a:srgbClr val="FF0000"/>
                </a:solidFill>
              </a:endParaRPr>
            </a:p>
          </xdr:txBody>
        </xdr:sp>
      </mc:Fallback>
    </mc:AlternateContent>
    <xdr:clientData/>
  </xdr:oneCellAnchor>
  <xdr:oneCellAnchor>
    <xdr:from>
      <xdr:col>4</xdr:col>
      <xdr:colOff>0</xdr:colOff>
      <xdr:row>31</xdr:row>
      <xdr:rowOff>0</xdr:rowOff>
    </xdr:from>
    <xdr:ext cx="2857499" cy="300788"/>
    <mc:AlternateContent xmlns:mc="http://schemas.openxmlformats.org/markup-compatibility/2006">
      <mc:Choice xmlns:a14="http://schemas.microsoft.com/office/drawing/2010/main" Requires="a14">
        <xdr:sp macro="" textlink="">
          <xdr:nvSpPr>
            <xdr:cNvPr id="49" name="テキスト ボックス 48"/>
            <xdr:cNvSpPr txBox="1"/>
          </xdr:nvSpPr>
          <xdr:spPr>
            <a:xfrm>
              <a:off x="1107281" y="9596438"/>
              <a:ext cx="2857499" cy="30078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14:m>
                <m:oMathPara xmlns:m="http://schemas.openxmlformats.org/officeDocument/2006/math">
                  <m:oMathParaPr>
                    <m:jc m:val="left"/>
                  </m:oMathParaPr>
                  <m:oMath xmlns:m="http://schemas.openxmlformats.org/officeDocument/2006/math">
                    <m:d>
                      <m:dPr>
                        <m:ctrlPr>
                          <a:rPr kumimoji="1" lang="en-US" altLang="ja-JP" sz="1200" b="0" i="1">
                            <a:solidFill>
                              <a:srgbClr val="FF0000"/>
                            </a:solidFill>
                            <a:latin typeface="Cambria Math"/>
                          </a:rPr>
                        </m:ctrlPr>
                      </m:dPr>
                      <m:e>
                        <m:r>
                          <a:rPr kumimoji="1" lang="en-US" altLang="ja-JP" sz="1200" b="0" i="1">
                            <a:solidFill>
                              <a:srgbClr val="FF0000"/>
                            </a:solidFill>
                            <a:latin typeface="Cambria Math"/>
                          </a:rPr>
                          <m:t>16</m:t>
                        </m:r>
                        <m:r>
                          <a:rPr kumimoji="1" lang="en-US" altLang="ja-JP" sz="1200" b="0" i="1">
                            <a:solidFill>
                              <a:srgbClr val="FF0000"/>
                            </a:solidFill>
                            <a:latin typeface="Cambria Math"/>
                          </a:rPr>
                          <m:t>.</m:t>
                        </m:r>
                        <m:r>
                          <a:rPr kumimoji="1" lang="en-US" altLang="ja-JP" sz="1200" b="0" i="1">
                            <a:solidFill>
                              <a:srgbClr val="FF0000"/>
                            </a:solidFill>
                            <a:latin typeface="Cambria Math"/>
                          </a:rPr>
                          <m:t>59</m:t>
                        </m:r>
                        <m:r>
                          <a:rPr kumimoji="1" lang="en-US" altLang="ja-JP" sz="1200" b="0" i="1">
                            <a:solidFill>
                              <a:srgbClr val="FF0000"/>
                            </a:solidFill>
                            <a:latin typeface="Cambria Math"/>
                            <a:ea typeface="Cambria Math"/>
                          </a:rPr>
                          <m:t>×</m:t>
                        </m:r>
                        <m:d>
                          <m:dPr>
                            <m:ctrlPr>
                              <a:rPr kumimoji="1" lang="en-US" altLang="ja-JP" sz="1200" b="0" i="1">
                                <a:solidFill>
                                  <a:srgbClr val="FF0000"/>
                                </a:solidFill>
                                <a:latin typeface="Cambria Math"/>
                                <a:ea typeface="Cambria Math"/>
                              </a:rPr>
                            </m:ctrlPr>
                          </m:dPr>
                          <m:e>
                            <m:r>
                              <a:rPr kumimoji="1" lang="en-US" altLang="ja-JP" sz="1200" b="0" i="1">
                                <a:solidFill>
                                  <a:srgbClr val="FF0000"/>
                                </a:solidFill>
                                <a:latin typeface="Cambria Math"/>
                                <a:ea typeface="Cambria Math"/>
                              </a:rPr>
                              <m:t>−</m:t>
                            </m:r>
                            <m:r>
                              <a:rPr kumimoji="1" lang="en-US" altLang="ja-JP" sz="1200" b="0" i="1">
                                <a:solidFill>
                                  <a:srgbClr val="FF0000"/>
                                </a:solidFill>
                                <a:latin typeface="Cambria Math"/>
                                <a:ea typeface="Cambria Math"/>
                              </a:rPr>
                              <m:t>0</m:t>
                            </m:r>
                            <m:r>
                              <a:rPr kumimoji="1" lang="en-US" altLang="ja-JP" sz="1200" b="0" i="1">
                                <a:solidFill>
                                  <a:srgbClr val="FF0000"/>
                                </a:solidFill>
                                <a:latin typeface="Cambria Math"/>
                                <a:ea typeface="Cambria Math"/>
                              </a:rPr>
                              <m:t>.</m:t>
                            </m:r>
                            <m:r>
                              <a:rPr kumimoji="1" lang="en-US" altLang="ja-JP" sz="1200" b="0" i="1">
                                <a:solidFill>
                                  <a:srgbClr val="FF0000"/>
                                </a:solidFill>
                                <a:latin typeface="Cambria Math"/>
                                <a:ea typeface="Cambria Math"/>
                              </a:rPr>
                              <m:t>85</m:t>
                            </m:r>
                          </m:e>
                        </m:d>
                      </m:e>
                    </m:d>
                    <m:r>
                      <a:rPr kumimoji="1" lang="en-US" altLang="ja-JP" sz="1200" b="0" i="0">
                        <a:solidFill>
                          <a:srgbClr val="FF0000"/>
                        </a:solidFill>
                        <a:latin typeface="Cambria Math"/>
                      </a:rPr>
                      <m:t>+</m:t>
                    </m:r>
                    <m:r>
                      <a:rPr kumimoji="1" lang="en-US" altLang="ja-JP" sz="1200" b="0" i="0">
                        <a:solidFill>
                          <a:srgbClr val="FF0000"/>
                        </a:solidFill>
                        <a:latin typeface="Cambria Math"/>
                      </a:rPr>
                      <m:t>43</m:t>
                    </m:r>
                    <m:r>
                      <a:rPr kumimoji="1" lang="en-US" altLang="ja-JP" sz="1200" b="0" i="0">
                        <a:solidFill>
                          <a:srgbClr val="FF0000"/>
                        </a:solidFill>
                        <a:latin typeface="Cambria Math"/>
                      </a:rPr>
                      <m:t>.</m:t>
                    </m:r>
                    <m:r>
                      <a:rPr kumimoji="1" lang="en-US" altLang="ja-JP" sz="1200" b="0" i="0">
                        <a:solidFill>
                          <a:srgbClr val="FF0000"/>
                        </a:solidFill>
                        <a:latin typeface="Cambria Math"/>
                      </a:rPr>
                      <m:t>2</m:t>
                    </m:r>
                    <m:r>
                      <a:rPr kumimoji="1" lang="en-US" altLang="ja-JP" sz="1200" b="0" i="0">
                        <a:solidFill>
                          <a:srgbClr val="FF0000"/>
                        </a:solidFill>
                        <a:latin typeface="Cambria Math"/>
                      </a:rPr>
                      <m:t>=</m:t>
                    </m:r>
                    <m:r>
                      <a:rPr kumimoji="1" lang="en-US" altLang="ja-JP" sz="1200" b="0" i="0">
                        <a:solidFill>
                          <a:srgbClr val="FF0000"/>
                        </a:solidFill>
                        <a:latin typeface="Cambria Math"/>
                      </a:rPr>
                      <m:t>29</m:t>
                    </m:r>
                    <m:r>
                      <a:rPr kumimoji="1" lang="en-US" altLang="ja-JP" sz="1200" b="0" i="0">
                        <a:solidFill>
                          <a:srgbClr val="FF0000"/>
                        </a:solidFill>
                        <a:latin typeface="Cambria Math"/>
                      </a:rPr>
                      <m:t>.</m:t>
                    </m:r>
                    <m:r>
                      <a:rPr kumimoji="1" lang="en-US" altLang="ja-JP" sz="1200" b="0" i="0">
                        <a:solidFill>
                          <a:srgbClr val="FF0000"/>
                        </a:solidFill>
                        <a:latin typeface="Cambria Math"/>
                      </a:rPr>
                      <m:t>0985</m:t>
                    </m:r>
                  </m:oMath>
                </m:oMathPara>
              </a14:m>
              <a:endParaRPr kumimoji="1" lang="ja-JP" altLang="en-US" sz="1200">
                <a:solidFill>
                  <a:srgbClr val="FF0000"/>
                </a:solidFill>
              </a:endParaRPr>
            </a:p>
          </xdr:txBody>
        </xdr:sp>
      </mc:Choice>
      <mc:Fallback>
        <xdr:sp macro="" textlink="">
          <xdr:nvSpPr>
            <xdr:cNvPr id="49" name="テキスト ボックス 48"/>
            <xdr:cNvSpPr txBox="1"/>
          </xdr:nvSpPr>
          <xdr:spPr>
            <a:xfrm>
              <a:off x="1107281" y="9596438"/>
              <a:ext cx="2857499" cy="30078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r>
                <a:rPr kumimoji="1" lang="en-US" altLang="ja-JP" sz="1200" b="0" i="0">
                  <a:solidFill>
                    <a:srgbClr val="FF0000"/>
                  </a:solidFill>
                  <a:latin typeface="Cambria Math"/>
                </a:rPr>
                <a:t>(16.59</a:t>
              </a:r>
              <a:r>
                <a:rPr kumimoji="1" lang="en-US" altLang="ja-JP" sz="1200" b="0" i="0">
                  <a:solidFill>
                    <a:srgbClr val="FF0000"/>
                  </a:solidFill>
                  <a:latin typeface="Cambria Math"/>
                  <a:ea typeface="Cambria Math"/>
                </a:rPr>
                <a:t>×(−0.85))</a:t>
              </a:r>
              <a:r>
                <a:rPr kumimoji="1" lang="en-US" altLang="ja-JP" sz="1200" b="0" i="0">
                  <a:solidFill>
                    <a:srgbClr val="FF0000"/>
                  </a:solidFill>
                  <a:latin typeface="Cambria Math"/>
                </a:rPr>
                <a:t>+43.2=29.0985</a:t>
              </a:r>
              <a:endParaRPr kumimoji="1" lang="ja-JP" altLang="en-US" sz="1200">
                <a:solidFill>
                  <a:srgbClr val="FF0000"/>
                </a:solidFill>
              </a:endParaRPr>
            </a:p>
          </xdr:txBody>
        </xdr:sp>
      </mc:Fallback>
    </mc:AlternateContent>
    <xdr:clientData/>
  </xdr:oneCellAnchor>
  <xdr:twoCellAnchor editAs="oneCell">
    <xdr:from>
      <xdr:col>29</xdr:col>
      <xdr:colOff>0</xdr:colOff>
      <xdr:row>2</xdr:row>
      <xdr:rowOff>0</xdr:rowOff>
    </xdr:from>
    <xdr:to>
      <xdr:col>49</xdr:col>
      <xdr:colOff>47625</xdr:colOff>
      <xdr:row>14</xdr:row>
      <xdr:rowOff>88935</xdr:rowOff>
    </xdr:to>
    <xdr:pic>
      <xdr:nvPicPr>
        <xdr:cNvPr id="54" name="図 53"/>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691438" y="619125"/>
          <a:ext cx="5286375" cy="380368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29</xdr:col>
      <xdr:colOff>261936</xdr:colOff>
      <xdr:row>17</xdr:row>
      <xdr:rowOff>0</xdr:rowOff>
    </xdr:from>
    <xdr:ext cx="3190875" cy="466794"/>
    <mc:AlternateContent xmlns:mc="http://schemas.openxmlformats.org/markup-compatibility/2006">
      <mc:Choice xmlns:a14="http://schemas.microsoft.com/office/drawing/2010/main" Requires="a14">
        <xdr:sp macro="" textlink="">
          <xdr:nvSpPr>
            <xdr:cNvPr id="56" name="テキスト ボックス 55"/>
            <xdr:cNvSpPr txBox="1"/>
          </xdr:nvSpPr>
          <xdr:spPr>
            <a:xfrm>
              <a:off x="7953374" y="5262563"/>
              <a:ext cx="3190875" cy="46679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14:m>
                <m:oMathPara xmlns:m="http://schemas.openxmlformats.org/officeDocument/2006/math">
                  <m:oMathParaPr>
                    <m:jc m:val="left"/>
                  </m:oMathParaPr>
                  <m:oMath xmlns:m="http://schemas.openxmlformats.org/officeDocument/2006/math">
                    <m:r>
                      <a:rPr kumimoji="1" lang="en-US" altLang="ja-JP" sz="1100" b="0" i="1">
                        <a:latin typeface="Cambria Math"/>
                      </a:rPr>
                      <m:t>𝑈</m:t>
                    </m:r>
                    <m:r>
                      <a:rPr kumimoji="1" lang="en-US" altLang="ja-JP" sz="1100" b="0" i="1">
                        <a:latin typeface="Cambria Math"/>
                      </a:rPr>
                      <m:t>=</m:t>
                    </m:r>
                    <m:f>
                      <m:fPr>
                        <m:ctrlPr>
                          <a:rPr kumimoji="1" lang="en-US" altLang="ja-JP" sz="1100" b="0" i="1">
                            <a:latin typeface="Cambria Math"/>
                          </a:rPr>
                        </m:ctrlPr>
                      </m:fPr>
                      <m:num>
                        <m:nary>
                          <m:naryPr>
                            <m:chr m:val="∑"/>
                            <m:subHide m:val="on"/>
                            <m:supHide m:val="on"/>
                            <m:ctrlPr>
                              <a:rPr kumimoji="1" lang="en-US" altLang="ja-JP" sz="1100" b="0" i="1">
                                <a:latin typeface="Cambria Math"/>
                              </a:rPr>
                            </m:ctrlPr>
                          </m:naryPr>
                          <m:sub/>
                          <m:sup/>
                          <m:e>
                            <m:sSup>
                              <m:sSupPr>
                                <m:ctrlPr>
                                  <a:rPr kumimoji="1" lang="en-US" altLang="ja-JP" sz="1100" b="0" i="1">
                                    <a:latin typeface="Cambria Math"/>
                                  </a:rPr>
                                </m:ctrlPr>
                              </m:sSupPr>
                              <m:e>
                                <m:d>
                                  <m:dPr>
                                    <m:ctrlPr>
                                      <a:rPr kumimoji="1" lang="en-US" altLang="ja-JP" sz="1100" b="0" i="1">
                                        <a:latin typeface="Cambria Math"/>
                                      </a:rPr>
                                    </m:ctrlPr>
                                  </m:dPr>
                                  <m:e>
                                    <m:sSub>
                                      <m:sSubPr>
                                        <m:ctrlPr>
                                          <a:rPr kumimoji="1" lang="en-US" altLang="ja-JP" sz="1100" b="0" i="1">
                                            <a:latin typeface="Cambria Math"/>
                                          </a:rPr>
                                        </m:ctrlPr>
                                      </m:sSubPr>
                                      <m:e>
                                        <m:r>
                                          <a:rPr kumimoji="1" lang="en-US" altLang="ja-JP" sz="1100" b="0" i="1">
                                            <a:latin typeface="Cambria Math"/>
                                          </a:rPr>
                                          <m:t>𝑥</m:t>
                                        </m:r>
                                      </m:e>
                                      <m:sub>
                                        <m:r>
                                          <a:rPr kumimoji="1" lang="en-US" altLang="ja-JP" sz="1100" b="0" i="1">
                                            <a:latin typeface="Cambria Math"/>
                                          </a:rPr>
                                          <m:t>𝑖</m:t>
                                        </m:r>
                                      </m:sub>
                                    </m:sSub>
                                    <m:r>
                                      <a:rPr kumimoji="1" lang="en-US" altLang="ja-JP" sz="1100" b="0" i="1">
                                        <a:latin typeface="Cambria Math"/>
                                      </a:rPr>
                                      <m:t>−</m:t>
                                    </m:r>
                                    <m:acc>
                                      <m:accPr>
                                        <m:chr m:val="̅"/>
                                        <m:ctrlPr>
                                          <a:rPr kumimoji="1" lang="en-US" altLang="ja-JP" sz="1100" b="0" i="1">
                                            <a:latin typeface="Cambria Math"/>
                                          </a:rPr>
                                        </m:ctrlPr>
                                      </m:accPr>
                                      <m:e>
                                        <m:r>
                                          <a:rPr kumimoji="1" lang="en-US" altLang="ja-JP" sz="1100" b="0" i="1">
                                            <a:latin typeface="Cambria Math"/>
                                          </a:rPr>
                                          <m:t>𝑥</m:t>
                                        </m:r>
                                      </m:e>
                                    </m:acc>
                                  </m:e>
                                </m:d>
                              </m:e>
                              <m:sup>
                                <m:r>
                                  <a:rPr kumimoji="1" lang="en-US" altLang="ja-JP" sz="1100" b="0" i="1">
                                    <a:latin typeface="Cambria Math"/>
                                  </a:rPr>
                                  <m:t>2</m:t>
                                </m:r>
                              </m:sup>
                            </m:sSup>
                          </m:e>
                        </m:nary>
                      </m:num>
                      <m:den>
                        <m:sSubSup>
                          <m:sSubSupPr>
                            <m:ctrlPr>
                              <a:rPr kumimoji="1" lang="en-US" altLang="ja-JP" sz="1100" b="0" i="1">
                                <a:solidFill>
                                  <a:srgbClr val="FF0000"/>
                                </a:solidFill>
                                <a:latin typeface="Cambria Math"/>
                              </a:rPr>
                            </m:ctrlPr>
                          </m:sSubSupPr>
                          <m:e>
                            <m:r>
                              <a:rPr kumimoji="1" lang="en-US" altLang="ja-JP" sz="1100" b="0" i="1">
                                <a:solidFill>
                                  <a:srgbClr val="FF0000"/>
                                </a:solidFill>
                                <a:latin typeface="Cambria Math"/>
                              </a:rPr>
                              <m:t>𝜎</m:t>
                            </m:r>
                          </m:e>
                          <m:sub>
                            <m:r>
                              <a:rPr kumimoji="1" lang="en-US" altLang="ja-JP" sz="1100" b="0" i="1">
                                <a:solidFill>
                                  <a:srgbClr val="FF0000"/>
                                </a:solidFill>
                                <a:latin typeface="Cambria Math"/>
                              </a:rPr>
                              <m:t>𝑥</m:t>
                            </m:r>
                          </m:sub>
                          <m:sup>
                            <m:r>
                              <a:rPr kumimoji="1" lang="en-US" altLang="ja-JP" sz="1100" b="0" i="1">
                                <a:solidFill>
                                  <a:srgbClr val="FF0000"/>
                                </a:solidFill>
                                <a:latin typeface="Cambria Math"/>
                              </a:rPr>
                              <m:t>2</m:t>
                            </m:r>
                          </m:sup>
                        </m:sSubSup>
                      </m:den>
                    </m:f>
                    <m:r>
                      <a:rPr kumimoji="1" lang="en-US" altLang="ja-JP" sz="1100" b="0" i="1">
                        <a:latin typeface="Cambria Math"/>
                      </a:rPr>
                      <m:t>~</m:t>
                    </m:r>
                    <m:sSubSup>
                      <m:sSubSupPr>
                        <m:ctrlPr>
                          <a:rPr kumimoji="1" lang="en-US" altLang="ja-JP" sz="1100" b="0" i="1">
                            <a:latin typeface="Cambria Math"/>
                          </a:rPr>
                        </m:ctrlPr>
                      </m:sSubSupPr>
                      <m:e>
                        <m:r>
                          <a:rPr kumimoji="1" lang="en-US" altLang="ja-JP" sz="1100" b="0" i="1">
                            <a:latin typeface="Cambria Math"/>
                          </a:rPr>
                          <m:t>𝜒</m:t>
                        </m:r>
                      </m:e>
                      <m:sub>
                        <m:r>
                          <a:rPr kumimoji="1" lang="en-US" altLang="ja-JP" sz="1100" b="0" i="1">
                            <a:latin typeface="Cambria Math"/>
                          </a:rPr>
                          <m:t>𝑥</m:t>
                        </m:r>
                      </m:sub>
                      <m:sup>
                        <m:r>
                          <a:rPr kumimoji="1" lang="en-US" altLang="ja-JP" sz="1100" b="0" i="1">
                            <a:latin typeface="Cambria Math"/>
                          </a:rPr>
                          <m:t>2</m:t>
                        </m:r>
                      </m:sup>
                    </m:sSubSup>
                    <m:d>
                      <m:dPr>
                        <m:ctrlPr>
                          <a:rPr kumimoji="1" lang="en-US" altLang="ja-JP" sz="1100" b="0" i="1">
                            <a:latin typeface="Cambria Math"/>
                          </a:rPr>
                        </m:ctrlPr>
                      </m:dPr>
                      <m:e>
                        <m:r>
                          <a:rPr kumimoji="1" lang="en-US" altLang="ja-JP" sz="1100" b="0" i="1">
                            <a:latin typeface="Cambria Math"/>
                          </a:rPr>
                          <m:t>𝑛</m:t>
                        </m:r>
                        <m:r>
                          <a:rPr kumimoji="1" lang="en-US" altLang="ja-JP" sz="1100" b="0" i="1">
                            <a:latin typeface="Cambria Math"/>
                          </a:rPr>
                          <m:t>−</m:t>
                        </m:r>
                        <m:r>
                          <a:rPr kumimoji="1" lang="en-US" altLang="ja-JP" sz="1100" b="0" i="1">
                            <a:latin typeface="Cambria Math"/>
                          </a:rPr>
                          <m:t>1</m:t>
                        </m:r>
                      </m:e>
                    </m:d>
                  </m:oMath>
                </m:oMathPara>
              </a14:m>
              <a:endParaRPr kumimoji="1" lang="ja-JP" altLang="en-US" sz="1100"/>
            </a:p>
          </xdr:txBody>
        </xdr:sp>
      </mc:Choice>
      <mc:Fallback>
        <xdr:sp macro="" textlink="">
          <xdr:nvSpPr>
            <xdr:cNvPr id="56" name="テキスト ボックス 55"/>
            <xdr:cNvSpPr txBox="1"/>
          </xdr:nvSpPr>
          <xdr:spPr>
            <a:xfrm>
              <a:off x="7953374" y="5262563"/>
              <a:ext cx="3190875" cy="46679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r>
                <a:rPr kumimoji="1" lang="en-US" altLang="ja-JP" sz="1100" b="0" i="0">
                  <a:latin typeface="Cambria Math"/>
                </a:rPr>
                <a:t>𝑈=(∑▒(𝑥_𝑖−𝑥 ̅ )^2 )/(</a:t>
              </a:r>
              <a:r>
                <a:rPr kumimoji="1" lang="en-US" altLang="ja-JP" sz="1100" b="0" i="0">
                  <a:solidFill>
                    <a:srgbClr val="FF0000"/>
                  </a:solidFill>
                  <a:latin typeface="Cambria Math"/>
                </a:rPr>
                <a:t>𝜎_𝑥^2 )</a:t>
              </a:r>
              <a:r>
                <a:rPr kumimoji="1" lang="en-US" altLang="ja-JP" sz="1100" b="0" i="0">
                  <a:latin typeface="Cambria Math"/>
                </a:rPr>
                <a:t>~𝜒_𝑥^2 (𝑛−1)</a:t>
              </a:r>
              <a:endParaRPr kumimoji="1" lang="ja-JP" altLang="en-US" sz="1100"/>
            </a:p>
          </xdr:txBody>
        </xdr:sp>
      </mc:Fallback>
    </mc:AlternateContent>
    <xdr:clientData/>
  </xdr:oneCellAnchor>
  <xdr:twoCellAnchor editAs="oneCell">
    <xdr:from>
      <xdr:col>31</xdr:col>
      <xdr:colOff>0</xdr:colOff>
      <xdr:row>24</xdr:row>
      <xdr:rowOff>0</xdr:rowOff>
    </xdr:from>
    <xdr:to>
      <xdr:col>49</xdr:col>
      <xdr:colOff>250031</xdr:colOff>
      <xdr:row>33</xdr:row>
      <xdr:rowOff>204621</xdr:rowOff>
    </xdr:to>
    <xdr:pic>
      <xdr:nvPicPr>
        <xdr:cNvPr id="62" name="図 61"/>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8215313" y="7429500"/>
          <a:ext cx="4964906" cy="29906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28</xdr:col>
      <xdr:colOff>107157</xdr:colOff>
      <xdr:row>34</xdr:row>
      <xdr:rowOff>226220</xdr:rowOff>
    </xdr:from>
    <xdr:to>
      <xdr:col>34</xdr:col>
      <xdr:colOff>214314</xdr:colOff>
      <xdr:row>36</xdr:row>
      <xdr:rowOff>1</xdr:rowOff>
    </xdr:to>
    <mc:AlternateContent xmlns:mc="http://schemas.openxmlformats.org/markup-compatibility/2006">
      <mc:Choice xmlns:a14="http://schemas.microsoft.com/office/drawing/2010/main" Requires="a14">
        <xdr:sp macro="" textlink="">
          <xdr:nvSpPr>
            <xdr:cNvPr id="4" name="角丸四角形吹き出し 3"/>
            <xdr:cNvSpPr/>
          </xdr:nvSpPr>
          <xdr:spPr>
            <a:xfrm>
              <a:off x="7536657" y="10751345"/>
              <a:ext cx="1678782" cy="392906"/>
            </a:xfrm>
            <a:prstGeom prst="wedgeRoundRectCallout">
              <a:avLst>
                <a:gd name="adj1" fmla="val 28811"/>
                <a:gd name="adj2" fmla="val -221002"/>
                <a:gd name="adj3" fmla="val 16667"/>
              </a:avLst>
            </a:prstGeom>
            <a:solidFill>
              <a:sysClr val="window" lastClr="FFFFFF"/>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14:m>
                <m:oMathPara xmlns:m="http://schemas.openxmlformats.org/officeDocument/2006/math">
                  <m:oMathParaPr>
                    <m:jc m:val="center"/>
                  </m:oMathParaPr>
                  <m:oMath xmlns:m="http://schemas.openxmlformats.org/officeDocument/2006/math">
                    <m:sSubSup>
                      <m:sSubSupPr>
                        <m:ctrlPr>
                          <a:rPr kumimoji="1" lang="en-US" altLang="ja-JP" sz="1400" b="0" i="1">
                            <a:solidFill>
                              <a:srgbClr val="FF0000"/>
                            </a:solidFill>
                            <a:latin typeface="Cambria Math"/>
                          </a:rPr>
                        </m:ctrlPr>
                      </m:sSubSupPr>
                      <m:e>
                        <m:r>
                          <a:rPr kumimoji="1" lang="en-US" altLang="ja-JP" sz="1400" b="0" i="1">
                            <a:solidFill>
                              <a:srgbClr val="FF0000"/>
                            </a:solidFill>
                            <a:latin typeface="Cambria Math"/>
                          </a:rPr>
                          <m:t>𝜒</m:t>
                        </m:r>
                      </m:e>
                      <m:sub>
                        <m:r>
                          <a:rPr kumimoji="1" lang="en-US" altLang="ja-JP" sz="1400" b="0" i="1">
                            <a:solidFill>
                              <a:srgbClr val="FF0000"/>
                            </a:solidFill>
                            <a:latin typeface="Cambria Math"/>
                          </a:rPr>
                          <m:t>0</m:t>
                        </m:r>
                        <m:r>
                          <a:rPr kumimoji="1" lang="en-US" altLang="ja-JP" sz="1400" b="0" i="1">
                            <a:solidFill>
                              <a:srgbClr val="FF0000"/>
                            </a:solidFill>
                            <a:latin typeface="Cambria Math"/>
                          </a:rPr>
                          <m:t>.</m:t>
                        </m:r>
                        <m:r>
                          <a:rPr kumimoji="1" lang="en-US" altLang="ja-JP" sz="1400" b="0" i="1">
                            <a:solidFill>
                              <a:srgbClr val="FF0000"/>
                            </a:solidFill>
                            <a:latin typeface="Cambria Math"/>
                          </a:rPr>
                          <m:t>975</m:t>
                        </m:r>
                      </m:sub>
                      <m:sup>
                        <m:r>
                          <a:rPr kumimoji="1" lang="en-US" altLang="ja-JP" sz="1400" b="0" i="1">
                            <a:solidFill>
                              <a:srgbClr val="FF0000"/>
                            </a:solidFill>
                            <a:latin typeface="Cambria Math"/>
                          </a:rPr>
                          <m:t>2</m:t>
                        </m:r>
                      </m:sup>
                    </m:sSubSup>
                    <m:d>
                      <m:dPr>
                        <m:ctrlPr>
                          <a:rPr kumimoji="1" lang="en-US" altLang="ja-JP" sz="1400" b="0" i="1">
                            <a:solidFill>
                              <a:srgbClr val="FF0000"/>
                            </a:solidFill>
                            <a:latin typeface="Cambria Math"/>
                          </a:rPr>
                        </m:ctrlPr>
                      </m:dPr>
                      <m:e>
                        <m:r>
                          <a:rPr kumimoji="1" lang="en-US" altLang="ja-JP" sz="1400" b="0" i="1">
                            <a:solidFill>
                              <a:srgbClr val="FF0000"/>
                            </a:solidFill>
                            <a:latin typeface="Cambria Math"/>
                          </a:rPr>
                          <m:t>5</m:t>
                        </m:r>
                      </m:e>
                    </m:d>
                    <m:r>
                      <a:rPr kumimoji="1" lang="en-US" altLang="ja-JP" sz="1400" b="0" i="1">
                        <a:solidFill>
                          <a:srgbClr val="FF0000"/>
                        </a:solidFill>
                        <a:latin typeface="Cambria Math"/>
                      </a:rPr>
                      <m:t>=</m:t>
                    </m:r>
                    <m:r>
                      <a:rPr kumimoji="1" lang="en-US" altLang="ja-JP" sz="1400" b="0" i="1">
                        <a:solidFill>
                          <a:srgbClr val="FF0000"/>
                        </a:solidFill>
                        <a:latin typeface="Cambria Math"/>
                      </a:rPr>
                      <m:t>0</m:t>
                    </m:r>
                    <m:r>
                      <a:rPr kumimoji="1" lang="en-US" altLang="ja-JP" sz="1400" b="0" i="1">
                        <a:solidFill>
                          <a:srgbClr val="FF0000"/>
                        </a:solidFill>
                        <a:latin typeface="Cambria Math"/>
                      </a:rPr>
                      <m:t>.</m:t>
                    </m:r>
                    <m:r>
                      <a:rPr kumimoji="1" lang="en-US" altLang="ja-JP" sz="1400" b="0" i="1">
                        <a:solidFill>
                          <a:srgbClr val="FF0000"/>
                        </a:solidFill>
                        <a:latin typeface="Cambria Math"/>
                      </a:rPr>
                      <m:t>8312</m:t>
                    </m:r>
                  </m:oMath>
                </m:oMathPara>
              </a14:m>
              <a:endParaRPr kumimoji="1" lang="ja-JP" altLang="en-US" sz="1400">
                <a:solidFill>
                  <a:srgbClr val="FF0000"/>
                </a:solidFill>
              </a:endParaRPr>
            </a:p>
          </xdr:txBody>
        </xdr:sp>
      </mc:Choice>
      <mc:Fallback>
        <xdr:sp macro="" textlink="">
          <xdr:nvSpPr>
            <xdr:cNvPr id="4" name="角丸四角形吹き出し 3"/>
            <xdr:cNvSpPr/>
          </xdr:nvSpPr>
          <xdr:spPr>
            <a:xfrm>
              <a:off x="7536657" y="10751345"/>
              <a:ext cx="1678782" cy="392906"/>
            </a:xfrm>
            <a:prstGeom prst="wedgeRoundRectCallout">
              <a:avLst>
                <a:gd name="adj1" fmla="val 28811"/>
                <a:gd name="adj2" fmla="val -221002"/>
                <a:gd name="adj3" fmla="val 16667"/>
              </a:avLst>
            </a:prstGeom>
            <a:solidFill>
              <a:sysClr val="window" lastClr="FFFFFF"/>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400" b="0" i="0">
                  <a:solidFill>
                    <a:srgbClr val="FF0000"/>
                  </a:solidFill>
                  <a:latin typeface="Cambria Math"/>
                </a:rPr>
                <a:t>𝜒_0.975^2 (5)=0.8312</a:t>
              </a:r>
              <a:endParaRPr kumimoji="1" lang="ja-JP" altLang="en-US" sz="1400">
                <a:solidFill>
                  <a:srgbClr val="FF0000"/>
                </a:solidFill>
              </a:endParaRPr>
            </a:p>
          </xdr:txBody>
        </xdr:sp>
      </mc:Fallback>
    </mc:AlternateContent>
    <xdr:clientData/>
  </xdr:twoCellAnchor>
  <xdr:twoCellAnchor>
    <xdr:from>
      <xdr:col>41</xdr:col>
      <xdr:colOff>104772</xdr:colOff>
      <xdr:row>34</xdr:row>
      <xdr:rowOff>200026</xdr:rowOff>
    </xdr:from>
    <xdr:to>
      <xdr:col>47</xdr:col>
      <xdr:colOff>211929</xdr:colOff>
      <xdr:row>35</xdr:row>
      <xdr:rowOff>283369</xdr:rowOff>
    </xdr:to>
    <mc:AlternateContent xmlns:mc="http://schemas.openxmlformats.org/markup-compatibility/2006">
      <mc:Choice xmlns:a14="http://schemas.microsoft.com/office/drawing/2010/main" Requires="a14">
        <xdr:sp macro="" textlink="">
          <xdr:nvSpPr>
            <xdr:cNvPr id="65" name="角丸四角形吹き出し 64"/>
            <xdr:cNvSpPr/>
          </xdr:nvSpPr>
          <xdr:spPr>
            <a:xfrm>
              <a:off x="10939460" y="10725151"/>
              <a:ext cx="1678782" cy="392906"/>
            </a:xfrm>
            <a:prstGeom prst="wedgeRoundRectCallout">
              <a:avLst>
                <a:gd name="adj1" fmla="val -31472"/>
                <a:gd name="adj2" fmla="val -221002"/>
                <a:gd name="adj3" fmla="val 16667"/>
              </a:avLst>
            </a:prstGeom>
            <a:solidFill>
              <a:sysClr val="window" lastClr="FFFFFF"/>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14:m>
                <m:oMath xmlns:m="http://schemas.openxmlformats.org/officeDocument/2006/math">
                  <m:sSubSup>
                    <m:sSubSupPr>
                      <m:ctrlPr>
                        <a:rPr kumimoji="1" lang="en-US" altLang="ja-JP" sz="1200" b="0" i="1">
                          <a:solidFill>
                            <a:srgbClr val="FF0000"/>
                          </a:solidFill>
                          <a:latin typeface="Cambria Math"/>
                        </a:rPr>
                      </m:ctrlPr>
                    </m:sSubSupPr>
                    <m:e>
                      <m:r>
                        <a:rPr kumimoji="1" lang="en-US" altLang="ja-JP" sz="1200" b="0" i="1">
                          <a:solidFill>
                            <a:srgbClr val="FF0000"/>
                          </a:solidFill>
                          <a:latin typeface="Cambria Math"/>
                        </a:rPr>
                        <m:t>𝜒</m:t>
                      </m:r>
                    </m:e>
                    <m:sub>
                      <m:r>
                        <a:rPr kumimoji="1" lang="en-US" altLang="ja-JP" sz="1200" b="0" i="1">
                          <a:solidFill>
                            <a:srgbClr val="FF0000"/>
                          </a:solidFill>
                          <a:latin typeface="Cambria Math"/>
                        </a:rPr>
                        <m:t>0</m:t>
                      </m:r>
                      <m:r>
                        <a:rPr kumimoji="1" lang="en-US" altLang="ja-JP" sz="1200" b="0" i="1">
                          <a:solidFill>
                            <a:srgbClr val="FF0000"/>
                          </a:solidFill>
                          <a:latin typeface="Cambria Math"/>
                        </a:rPr>
                        <m:t>.</m:t>
                      </m:r>
                      <m:r>
                        <a:rPr kumimoji="1" lang="en-US" altLang="ja-JP" sz="1200" b="0" i="1">
                          <a:solidFill>
                            <a:srgbClr val="FF0000"/>
                          </a:solidFill>
                          <a:latin typeface="Cambria Math"/>
                        </a:rPr>
                        <m:t>025</m:t>
                      </m:r>
                    </m:sub>
                    <m:sup>
                      <m:r>
                        <a:rPr kumimoji="1" lang="en-US" altLang="ja-JP" sz="1200" b="0" i="1">
                          <a:solidFill>
                            <a:srgbClr val="FF0000"/>
                          </a:solidFill>
                          <a:latin typeface="Cambria Math"/>
                        </a:rPr>
                        <m:t>2</m:t>
                      </m:r>
                    </m:sup>
                  </m:sSubSup>
                  <m:d>
                    <m:dPr>
                      <m:ctrlPr>
                        <a:rPr kumimoji="1" lang="en-US" altLang="ja-JP" sz="1200" b="0" i="1">
                          <a:solidFill>
                            <a:srgbClr val="FF0000"/>
                          </a:solidFill>
                          <a:latin typeface="Cambria Math"/>
                        </a:rPr>
                      </m:ctrlPr>
                    </m:dPr>
                    <m:e>
                      <m:r>
                        <a:rPr kumimoji="1" lang="en-US" altLang="ja-JP" sz="1200" b="0" i="1">
                          <a:solidFill>
                            <a:srgbClr val="FF0000"/>
                          </a:solidFill>
                          <a:latin typeface="Cambria Math"/>
                        </a:rPr>
                        <m:t>5</m:t>
                      </m:r>
                    </m:e>
                  </m:d>
                  <m:r>
                    <a:rPr kumimoji="1" lang="en-US" altLang="ja-JP" sz="1200" b="0" i="1">
                      <a:solidFill>
                        <a:srgbClr val="FF0000"/>
                      </a:solidFill>
                      <a:latin typeface="Cambria Math"/>
                    </a:rPr>
                    <m:t>=</m:t>
                  </m:r>
                  <m:r>
                    <a:rPr kumimoji="1" lang="en-US" altLang="ja-JP" sz="1200" b="0" i="1">
                      <a:solidFill>
                        <a:srgbClr val="FF0000"/>
                      </a:solidFill>
                      <a:latin typeface="Cambria Math"/>
                    </a:rPr>
                    <m:t>12</m:t>
                  </m:r>
                  <m:r>
                    <a:rPr kumimoji="1" lang="en-US" altLang="ja-JP" sz="1200" b="0" i="1">
                      <a:solidFill>
                        <a:srgbClr val="FF0000"/>
                      </a:solidFill>
                      <a:latin typeface="Cambria Math"/>
                    </a:rPr>
                    <m:t>.</m:t>
                  </m:r>
                  <m:r>
                    <a:rPr kumimoji="1" lang="en-US" altLang="ja-JP" sz="1200" b="0" i="1">
                      <a:solidFill>
                        <a:srgbClr val="FF0000"/>
                      </a:solidFill>
                      <a:latin typeface="Cambria Math"/>
                    </a:rPr>
                    <m:t>83</m:t>
                  </m:r>
                </m:oMath>
              </a14:m>
              <a:r>
                <a:rPr kumimoji="1" lang="en-US" altLang="ja-JP" sz="1200">
                  <a:solidFill>
                    <a:srgbClr val="FF0000"/>
                  </a:solidFill>
                </a:rPr>
                <a:t>25</a:t>
              </a:r>
              <a:endParaRPr kumimoji="1" lang="ja-JP" altLang="en-US" sz="1200">
                <a:solidFill>
                  <a:srgbClr val="FF0000"/>
                </a:solidFill>
              </a:endParaRPr>
            </a:p>
          </xdr:txBody>
        </xdr:sp>
      </mc:Choice>
      <mc:Fallback>
        <xdr:sp macro="" textlink="">
          <xdr:nvSpPr>
            <xdr:cNvPr id="65" name="角丸四角形吹き出し 64"/>
            <xdr:cNvSpPr/>
          </xdr:nvSpPr>
          <xdr:spPr>
            <a:xfrm>
              <a:off x="10939460" y="10725151"/>
              <a:ext cx="1678782" cy="392906"/>
            </a:xfrm>
            <a:prstGeom prst="wedgeRoundRectCallout">
              <a:avLst>
                <a:gd name="adj1" fmla="val -31472"/>
                <a:gd name="adj2" fmla="val -221002"/>
                <a:gd name="adj3" fmla="val 16667"/>
              </a:avLst>
            </a:prstGeom>
            <a:solidFill>
              <a:sysClr val="window" lastClr="FFFFFF"/>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200" b="0" i="0">
                  <a:solidFill>
                    <a:srgbClr val="FF0000"/>
                  </a:solidFill>
                  <a:latin typeface="Cambria Math"/>
                </a:rPr>
                <a:t>𝜒_0.025^2 (5)=12.83</a:t>
              </a:r>
              <a:r>
                <a:rPr kumimoji="1" lang="en-US" altLang="ja-JP" sz="1200">
                  <a:solidFill>
                    <a:srgbClr val="FF0000"/>
                  </a:solidFill>
                </a:rPr>
                <a:t>25</a:t>
              </a:r>
              <a:endParaRPr kumimoji="1" lang="ja-JP" altLang="en-US" sz="1200">
                <a:solidFill>
                  <a:srgbClr val="FF0000"/>
                </a:solidFill>
              </a:endParaRPr>
            </a:p>
          </xdr:txBody>
        </xdr:sp>
      </mc:Fallback>
    </mc:AlternateContent>
    <xdr:clientData/>
  </xdr:twoCellAnchor>
  <xdr:oneCellAnchor>
    <xdr:from>
      <xdr:col>57</xdr:col>
      <xdr:colOff>0</xdr:colOff>
      <xdr:row>3</xdr:row>
      <xdr:rowOff>-1</xdr:rowOff>
    </xdr:from>
    <xdr:ext cx="4167187" cy="928687"/>
    <mc:AlternateContent xmlns:mc="http://schemas.openxmlformats.org/markup-compatibility/2006">
      <mc:Choice xmlns:a14="http://schemas.microsoft.com/office/drawing/2010/main" Requires="a14">
        <xdr:sp macro="" textlink="">
          <xdr:nvSpPr>
            <xdr:cNvPr id="71" name="テキスト ボックス 70"/>
            <xdr:cNvSpPr txBox="1"/>
          </xdr:nvSpPr>
          <xdr:spPr>
            <a:xfrm>
              <a:off x="15025688" y="928687"/>
              <a:ext cx="4167187" cy="9286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14:m>
                <m:oMathPara xmlns:m="http://schemas.openxmlformats.org/officeDocument/2006/math">
                  <m:oMathParaPr>
                    <m:jc m:val="centerGroup"/>
                  </m:oMathParaPr>
                  <m:oMath xmlns:m="http://schemas.openxmlformats.org/officeDocument/2006/math">
                    <m:func>
                      <m:funcPr>
                        <m:ctrlPr>
                          <a:rPr kumimoji="1" lang="en-US" altLang="ja-JP" sz="1400" b="0" i="1">
                            <a:solidFill>
                              <a:srgbClr val="FF0000"/>
                            </a:solidFill>
                            <a:latin typeface="Cambria Math"/>
                          </a:rPr>
                        </m:ctrlPr>
                      </m:funcPr>
                      <m:fName>
                        <m:r>
                          <m:rPr>
                            <m:sty m:val="p"/>
                          </m:rPr>
                          <a:rPr kumimoji="1" lang="en-US" altLang="ja-JP" sz="1400" b="0" i="0">
                            <a:solidFill>
                              <a:srgbClr val="FF0000"/>
                            </a:solidFill>
                            <a:latin typeface="Cambria Math"/>
                          </a:rPr>
                          <m:t>Pr</m:t>
                        </m:r>
                      </m:fName>
                      <m:e>
                        <m:d>
                          <m:dPr>
                            <m:ctrlPr>
                              <a:rPr kumimoji="1" lang="en-US" altLang="ja-JP" sz="1400" b="0" i="1">
                                <a:solidFill>
                                  <a:srgbClr val="FF0000"/>
                                </a:solidFill>
                                <a:latin typeface="Cambria Math"/>
                              </a:rPr>
                            </m:ctrlPr>
                          </m:dPr>
                          <m:e>
                            <m:f>
                              <m:fPr>
                                <m:ctrlPr>
                                  <a:rPr kumimoji="1" lang="en-US" altLang="ja-JP" sz="1400" b="0" i="1">
                                    <a:solidFill>
                                      <a:srgbClr val="FF0000"/>
                                    </a:solidFill>
                                    <a:latin typeface="Cambria Math"/>
                                  </a:rPr>
                                </m:ctrlPr>
                              </m:fPr>
                              <m:num>
                                <m:nary>
                                  <m:naryPr>
                                    <m:chr m:val="∑"/>
                                    <m:subHide m:val="on"/>
                                    <m:supHide m:val="on"/>
                                    <m:ctrlPr>
                                      <a:rPr kumimoji="1" lang="en-US" altLang="ja-JP" sz="1400" b="0" i="1">
                                        <a:solidFill>
                                          <a:srgbClr val="FF0000"/>
                                        </a:solidFill>
                                        <a:latin typeface="Cambria Math"/>
                                      </a:rPr>
                                    </m:ctrlPr>
                                  </m:naryPr>
                                  <m:sub/>
                                  <m:sup/>
                                  <m:e>
                                    <m:sSup>
                                      <m:sSupPr>
                                        <m:ctrlPr>
                                          <a:rPr kumimoji="1" lang="en-US" altLang="ja-JP" sz="1400" b="0" i="1">
                                            <a:solidFill>
                                              <a:srgbClr val="FF0000"/>
                                            </a:solidFill>
                                            <a:latin typeface="Cambria Math"/>
                                          </a:rPr>
                                        </m:ctrlPr>
                                      </m:sSupPr>
                                      <m:e>
                                        <m:d>
                                          <m:dPr>
                                            <m:ctrlPr>
                                              <a:rPr kumimoji="1" lang="en-US" altLang="ja-JP" sz="1400" b="0" i="1">
                                                <a:solidFill>
                                                  <a:srgbClr val="FF0000"/>
                                                </a:solidFill>
                                                <a:latin typeface="Cambria Math"/>
                                              </a:rPr>
                                            </m:ctrlPr>
                                          </m:dPr>
                                          <m:e>
                                            <m:sSub>
                                              <m:sSubPr>
                                                <m:ctrlPr>
                                                  <a:rPr kumimoji="1" lang="en-US" altLang="ja-JP" sz="1400" b="0" i="1">
                                                    <a:solidFill>
                                                      <a:srgbClr val="FF0000"/>
                                                    </a:solidFill>
                                                    <a:latin typeface="Cambria Math"/>
                                                  </a:rPr>
                                                </m:ctrlPr>
                                              </m:sSubPr>
                                              <m:e>
                                                <m:r>
                                                  <a:rPr kumimoji="1" lang="en-US" altLang="ja-JP" sz="1400" b="0" i="1">
                                                    <a:solidFill>
                                                      <a:srgbClr val="FF0000"/>
                                                    </a:solidFill>
                                                    <a:latin typeface="Cambria Math"/>
                                                  </a:rPr>
                                                  <m:t>𝑥</m:t>
                                                </m:r>
                                              </m:e>
                                              <m:sub>
                                                <m:r>
                                                  <a:rPr kumimoji="1" lang="en-US" altLang="ja-JP" sz="1400" b="0" i="1">
                                                    <a:solidFill>
                                                      <a:srgbClr val="FF0000"/>
                                                    </a:solidFill>
                                                    <a:latin typeface="Cambria Math"/>
                                                  </a:rPr>
                                                  <m:t>𝑖</m:t>
                                                </m:r>
                                              </m:sub>
                                            </m:sSub>
                                            <m:r>
                                              <a:rPr kumimoji="1" lang="en-US" altLang="ja-JP" sz="1400" b="0" i="1">
                                                <a:solidFill>
                                                  <a:srgbClr val="FF0000"/>
                                                </a:solidFill>
                                                <a:latin typeface="Cambria Math"/>
                                              </a:rPr>
                                              <m:t>−</m:t>
                                            </m:r>
                                            <m:acc>
                                              <m:accPr>
                                                <m:chr m:val="̅"/>
                                                <m:ctrlPr>
                                                  <a:rPr kumimoji="1" lang="en-US" altLang="ja-JP" sz="1400" b="0" i="1">
                                                    <a:solidFill>
                                                      <a:srgbClr val="FF0000"/>
                                                    </a:solidFill>
                                                    <a:latin typeface="Cambria Math"/>
                                                  </a:rPr>
                                                </m:ctrlPr>
                                              </m:accPr>
                                              <m:e>
                                                <m:r>
                                                  <a:rPr kumimoji="1" lang="en-US" altLang="ja-JP" sz="1400" b="0" i="1">
                                                    <a:solidFill>
                                                      <a:srgbClr val="FF0000"/>
                                                    </a:solidFill>
                                                    <a:latin typeface="Cambria Math"/>
                                                  </a:rPr>
                                                  <m:t>𝑥</m:t>
                                                </m:r>
                                              </m:e>
                                            </m:acc>
                                          </m:e>
                                        </m:d>
                                      </m:e>
                                      <m:sup>
                                        <m:r>
                                          <a:rPr kumimoji="1" lang="en-US" altLang="ja-JP" sz="1400" b="0" i="1">
                                            <a:solidFill>
                                              <a:srgbClr val="FF0000"/>
                                            </a:solidFill>
                                            <a:latin typeface="Cambria Math"/>
                                          </a:rPr>
                                          <m:t>2</m:t>
                                        </m:r>
                                      </m:sup>
                                    </m:sSup>
                                  </m:e>
                                </m:nary>
                              </m:num>
                              <m:den>
                                <m:sSubSup>
                                  <m:sSubSupPr>
                                    <m:ctrlPr>
                                      <a:rPr kumimoji="1" lang="en-US" altLang="ja-JP" sz="1400" b="0" i="1">
                                        <a:solidFill>
                                          <a:srgbClr val="FF0000"/>
                                        </a:solidFill>
                                        <a:latin typeface="Cambria Math"/>
                                      </a:rPr>
                                    </m:ctrlPr>
                                  </m:sSubSupPr>
                                  <m:e>
                                    <m:r>
                                      <a:rPr kumimoji="1" lang="en-US" altLang="ja-JP" sz="1400" b="0" i="1">
                                        <a:solidFill>
                                          <a:srgbClr val="FF0000"/>
                                        </a:solidFill>
                                        <a:latin typeface="Cambria Math"/>
                                      </a:rPr>
                                      <m:t>𝜒</m:t>
                                    </m:r>
                                  </m:e>
                                  <m:sub>
                                    <m:r>
                                      <a:rPr kumimoji="1" lang="en-US" altLang="ja-JP" sz="1400" b="0" i="1">
                                        <a:solidFill>
                                          <a:srgbClr val="FF0000"/>
                                        </a:solidFill>
                                        <a:latin typeface="Cambria Math"/>
                                      </a:rPr>
                                      <m:t>0</m:t>
                                    </m:r>
                                    <m:r>
                                      <a:rPr kumimoji="1" lang="en-US" altLang="ja-JP" sz="1400" b="0" i="1">
                                        <a:solidFill>
                                          <a:srgbClr val="FF0000"/>
                                        </a:solidFill>
                                        <a:latin typeface="Cambria Math"/>
                                      </a:rPr>
                                      <m:t>.</m:t>
                                    </m:r>
                                    <m:r>
                                      <a:rPr kumimoji="1" lang="en-US" altLang="ja-JP" sz="1400" b="0" i="1">
                                        <a:solidFill>
                                          <a:srgbClr val="FF0000"/>
                                        </a:solidFill>
                                        <a:latin typeface="Cambria Math"/>
                                      </a:rPr>
                                      <m:t>025</m:t>
                                    </m:r>
                                  </m:sub>
                                  <m:sup>
                                    <m:r>
                                      <a:rPr kumimoji="1" lang="en-US" altLang="ja-JP" sz="1400" b="0" i="1">
                                        <a:solidFill>
                                          <a:srgbClr val="FF0000"/>
                                        </a:solidFill>
                                        <a:latin typeface="Cambria Math"/>
                                      </a:rPr>
                                      <m:t>2</m:t>
                                    </m:r>
                                  </m:sup>
                                </m:sSubSup>
                                <m:d>
                                  <m:dPr>
                                    <m:ctrlPr>
                                      <a:rPr kumimoji="1" lang="en-US" altLang="ja-JP" sz="1400" b="0" i="1">
                                        <a:solidFill>
                                          <a:srgbClr val="FF0000"/>
                                        </a:solidFill>
                                        <a:latin typeface="Cambria Math"/>
                                      </a:rPr>
                                    </m:ctrlPr>
                                  </m:dPr>
                                  <m:e>
                                    <m:r>
                                      <a:rPr kumimoji="1" lang="en-US" altLang="ja-JP" sz="1400" b="0" i="1">
                                        <a:solidFill>
                                          <a:srgbClr val="FF0000"/>
                                        </a:solidFill>
                                        <a:latin typeface="Cambria Math"/>
                                      </a:rPr>
                                      <m:t>𝑛</m:t>
                                    </m:r>
                                    <m:r>
                                      <a:rPr kumimoji="1" lang="en-US" altLang="ja-JP" sz="1400" b="0" i="1">
                                        <a:solidFill>
                                          <a:srgbClr val="FF0000"/>
                                        </a:solidFill>
                                        <a:latin typeface="Cambria Math"/>
                                      </a:rPr>
                                      <m:t>−</m:t>
                                    </m:r>
                                    <m:r>
                                      <a:rPr kumimoji="1" lang="en-US" altLang="ja-JP" sz="1400" b="0" i="1">
                                        <a:solidFill>
                                          <a:srgbClr val="FF0000"/>
                                        </a:solidFill>
                                        <a:latin typeface="Cambria Math"/>
                                      </a:rPr>
                                      <m:t>1</m:t>
                                    </m:r>
                                  </m:e>
                                </m:d>
                              </m:den>
                            </m:f>
                            <m:r>
                              <a:rPr kumimoji="1" lang="en-US" altLang="ja-JP" sz="1400" b="0" i="1">
                                <a:solidFill>
                                  <a:srgbClr val="FF0000"/>
                                </a:solidFill>
                                <a:latin typeface="Cambria Math"/>
                              </a:rPr>
                              <m:t>&lt;</m:t>
                            </m:r>
                            <m:sSubSup>
                              <m:sSubSupPr>
                                <m:ctrlPr>
                                  <a:rPr kumimoji="1" lang="en-US" altLang="ja-JP" sz="1400" b="0" i="1">
                                    <a:solidFill>
                                      <a:srgbClr val="FF0000"/>
                                    </a:solidFill>
                                    <a:latin typeface="Cambria Math"/>
                                  </a:rPr>
                                </m:ctrlPr>
                              </m:sSubSupPr>
                              <m:e>
                                <m:r>
                                  <a:rPr kumimoji="1" lang="en-US" altLang="ja-JP" sz="1400" b="0" i="1">
                                    <a:solidFill>
                                      <a:srgbClr val="FF0000"/>
                                    </a:solidFill>
                                    <a:latin typeface="Cambria Math"/>
                                  </a:rPr>
                                  <m:t>𝜎</m:t>
                                </m:r>
                              </m:e>
                              <m:sub>
                                <m:r>
                                  <a:rPr kumimoji="1" lang="en-US" altLang="ja-JP" sz="1400" b="0" i="1">
                                    <a:solidFill>
                                      <a:srgbClr val="FF0000"/>
                                    </a:solidFill>
                                    <a:latin typeface="Cambria Math"/>
                                  </a:rPr>
                                  <m:t>𝑥</m:t>
                                </m:r>
                              </m:sub>
                              <m:sup>
                                <m:r>
                                  <a:rPr kumimoji="1" lang="en-US" altLang="ja-JP" sz="1400" b="0" i="1">
                                    <a:solidFill>
                                      <a:srgbClr val="FF0000"/>
                                    </a:solidFill>
                                    <a:latin typeface="Cambria Math"/>
                                  </a:rPr>
                                  <m:t>2</m:t>
                                </m:r>
                              </m:sup>
                            </m:sSubSup>
                            <m:r>
                              <a:rPr kumimoji="1" lang="en-US" altLang="ja-JP" sz="1400" b="0" i="1">
                                <a:solidFill>
                                  <a:srgbClr val="FF0000"/>
                                </a:solidFill>
                                <a:latin typeface="Cambria Math"/>
                              </a:rPr>
                              <m:t>&lt;</m:t>
                            </m:r>
                            <m:f>
                              <m:fPr>
                                <m:ctrlPr>
                                  <a:rPr kumimoji="1" lang="en-US" altLang="ja-JP" sz="1400" b="0" i="1">
                                    <a:solidFill>
                                      <a:srgbClr val="FF0000"/>
                                    </a:solidFill>
                                    <a:latin typeface="Cambria Math"/>
                                  </a:rPr>
                                </m:ctrlPr>
                              </m:fPr>
                              <m:num>
                                <m:nary>
                                  <m:naryPr>
                                    <m:chr m:val="∑"/>
                                    <m:subHide m:val="on"/>
                                    <m:supHide m:val="on"/>
                                    <m:ctrlPr>
                                      <a:rPr kumimoji="1" lang="en-US" altLang="ja-JP" sz="1400" b="0" i="1">
                                        <a:solidFill>
                                          <a:srgbClr val="FF0000"/>
                                        </a:solidFill>
                                        <a:latin typeface="Cambria Math"/>
                                      </a:rPr>
                                    </m:ctrlPr>
                                  </m:naryPr>
                                  <m:sub/>
                                  <m:sup/>
                                  <m:e>
                                    <m:sSup>
                                      <m:sSupPr>
                                        <m:ctrlPr>
                                          <a:rPr kumimoji="1" lang="en-US" altLang="ja-JP" sz="1400" b="0" i="1">
                                            <a:solidFill>
                                              <a:srgbClr val="FF0000"/>
                                            </a:solidFill>
                                            <a:latin typeface="Cambria Math"/>
                                          </a:rPr>
                                        </m:ctrlPr>
                                      </m:sSupPr>
                                      <m:e>
                                        <m:d>
                                          <m:dPr>
                                            <m:ctrlPr>
                                              <a:rPr kumimoji="1" lang="en-US" altLang="ja-JP" sz="1400" b="0" i="1">
                                                <a:solidFill>
                                                  <a:srgbClr val="FF0000"/>
                                                </a:solidFill>
                                                <a:latin typeface="Cambria Math"/>
                                              </a:rPr>
                                            </m:ctrlPr>
                                          </m:dPr>
                                          <m:e>
                                            <m:sSub>
                                              <m:sSubPr>
                                                <m:ctrlPr>
                                                  <a:rPr kumimoji="1" lang="en-US" altLang="ja-JP" sz="1400" b="0" i="1">
                                                    <a:solidFill>
                                                      <a:srgbClr val="FF0000"/>
                                                    </a:solidFill>
                                                    <a:latin typeface="Cambria Math"/>
                                                  </a:rPr>
                                                </m:ctrlPr>
                                              </m:sSubPr>
                                              <m:e>
                                                <m:r>
                                                  <a:rPr kumimoji="1" lang="en-US" altLang="ja-JP" sz="1400" b="0" i="1">
                                                    <a:solidFill>
                                                      <a:srgbClr val="FF0000"/>
                                                    </a:solidFill>
                                                    <a:latin typeface="Cambria Math"/>
                                                  </a:rPr>
                                                  <m:t>𝑥</m:t>
                                                </m:r>
                                              </m:e>
                                              <m:sub>
                                                <m:r>
                                                  <a:rPr kumimoji="1" lang="en-US" altLang="ja-JP" sz="1400" b="0" i="1">
                                                    <a:solidFill>
                                                      <a:srgbClr val="FF0000"/>
                                                    </a:solidFill>
                                                    <a:latin typeface="Cambria Math"/>
                                                  </a:rPr>
                                                  <m:t>𝑖</m:t>
                                                </m:r>
                                              </m:sub>
                                            </m:sSub>
                                            <m:r>
                                              <a:rPr kumimoji="1" lang="en-US" altLang="ja-JP" sz="1400" b="0" i="1">
                                                <a:solidFill>
                                                  <a:srgbClr val="FF0000"/>
                                                </a:solidFill>
                                                <a:latin typeface="Cambria Math"/>
                                              </a:rPr>
                                              <m:t>−</m:t>
                                            </m:r>
                                            <m:acc>
                                              <m:accPr>
                                                <m:chr m:val="̅"/>
                                                <m:ctrlPr>
                                                  <a:rPr kumimoji="1" lang="en-US" altLang="ja-JP" sz="1400" b="0" i="1">
                                                    <a:solidFill>
                                                      <a:srgbClr val="FF0000"/>
                                                    </a:solidFill>
                                                    <a:latin typeface="Cambria Math"/>
                                                  </a:rPr>
                                                </m:ctrlPr>
                                              </m:accPr>
                                              <m:e>
                                                <m:r>
                                                  <a:rPr kumimoji="1" lang="en-US" altLang="ja-JP" sz="1400" b="0" i="1">
                                                    <a:solidFill>
                                                      <a:srgbClr val="FF0000"/>
                                                    </a:solidFill>
                                                    <a:latin typeface="Cambria Math"/>
                                                  </a:rPr>
                                                  <m:t>𝑥</m:t>
                                                </m:r>
                                              </m:e>
                                            </m:acc>
                                          </m:e>
                                        </m:d>
                                      </m:e>
                                      <m:sup>
                                        <m:r>
                                          <a:rPr kumimoji="1" lang="en-US" altLang="ja-JP" sz="1400" b="0" i="1">
                                            <a:solidFill>
                                              <a:srgbClr val="FF0000"/>
                                            </a:solidFill>
                                            <a:latin typeface="Cambria Math"/>
                                          </a:rPr>
                                          <m:t>2</m:t>
                                        </m:r>
                                      </m:sup>
                                    </m:sSup>
                                  </m:e>
                                </m:nary>
                              </m:num>
                              <m:den>
                                <m:sSubSup>
                                  <m:sSubSupPr>
                                    <m:ctrlPr>
                                      <a:rPr kumimoji="1" lang="en-US" altLang="ja-JP" sz="1400" b="0" i="1">
                                        <a:solidFill>
                                          <a:srgbClr val="FF0000"/>
                                        </a:solidFill>
                                        <a:latin typeface="Cambria Math"/>
                                      </a:rPr>
                                    </m:ctrlPr>
                                  </m:sSubSupPr>
                                  <m:e>
                                    <m:r>
                                      <a:rPr kumimoji="1" lang="en-US" altLang="ja-JP" sz="1400" b="0" i="1">
                                        <a:solidFill>
                                          <a:srgbClr val="FF0000"/>
                                        </a:solidFill>
                                        <a:latin typeface="Cambria Math"/>
                                      </a:rPr>
                                      <m:t>𝜒</m:t>
                                    </m:r>
                                  </m:e>
                                  <m:sub>
                                    <m:r>
                                      <a:rPr kumimoji="1" lang="en-US" altLang="ja-JP" sz="1400" b="0" i="1">
                                        <a:solidFill>
                                          <a:srgbClr val="FF0000"/>
                                        </a:solidFill>
                                        <a:latin typeface="Cambria Math"/>
                                      </a:rPr>
                                      <m:t>0</m:t>
                                    </m:r>
                                    <m:r>
                                      <a:rPr kumimoji="1" lang="en-US" altLang="ja-JP" sz="1400" b="0" i="1">
                                        <a:solidFill>
                                          <a:srgbClr val="FF0000"/>
                                        </a:solidFill>
                                        <a:latin typeface="Cambria Math"/>
                                      </a:rPr>
                                      <m:t>.</m:t>
                                    </m:r>
                                    <m:r>
                                      <a:rPr kumimoji="1" lang="en-US" altLang="ja-JP" sz="1400" b="0" i="1">
                                        <a:solidFill>
                                          <a:srgbClr val="FF0000"/>
                                        </a:solidFill>
                                        <a:latin typeface="Cambria Math"/>
                                      </a:rPr>
                                      <m:t>975</m:t>
                                    </m:r>
                                  </m:sub>
                                  <m:sup>
                                    <m:r>
                                      <a:rPr kumimoji="1" lang="en-US" altLang="ja-JP" sz="1400" b="0" i="1">
                                        <a:solidFill>
                                          <a:srgbClr val="FF0000"/>
                                        </a:solidFill>
                                        <a:latin typeface="Cambria Math"/>
                                      </a:rPr>
                                      <m:t>2</m:t>
                                    </m:r>
                                  </m:sup>
                                </m:sSubSup>
                                <m:d>
                                  <m:dPr>
                                    <m:ctrlPr>
                                      <a:rPr kumimoji="1" lang="en-US" altLang="ja-JP" sz="1400" b="0" i="1">
                                        <a:solidFill>
                                          <a:srgbClr val="FF0000"/>
                                        </a:solidFill>
                                        <a:latin typeface="Cambria Math"/>
                                      </a:rPr>
                                    </m:ctrlPr>
                                  </m:dPr>
                                  <m:e>
                                    <m:r>
                                      <a:rPr kumimoji="1" lang="en-US" altLang="ja-JP" sz="1400" b="0" i="1">
                                        <a:solidFill>
                                          <a:srgbClr val="FF0000"/>
                                        </a:solidFill>
                                        <a:latin typeface="Cambria Math"/>
                                      </a:rPr>
                                      <m:t>𝑛</m:t>
                                    </m:r>
                                    <m:r>
                                      <a:rPr kumimoji="1" lang="en-US" altLang="ja-JP" sz="1400" b="0" i="1">
                                        <a:solidFill>
                                          <a:srgbClr val="FF0000"/>
                                        </a:solidFill>
                                        <a:latin typeface="Cambria Math"/>
                                      </a:rPr>
                                      <m:t>−</m:t>
                                    </m:r>
                                    <m:r>
                                      <a:rPr kumimoji="1" lang="en-US" altLang="ja-JP" sz="1400" b="0" i="1">
                                        <a:solidFill>
                                          <a:srgbClr val="FF0000"/>
                                        </a:solidFill>
                                        <a:latin typeface="Cambria Math"/>
                                      </a:rPr>
                                      <m:t>1</m:t>
                                    </m:r>
                                  </m:e>
                                </m:d>
                              </m:den>
                            </m:f>
                          </m:e>
                        </m:d>
                      </m:e>
                    </m:func>
                    <m:r>
                      <a:rPr kumimoji="1" lang="en-US" altLang="ja-JP" sz="1400" b="0" i="1">
                        <a:solidFill>
                          <a:srgbClr val="FF0000"/>
                        </a:solidFill>
                        <a:latin typeface="Cambria Math"/>
                      </a:rPr>
                      <m:t>=</m:t>
                    </m:r>
                    <m:r>
                      <a:rPr kumimoji="1" lang="en-US" altLang="ja-JP" sz="1400" b="0" i="1">
                        <a:solidFill>
                          <a:srgbClr val="FF0000"/>
                        </a:solidFill>
                        <a:latin typeface="Cambria Math"/>
                      </a:rPr>
                      <m:t>0</m:t>
                    </m:r>
                    <m:r>
                      <a:rPr kumimoji="1" lang="en-US" altLang="ja-JP" sz="1400" b="0" i="1">
                        <a:solidFill>
                          <a:srgbClr val="FF0000"/>
                        </a:solidFill>
                        <a:latin typeface="Cambria Math"/>
                      </a:rPr>
                      <m:t>.</m:t>
                    </m:r>
                    <m:r>
                      <a:rPr kumimoji="1" lang="en-US" altLang="ja-JP" sz="1400" b="0" i="1">
                        <a:solidFill>
                          <a:srgbClr val="FF0000"/>
                        </a:solidFill>
                        <a:latin typeface="Cambria Math"/>
                      </a:rPr>
                      <m:t>95</m:t>
                    </m:r>
                  </m:oMath>
                </m:oMathPara>
              </a14:m>
              <a:endParaRPr kumimoji="1" lang="ja-JP" altLang="en-US" sz="1400">
                <a:solidFill>
                  <a:srgbClr val="FF0000"/>
                </a:solidFill>
              </a:endParaRPr>
            </a:p>
          </xdr:txBody>
        </xdr:sp>
      </mc:Choice>
      <mc:Fallback>
        <xdr:sp macro="" textlink="">
          <xdr:nvSpPr>
            <xdr:cNvPr id="71" name="テキスト ボックス 70"/>
            <xdr:cNvSpPr txBox="1"/>
          </xdr:nvSpPr>
          <xdr:spPr>
            <a:xfrm>
              <a:off x="15025688" y="928687"/>
              <a:ext cx="4167187" cy="9286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r>
                <a:rPr kumimoji="1" lang="en-US" altLang="ja-JP" sz="1400" b="0" i="0">
                  <a:solidFill>
                    <a:srgbClr val="FF0000"/>
                  </a:solidFill>
                  <a:latin typeface="Cambria Math"/>
                </a:rPr>
                <a:t>Pr⁡((∑▒(𝑥_𝑖−𝑥 ̅ )^2 )/(𝜒_0.025^2 (𝑛−1) )&lt;𝜎_𝑥^2&lt;(∑▒(𝑥_𝑖−𝑥 ̅ )^2 )/(𝜒_0.975^2 (𝑛−1) ))=0.95</a:t>
              </a:r>
              <a:endParaRPr kumimoji="1" lang="ja-JP" altLang="en-US" sz="1400">
                <a:solidFill>
                  <a:srgbClr val="FF0000"/>
                </a:solidFill>
              </a:endParaRPr>
            </a:p>
          </xdr:txBody>
        </xdr:sp>
      </mc:Fallback>
    </mc:AlternateContent>
    <xdr:clientData/>
  </xdr:oneCellAnchor>
  <xdr:oneCellAnchor>
    <xdr:from>
      <xdr:col>57</xdr:col>
      <xdr:colOff>0</xdr:colOff>
      <xdr:row>9</xdr:row>
      <xdr:rowOff>-1</xdr:rowOff>
    </xdr:from>
    <xdr:ext cx="4167187" cy="928687"/>
    <mc:AlternateContent xmlns:mc="http://schemas.openxmlformats.org/markup-compatibility/2006">
      <mc:Choice xmlns:a14="http://schemas.microsoft.com/office/drawing/2010/main" Requires="a14">
        <xdr:sp macro="" textlink="">
          <xdr:nvSpPr>
            <xdr:cNvPr id="73" name="テキスト ボックス 72"/>
            <xdr:cNvSpPr txBox="1"/>
          </xdr:nvSpPr>
          <xdr:spPr>
            <a:xfrm>
              <a:off x="15025688" y="928687"/>
              <a:ext cx="4167187" cy="9286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14:m>
                <m:oMathPara xmlns:m="http://schemas.openxmlformats.org/officeDocument/2006/math">
                  <m:oMathParaPr>
                    <m:jc m:val="centerGroup"/>
                  </m:oMathParaPr>
                  <m:oMath xmlns:m="http://schemas.openxmlformats.org/officeDocument/2006/math">
                    <m:func>
                      <m:funcPr>
                        <m:ctrlPr>
                          <a:rPr kumimoji="1" lang="en-US" altLang="ja-JP" sz="1100" b="0" i="1">
                            <a:solidFill>
                              <a:srgbClr val="FF0000"/>
                            </a:solidFill>
                            <a:latin typeface="Cambria Math"/>
                          </a:rPr>
                        </m:ctrlPr>
                      </m:funcPr>
                      <m:fName>
                        <m:r>
                          <m:rPr>
                            <m:sty m:val="p"/>
                          </m:rPr>
                          <a:rPr kumimoji="1" lang="en-US" altLang="ja-JP" sz="1100" b="0" i="0">
                            <a:solidFill>
                              <a:srgbClr val="FF0000"/>
                            </a:solidFill>
                            <a:latin typeface="Cambria Math"/>
                          </a:rPr>
                          <m:t>Pr</m:t>
                        </m:r>
                      </m:fName>
                      <m:e>
                        <m:d>
                          <m:dPr>
                            <m:ctrlPr>
                              <a:rPr kumimoji="1" lang="en-US" altLang="ja-JP" sz="1100" b="0" i="1">
                                <a:solidFill>
                                  <a:srgbClr val="FF0000"/>
                                </a:solidFill>
                                <a:latin typeface="Cambria Math"/>
                              </a:rPr>
                            </m:ctrlPr>
                          </m:dPr>
                          <m:e>
                            <m:acc>
                              <m:accPr>
                                <m:chr m:val="̅"/>
                                <m:ctrlPr>
                                  <a:rPr kumimoji="1" lang="en-US" altLang="ja-JP" sz="1100" b="0" i="1">
                                    <a:solidFill>
                                      <a:srgbClr val="FF0000"/>
                                    </a:solidFill>
                                    <a:latin typeface="Cambria Math"/>
                                  </a:rPr>
                                </m:ctrlPr>
                              </m:accPr>
                              <m:e>
                                <m:r>
                                  <a:rPr kumimoji="1" lang="en-US" altLang="ja-JP" sz="1100" b="0" i="1">
                                    <a:solidFill>
                                      <a:srgbClr val="FF0000"/>
                                    </a:solidFill>
                                    <a:latin typeface="Cambria Math"/>
                                  </a:rPr>
                                  <m:t>𝑥</m:t>
                                </m:r>
                              </m:e>
                            </m:acc>
                            <m:r>
                              <a:rPr kumimoji="1" lang="en-US" altLang="ja-JP" sz="1100" b="0" i="1">
                                <a:solidFill>
                                  <a:srgbClr val="FF0000"/>
                                </a:solidFill>
                                <a:latin typeface="Cambria Math"/>
                              </a:rPr>
                              <m:t>−</m:t>
                            </m:r>
                            <m:sSub>
                              <m:sSubPr>
                                <m:ctrlPr>
                                  <a:rPr kumimoji="1" lang="en-US" altLang="ja-JP" sz="1100" b="0" i="1">
                                    <a:solidFill>
                                      <a:srgbClr val="FF0000"/>
                                    </a:solidFill>
                                    <a:latin typeface="Cambria Math"/>
                                  </a:rPr>
                                </m:ctrlPr>
                              </m:sSubPr>
                              <m:e>
                                <m:r>
                                  <a:rPr kumimoji="1" lang="en-US" altLang="ja-JP" sz="1100" b="0" i="1">
                                    <a:solidFill>
                                      <a:srgbClr val="FF0000"/>
                                    </a:solidFill>
                                    <a:latin typeface="Cambria Math"/>
                                  </a:rPr>
                                  <m:t>𝑡</m:t>
                                </m:r>
                              </m:e>
                              <m:sub>
                                <m:r>
                                  <a:rPr kumimoji="1" lang="en-US" altLang="ja-JP" sz="1100" b="0" i="1">
                                    <a:solidFill>
                                      <a:srgbClr val="FF0000"/>
                                    </a:solidFill>
                                    <a:latin typeface="Cambria Math"/>
                                  </a:rPr>
                                  <m:t>0</m:t>
                                </m:r>
                                <m:r>
                                  <a:rPr kumimoji="1" lang="en-US" altLang="ja-JP" sz="1100" b="0" i="1">
                                    <a:solidFill>
                                      <a:srgbClr val="FF0000"/>
                                    </a:solidFill>
                                    <a:latin typeface="Cambria Math"/>
                                  </a:rPr>
                                  <m:t>.</m:t>
                                </m:r>
                                <m:r>
                                  <a:rPr kumimoji="1" lang="en-US" altLang="ja-JP" sz="1100" b="0" i="1">
                                    <a:solidFill>
                                      <a:srgbClr val="FF0000"/>
                                    </a:solidFill>
                                    <a:latin typeface="Cambria Math"/>
                                  </a:rPr>
                                  <m:t>025</m:t>
                                </m:r>
                              </m:sub>
                            </m:sSub>
                            <m:d>
                              <m:dPr>
                                <m:ctrlPr>
                                  <a:rPr kumimoji="1" lang="en-US" altLang="ja-JP" sz="1100" b="0" i="1">
                                    <a:solidFill>
                                      <a:srgbClr val="FF0000"/>
                                    </a:solidFill>
                                    <a:latin typeface="Cambria Math"/>
                                  </a:rPr>
                                </m:ctrlPr>
                              </m:dPr>
                              <m:e>
                                <m:r>
                                  <a:rPr kumimoji="1" lang="en-US" altLang="ja-JP" sz="1100" b="0" i="1">
                                    <a:solidFill>
                                      <a:srgbClr val="FF0000"/>
                                    </a:solidFill>
                                    <a:latin typeface="Cambria Math"/>
                                  </a:rPr>
                                  <m:t>𝑛</m:t>
                                </m:r>
                                <m:r>
                                  <a:rPr kumimoji="1" lang="en-US" altLang="ja-JP" sz="1100" b="0" i="1">
                                    <a:solidFill>
                                      <a:srgbClr val="FF0000"/>
                                    </a:solidFill>
                                    <a:latin typeface="Cambria Math"/>
                                  </a:rPr>
                                  <m:t>−</m:t>
                                </m:r>
                                <m:r>
                                  <a:rPr kumimoji="1" lang="en-US" altLang="ja-JP" sz="1100" b="0" i="1">
                                    <a:solidFill>
                                      <a:srgbClr val="FF0000"/>
                                    </a:solidFill>
                                    <a:latin typeface="Cambria Math"/>
                                  </a:rPr>
                                  <m:t>1</m:t>
                                </m:r>
                              </m:e>
                            </m:d>
                            <m:rad>
                              <m:radPr>
                                <m:degHide m:val="on"/>
                                <m:ctrlPr>
                                  <a:rPr kumimoji="1" lang="en-US" altLang="ja-JP" sz="1100" b="0" i="1">
                                    <a:solidFill>
                                      <a:srgbClr val="FF0000"/>
                                    </a:solidFill>
                                    <a:latin typeface="Cambria Math"/>
                                  </a:rPr>
                                </m:ctrlPr>
                              </m:radPr>
                              <m:deg/>
                              <m:e>
                                <m:f>
                                  <m:fPr>
                                    <m:ctrlPr>
                                      <a:rPr kumimoji="1" lang="en-US" altLang="ja-JP" sz="1100" b="0" i="1">
                                        <a:solidFill>
                                          <a:srgbClr val="FF0000"/>
                                        </a:solidFill>
                                        <a:latin typeface="Cambria Math"/>
                                      </a:rPr>
                                    </m:ctrlPr>
                                  </m:fPr>
                                  <m:num>
                                    <m:acc>
                                      <m:accPr>
                                        <m:chr m:val="̂"/>
                                        <m:ctrlPr>
                                          <a:rPr kumimoji="1" lang="en-US" altLang="ja-JP" sz="1100" b="0" i="1">
                                            <a:solidFill>
                                              <a:srgbClr val="FF0000"/>
                                            </a:solidFill>
                                            <a:latin typeface="Cambria Math"/>
                                          </a:rPr>
                                        </m:ctrlPr>
                                      </m:accPr>
                                      <m:e>
                                        <m:sSubSup>
                                          <m:sSubSupPr>
                                            <m:ctrlPr>
                                              <a:rPr kumimoji="1" lang="en-US" altLang="ja-JP" sz="1100" b="0" i="1">
                                                <a:solidFill>
                                                  <a:srgbClr val="FF0000"/>
                                                </a:solidFill>
                                                <a:latin typeface="Cambria Math"/>
                                              </a:rPr>
                                            </m:ctrlPr>
                                          </m:sSubSupPr>
                                          <m:e>
                                            <m:r>
                                              <a:rPr kumimoji="1" lang="en-US" altLang="ja-JP" sz="1100" b="0" i="1">
                                                <a:solidFill>
                                                  <a:srgbClr val="FF0000"/>
                                                </a:solidFill>
                                                <a:latin typeface="Cambria Math"/>
                                              </a:rPr>
                                              <m:t>𝜎</m:t>
                                            </m:r>
                                          </m:e>
                                          <m:sub>
                                            <m:r>
                                              <a:rPr kumimoji="1" lang="en-US" altLang="ja-JP" sz="1100" b="0" i="1">
                                                <a:solidFill>
                                                  <a:srgbClr val="FF0000"/>
                                                </a:solidFill>
                                                <a:latin typeface="Cambria Math"/>
                                              </a:rPr>
                                              <m:t>𝑥</m:t>
                                            </m:r>
                                          </m:sub>
                                          <m:sup>
                                            <m:r>
                                              <a:rPr kumimoji="1" lang="en-US" altLang="ja-JP" sz="1100" b="0" i="1">
                                                <a:solidFill>
                                                  <a:srgbClr val="FF0000"/>
                                                </a:solidFill>
                                                <a:latin typeface="Cambria Math"/>
                                              </a:rPr>
                                              <m:t>2</m:t>
                                            </m:r>
                                          </m:sup>
                                        </m:sSubSup>
                                      </m:e>
                                    </m:acc>
                                  </m:num>
                                  <m:den>
                                    <m:r>
                                      <a:rPr kumimoji="1" lang="en-US" altLang="ja-JP" sz="1100" b="0" i="1">
                                        <a:solidFill>
                                          <a:srgbClr val="FF0000"/>
                                        </a:solidFill>
                                        <a:latin typeface="Cambria Math"/>
                                      </a:rPr>
                                      <m:t>𝑛</m:t>
                                    </m:r>
                                  </m:den>
                                </m:f>
                              </m:e>
                            </m:rad>
                            <m:r>
                              <a:rPr kumimoji="1" lang="en-US" altLang="ja-JP" sz="1100" b="0" i="1">
                                <a:solidFill>
                                  <a:srgbClr val="FF0000"/>
                                </a:solidFill>
                                <a:latin typeface="Cambria Math"/>
                              </a:rPr>
                              <m:t>&lt;</m:t>
                            </m:r>
                            <m:sSub>
                              <m:sSubPr>
                                <m:ctrlPr>
                                  <a:rPr kumimoji="1" lang="en-US" altLang="ja-JP" sz="1100" b="0" i="1">
                                    <a:solidFill>
                                      <a:srgbClr val="FF0000"/>
                                    </a:solidFill>
                                    <a:latin typeface="Cambria Math"/>
                                  </a:rPr>
                                </m:ctrlPr>
                              </m:sSubPr>
                              <m:e>
                                <m:r>
                                  <a:rPr kumimoji="1" lang="en-US" altLang="ja-JP" sz="1100" b="0" i="1">
                                    <a:solidFill>
                                      <a:srgbClr val="FF0000"/>
                                    </a:solidFill>
                                    <a:latin typeface="Cambria Math"/>
                                  </a:rPr>
                                  <m:t>𝜇</m:t>
                                </m:r>
                              </m:e>
                              <m:sub>
                                <m:r>
                                  <a:rPr kumimoji="1" lang="en-US" altLang="ja-JP" sz="1100" b="0" i="1">
                                    <a:solidFill>
                                      <a:srgbClr val="FF0000"/>
                                    </a:solidFill>
                                    <a:latin typeface="Cambria Math"/>
                                  </a:rPr>
                                  <m:t>𝑥</m:t>
                                </m:r>
                              </m:sub>
                            </m:sSub>
                            <m:r>
                              <a:rPr kumimoji="1" lang="en-US" altLang="ja-JP" sz="1100" b="0" i="1">
                                <a:solidFill>
                                  <a:srgbClr val="FF0000"/>
                                </a:solidFill>
                                <a:latin typeface="Cambria Math"/>
                              </a:rPr>
                              <m:t>&lt;</m:t>
                            </m:r>
                            <m:acc>
                              <m:accPr>
                                <m:chr m:val="̅"/>
                                <m:ctrlPr>
                                  <a:rPr kumimoji="1" lang="en-US" altLang="ja-JP" sz="1000" b="0" i="1">
                                    <a:solidFill>
                                      <a:srgbClr val="FF0000"/>
                                    </a:solidFill>
                                    <a:effectLst/>
                                    <a:latin typeface="+mn-lt"/>
                                    <a:ea typeface="+mn-ea"/>
                                    <a:cs typeface="+mn-cs"/>
                                  </a:rPr>
                                </m:ctrlPr>
                              </m:accPr>
                              <m:e>
                                <m:r>
                                  <a:rPr kumimoji="1" lang="en-US" altLang="ja-JP" sz="1000" b="0" i="1">
                                    <a:solidFill>
                                      <a:srgbClr val="FF0000"/>
                                    </a:solidFill>
                                    <a:effectLst/>
                                    <a:latin typeface="+mn-lt"/>
                                    <a:ea typeface="+mn-ea"/>
                                    <a:cs typeface="+mn-cs"/>
                                  </a:rPr>
                                  <m:t>𝑥</m:t>
                                </m:r>
                              </m:e>
                            </m:acc>
                            <m:r>
                              <a:rPr kumimoji="1" lang="en-US" altLang="ja-JP" sz="1000" b="0" i="1">
                                <a:solidFill>
                                  <a:srgbClr val="FF0000"/>
                                </a:solidFill>
                                <a:effectLst/>
                                <a:latin typeface="Cambria Math"/>
                                <a:ea typeface="+mn-ea"/>
                                <a:cs typeface="+mn-cs"/>
                              </a:rPr>
                              <m:t>+</m:t>
                            </m:r>
                            <m:sSub>
                              <m:sSubPr>
                                <m:ctrlPr>
                                  <a:rPr kumimoji="1" lang="en-US" altLang="ja-JP" sz="1000" b="0" i="1">
                                    <a:solidFill>
                                      <a:srgbClr val="FF0000"/>
                                    </a:solidFill>
                                    <a:effectLst/>
                                    <a:latin typeface="+mn-lt"/>
                                    <a:ea typeface="+mn-ea"/>
                                    <a:cs typeface="+mn-cs"/>
                                  </a:rPr>
                                </m:ctrlPr>
                              </m:sSubPr>
                              <m:e>
                                <m:r>
                                  <a:rPr kumimoji="1" lang="en-US" altLang="ja-JP" sz="1000" b="0" i="1">
                                    <a:solidFill>
                                      <a:srgbClr val="FF0000"/>
                                    </a:solidFill>
                                    <a:effectLst/>
                                    <a:latin typeface="+mn-lt"/>
                                    <a:ea typeface="+mn-ea"/>
                                    <a:cs typeface="+mn-cs"/>
                                  </a:rPr>
                                  <m:t>𝑡</m:t>
                                </m:r>
                              </m:e>
                              <m:sub>
                                <m:r>
                                  <a:rPr kumimoji="1" lang="en-US" altLang="ja-JP" sz="1000" b="0" i="1">
                                    <a:solidFill>
                                      <a:srgbClr val="FF0000"/>
                                    </a:solidFill>
                                    <a:effectLst/>
                                    <a:latin typeface="+mn-lt"/>
                                    <a:ea typeface="+mn-ea"/>
                                    <a:cs typeface="+mn-cs"/>
                                  </a:rPr>
                                  <m:t>0</m:t>
                                </m:r>
                                <m:r>
                                  <a:rPr kumimoji="1" lang="en-US" altLang="ja-JP" sz="1000" b="0" i="1">
                                    <a:solidFill>
                                      <a:srgbClr val="FF0000"/>
                                    </a:solidFill>
                                    <a:effectLst/>
                                    <a:latin typeface="+mn-lt"/>
                                    <a:ea typeface="+mn-ea"/>
                                    <a:cs typeface="+mn-cs"/>
                                  </a:rPr>
                                  <m:t>.</m:t>
                                </m:r>
                                <m:r>
                                  <a:rPr kumimoji="1" lang="en-US" altLang="ja-JP" sz="1000" b="0" i="1">
                                    <a:solidFill>
                                      <a:srgbClr val="FF0000"/>
                                    </a:solidFill>
                                    <a:effectLst/>
                                    <a:latin typeface="+mn-lt"/>
                                    <a:ea typeface="+mn-ea"/>
                                    <a:cs typeface="+mn-cs"/>
                                  </a:rPr>
                                  <m:t>025</m:t>
                                </m:r>
                              </m:sub>
                            </m:sSub>
                            <m:d>
                              <m:dPr>
                                <m:ctrlPr>
                                  <a:rPr kumimoji="1" lang="en-US" altLang="ja-JP" sz="1000" b="0" i="1">
                                    <a:solidFill>
                                      <a:srgbClr val="FF0000"/>
                                    </a:solidFill>
                                    <a:effectLst/>
                                    <a:latin typeface="+mn-lt"/>
                                    <a:ea typeface="+mn-ea"/>
                                    <a:cs typeface="+mn-cs"/>
                                  </a:rPr>
                                </m:ctrlPr>
                              </m:dPr>
                              <m:e>
                                <m:r>
                                  <a:rPr kumimoji="1" lang="en-US" altLang="ja-JP" sz="1000" b="0" i="1">
                                    <a:solidFill>
                                      <a:srgbClr val="FF0000"/>
                                    </a:solidFill>
                                    <a:effectLst/>
                                    <a:latin typeface="+mn-lt"/>
                                    <a:ea typeface="+mn-ea"/>
                                    <a:cs typeface="+mn-cs"/>
                                  </a:rPr>
                                  <m:t>𝑛</m:t>
                                </m:r>
                                <m:r>
                                  <a:rPr kumimoji="1" lang="en-US" altLang="ja-JP" sz="1000" b="0" i="1">
                                    <a:solidFill>
                                      <a:srgbClr val="FF0000"/>
                                    </a:solidFill>
                                    <a:effectLst/>
                                    <a:latin typeface="+mn-lt"/>
                                    <a:ea typeface="+mn-ea"/>
                                    <a:cs typeface="+mn-cs"/>
                                  </a:rPr>
                                  <m:t>−</m:t>
                                </m:r>
                                <m:r>
                                  <a:rPr kumimoji="1" lang="en-US" altLang="ja-JP" sz="1000" b="0" i="1">
                                    <a:solidFill>
                                      <a:srgbClr val="FF0000"/>
                                    </a:solidFill>
                                    <a:effectLst/>
                                    <a:latin typeface="+mn-lt"/>
                                    <a:ea typeface="+mn-ea"/>
                                    <a:cs typeface="+mn-cs"/>
                                  </a:rPr>
                                  <m:t>1</m:t>
                                </m:r>
                              </m:e>
                            </m:d>
                            <m:rad>
                              <m:radPr>
                                <m:degHide m:val="on"/>
                                <m:ctrlPr>
                                  <a:rPr kumimoji="1" lang="en-US" altLang="ja-JP" sz="1000" b="0" i="1">
                                    <a:solidFill>
                                      <a:srgbClr val="FF0000"/>
                                    </a:solidFill>
                                    <a:effectLst/>
                                    <a:latin typeface="+mn-lt"/>
                                    <a:ea typeface="+mn-ea"/>
                                    <a:cs typeface="+mn-cs"/>
                                  </a:rPr>
                                </m:ctrlPr>
                              </m:radPr>
                              <m:deg/>
                              <m:e>
                                <m:f>
                                  <m:fPr>
                                    <m:ctrlPr>
                                      <a:rPr kumimoji="1" lang="en-US" altLang="ja-JP" sz="1000" b="0" i="1">
                                        <a:solidFill>
                                          <a:srgbClr val="FF0000"/>
                                        </a:solidFill>
                                        <a:effectLst/>
                                        <a:latin typeface="+mn-lt"/>
                                        <a:ea typeface="+mn-ea"/>
                                        <a:cs typeface="+mn-cs"/>
                                      </a:rPr>
                                    </m:ctrlPr>
                                  </m:fPr>
                                  <m:num>
                                    <m:acc>
                                      <m:accPr>
                                        <m:chr m:val="̂"/>
                                        <m:ctrlPr>
                                          <a:rPr kumimoji="1" lang="en-US" altLang="ja-JP" sz="1000" b="0" i="1">
                                            <a:solidFill>
                                              <a:srgbClr val="FF0000"/>
                                            </a:solidFill>
                                            <a:effectLst/>
                                            <a:latin typeface="+mn-lt"/>
                                            <a:ea typeface="+mn-ea"/>
                                            <a:cs typeface="+mn-cs"/>
                                          </a:rPr>
                                        </m:ctrlPr>
                                      </m:accPr>
                                      <m:e>
                                        <m:sSubSup>
                                          <m:sSubSupPr>
                                            <m:ctrlPr>
                                              <a:rPr kumimoji="1" lang="en-US" altLang="ja-JP" sz="1000" b="0" i="1">
                                                <a:solidFill>
                                                  <a:srgbClr val="FF0000"/>
                                                </a:solidFill>
                                                <a:effectLst/>
                                                <a:latin typeface="+mn-lt"/>
                                                <a:ea typeface="+mn-ea"/>
                                                <a:cs typeface="+mn-cs"/>
                                              </a:rPr>
                                            </m:ctrlPr>
                                          </m:sSubSupPr>
                                          <m:e>
                                            <m:r>
                                              <a:rPr kumimoji="1" lang="en-US" altLang="ja-JP" sz="1000" b="0" i="1">
                                                <a:solidFill>
                                                  <a:srgbClr val="FF0000"/>
                                                </a:solidFill>
                                                <a:effectLst/>
                                                <a:latin typeface="+mn-lt"/>
                                                <a:ea typeface="+mn-ea"/>
                                                <a:cs typeface="+mn-cs"/>
                                              </a:rPr>
                                              <m:t>𝜎</m:t>
                                            </m:r>
                                          </m:e>
                                          <m:sub>
                                            <m:r>
                                              <a:rPr kumimoji="1" lang="en-US" altLang="ja-JP" sz="1000" b="0" i="1">
                                                <a:solidFill>
                                                  <a:srgbClr val="FF0000"/>
                                                </a:solidFill>
                                                <a:effectLst/>
                                                <a:latin typeface="+mn-lt"/>
                                                <a:ea typeface="+mn-ea"/>
                                                <a:cs typeface="+mn-cs"/>
                                              </a:rPr>
                                              <m:t>𝑥</m:t>
                                            </m:r>
                                          </m:sub>
                                          <m:sup>
                                            <m:r>
                                              <a:rPr kumimoji="1" lang="en-US" altLang="ja-JP" sz="1000" b="0" i="1">
                                                <a:solidFill>
                                                  <a:srgbClr val="FF0000"/>
                                                </a:solidFill>
                                                <a:effectLst/>
                                                <a:latin typeface="+mn-lt"/>
                                                <a:ea typeface="+mn-ea"/>
                                                <a:cs typeface="+mn-cs"/>
                                              </a:rPr>
                                              <m:t>2</m:t>
                                            </m:r>
                                          </m:sup>
                                        </m:sSubSup>
                                      </m:e>
                                    </m:acc>
                                  </m:num>
                                  <m:den>
                                    <m:r>
                                      <a:rPr kumimoji="1" lang="en-US" altLang="ja-JP" sz="1000" b="0" i="1">
                                        <a:solidFill>
                                          <a:srgbClr val="FF0000"/>
                                        </a:solidFill>
                                        <a:effectLst/>
                                        <a:latin typeface="+mn-lt"/>
                                        <a:ea typeface="+mn-ea"/>
                                        <a:cs typeface="+mn-cs"/>
                                      </a:rPr>
                                      <m:t>𝑛</m:t>
                                    </m:r>
                                  </m:den>
                                </m:f>
                              </m:e>
                            </m:rad>
                          </m:e>
                        </m:d>
                      </m:e>
                    </m:func>
                    <m:r>
                      <a:rPr kumimoji="1" lang="en-US" altLang="ja-JP" sz="1100" b="0" i="1">
                        <a:solidFill>
                          <a:srgbClr val="FF0000"/>
                        </a:solidFill>
                        <a:latin typeface="Cambria Math"/>
                      </a:rPr>
                      <m:t>=</m:t>
                    </m:r>
                    <m:r>
                      <a:rPr kumimoji="1" lang="en-US" altLang="ja-JP" sz="1100" b="0" i="1">
                        <a:solidFill>
                          <a:srgbClr val="FF0000"/>
                        </a:solidFill>
                        <a:latin typeface="Cambria Math"/>
                      </a:rPr>
                      <m:t>0</m:t>
                    </m:r>
                    <m:r>
                      <a:rPr kumimoji="1" lang="en-US" altLang="ja-JP" sz="1100" b="0" i="1">
                        <a:solidFill>
                          <a:srgbClr val="FF0000"/>
                        </a:solidFill>
                        <a:latin typeface="Cambria Math"/>
                      </a:rPr>
                      <m:t>.</m:t>
                    </m:r>
                    <m:r>
                      <a:rPr kumimoji="1" lang="en-US" altLang="ja-JP" sz="1100" b="0" i="1">
                        <a:solidFill>
                          <a:srgbClr val="FF0000"/>
                        </a:solidFill>
                        <a:latin typeface="Cambria Math"/>
                      </a:rPr>
                      <m:t>95</m:t>
                    </m:r>
                  </m:oMath>
                </m:oMathPara>
              </a14:m>
              <a:endParaRPr kumimoji="1" lang="ja-JP" altLang="en-US" sz="1100">
                <a:solidFill>
                  <a:srgbClr val="FF0000"/>
                </a:solidFill>
              </a:endParaRPr>
            </a:p>
          </xdr:txBody>
        </xdr:sp>
      </mc:Choice>
      <mc:Fallback>
        <xdr:sp macro="" textlink="">
          <xdr:nvSpPr>
            <xdr:cNvPr id="73" name="テキスト ボックス 72"/>
            <xdr:cNvSpPr txBox="1"/>
          </xdr:nvSpPr>
          <xdr:spPr>
            <a:xfrm>
              <a:off x="15025688" y="928687"/>
              <a:ext cx="4167187" cy="9286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r>
                <a:rPr kumimoji="1" lang="en-US" altLang="ja-JP" sz="1100" b="0" i="0">
                  <a:solidFill>
                    <a:srgbClr val="FF0000"/>
                  </a:solidFill>
                  <a:latin typeface="Cambria Math"/>
                </a:rPr>
                <a:t>Pr⁡(𝑥 ̅−𝑡_0.025 (𝑛−1) √((𝜎_𝑥^2 ) ̂/𝑛)&lt;𝜇_𝑥&lt;</a:t>
              </a:r>
              <a:r>
                <a:rPr kumimoji="1" lang="en-US" altLang="ja-JP" sz="1000" b="0" i="0">
                  <a:solidFill>
                    <a:srgbClr val="FF0000"/>
                  </a:solidFill>
                  <a:effectLst/>
                  <a:latin typeface="+mn-lt"/>
                  <a:ea typeface="+mn-ea"/>
                  <a:cs typeface="+mn-cs"/>
                </a:rPr>
                <a:t>𝑥 ̅</a:t>
              </a:r>
              <a:r>
                <a:rPr kumimoji="1" lang="en-US" altLang="ja-JP" sz="1000" b="0" i="0">
                  <a:solidFill>
                    <a:srgbClr val="FF0000"/>
                  </a:solidFill>
                  <a:effectLst/>
                  <a:latin typeface="Cambria Math"/>
                  <a:ea typeface="+mn-ea"/>
                  <a:cs typeface="+mn-cs"/>
                </a:rPr>
                <a:t>+</a:t>
              </a:r>
              <a:r>
                <a:rPr kumimoji="1" lang="en-US" altLang="ja-JP" sz="1000" b="0" i="0">
                  <a:solidFill>
                    <a:srgbClr val="FF0000"/>
                  </a:solidFill>
                  <a:effectLst/>
                  <a:latin typeface="+mn-lt"/>
                  <a:ea typeface="+mn-ea"/>
                  <a:cs typeface="+mn-cs"/>
                </a:rPr>
                <a:t>𝑡_0.025 (𝑛−1) √((𝜎_𝑥^2 ) ̂/𝑛)</a:t>
              </a:r>
              <a:r>
                <a:rPr kumimoji="1" lang="en-US" altLang="ja-JP" sz="1100" b="0" i="0">
                  <a:solidFill>
                    <a:srgbClr val="FF0000"/>
                  </a:solidFill>
                  <a:effectLst/>
                  <a:latin typeface="Cambria Math"/>
                  <a:ea typeface="+mn-ea"/>
                  <a:cs typeface="+mn-cs"/>
                </a:rPr>
                <a:t>)</a:t>
              </a:r>
              <a:r>
                <a:rPr kumimoji="1" lang="en-US" altLang="ja-JP" sz="1100" b="0" i="0">
                  <a:solidFill>
                    <a:srgbClr val="FF0000"/>
                  </a:solidFill>
                  <a:latin typeface="Cambria Math"/>
                </a:rPr>
                <a:t>=0.95</a:t>
              </a:r>
              <a:endParaRPr kumimoji="1" lang="ja-JP" altLang="en-US" sz="1100">
                <a:solidFill>
                  <a:srgbClr val="FF0000"/>
                </a:solidFill>
              </a:endParaRPr>
            </a:p>
          </xdr:txBody>
        </xdr:sp>
      </mc:Fallback>
    </mc:AlternateContent>
    <xdr:clientData/>
  </xdr:oneCellAnchor>
  <xdr:oneCellAnchor>
    <xdr:from>
      <xdr:col>60</xdr:col>
      <xdr:colOff>0</xdr:colOff>
      <xdr:row>17</xdr:row>
      <xdr:rowOff>0</xdr:rowOff>
    </xdr:from>
    <xdr:ext cx="469107" cy="264560"/>
    <mc:AlternateContent xmlns:mc="http://schemas.openxmlformats.org/markup-compatibility/2006">
      <mc:Choice xmlns:a14="http://schemas.microsoft.com/office/drawing/2010/main" Requires="a14">
        <xdr:sp macro="" textlink="">
          <xdr:nvSpPr>
            <xdr:cNvPr id="76" name="テキスト ボックス 75"/>
            <xdr:cNvSpPr txBox="1"/>
          </xdr:nvSpPr>
          <xdr:spPr>
            <a:xfrm>
              <a:off x="15811500" y="5262563"/>
              <a:ext cx="469107"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14:m>
                <m:oMathPara xmlns:m="http://schemas.openxmlformats.org/officeDocument/2006/math">
                  <m:oMathParaPr>
                    <m:jc m:val="centerGroup"/>
                  </m:oMathParaPr>
                  <m:oMath xmlns:m="http://schemas.openxmlformats.org/officeDocument/2006/math">
                    <m:r>
                      <a:rPr kumimoji="1" lang="en-US" altLang="ja-JP" sz="1100" b="0" i="1">
                        <a:latin typeface="Cambria Math"/>
                      </a:rPr>
                      <m:t>𝛼</m:t>
                    </m:r>
                  </m:oMath>
                </m:oMathPara>
              </a14:m>
              <a:endParaRPr kumimoji="1" lang="ja-JP" altLang="en-US" sz="1100"/>
            </a:p>
          </xdr:txBody>
        </xdr:sp>
      </mc:Choice>
      <mc:Fallback>
        <xdr:sp macro="" textlink="">
          <xdr:nvSpPr>
            <xdr:cNvPr id="76" name="テキスト ボックス 75"/>
            <xdr:cNvSpPr txBox="1"/>
          </xdr:nvSpPr>
          <xdr:spPr>
            <a:xfrm>
              <a:off x="15811500" y="5262563"/>
              <a:ext cx="469107"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b="0" i="0">
                  <a:latin typeface="Cambria Math"/>
                </a:rPr>
                <a:t>𝛼</a:t>
              </a:r>
              <a:endParaRPr kumimoji="1" lang="ja-JP" altLang="en-US" sz="1100"/>
            </a:p>
          </xdr:txBody>
        </xdr:sp>
      </mc:Fallback>
    </mc:AlternateContent>
    <xdr:clientData/>
  </xdr:oneCellAnchor>
  <xdr:oneCellAnchor>
    <xdr:from>
      <xdr:col>60</xdr:col>
      <xdr:colOff>0</xdr:colOff>
      <xdr:row>18</xdr:row>
      <xdr:rowOff>0</xdr:rowOff>
    </xdr:from>
    <xdr:ext cx="469107" cy="264560"/>
    <mc:AlternateContent xmlns:mc="http://schemas.openxmlformats.org/markup-compatibility/2006">
      <mc:Choice xmlns:a14="http://schemas.microsoft.com/office/drawing/2010/main" Requires="a14">
        <xdr:sp macro="" textlink="">
          <xdr:nvSpPr>
            <xdr:cNvPr id="79" name="テキスト ボックス 78"/>
            <xdr:cNvSpPr txBox="1"/>
          </xdr:nvSpPr>
          <xdr:spPr>
            <a:xfrm>
              <a:off x="15811500" y="5572125"/>
              <a:ext cx="469107"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14:m>
                <m:oMathPara xmlns:m="http://schemas.openxmlformats.org/officeDocument/2006/math">
                  <m:oMathParaPr>
                    <m:jc m:val="centerGroup"/>
                  </m:oMathParaPr>
                  <m:oMath xmlns:m="http://schemas.openxmlformats.org/officeDocument/2006/math">
                    <m:r>
                      <a:rPr kumimoji="1" lang="en-US" altLang="ja-JP" sz="1100" b="0" i="1">
                        <a:latin typeface="Cambria Math"/>
                      </a:rPr>
                      <m:t>𝜈</m:t>
                    </m:r>
                  </m:oMath>
                </m:oMathPara>
              </a14:m>
              <a:endParaRPr kumimoji="1" lang="ja-JP" altLang="en-US" sz="1100"/>
            </a:p>
          </xdr:txBody>
        </xdr:sp>
      </mc:Choice>
      <mc:Fallback>
        <xdr:sp macro="" textlink="">
          <xdr:nvSpPr>
            <xdr:cNvPr id="79" name="テキスト ボックス 78"/>
            <xdr:cNvSpPr txBox="1"/>
          </xdr:nvSpPr>
          <xdr:spPr>
            <a:xfrm>
              <a:off x="15811500" y="5572125"/>
              <a:ext cx="469107"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b="0" i="0">
                  <a:latin typeface="Cambria Math"/>
                </a:rPr>
                <a:t>𝜈</a:t>
              </a:r>
              <a:endParaRPr kumimoji="1" lang="ja-JP" altLang="en-US" sz="1100"/>
            </a:p>
          </xdr:txBody>
        </xdr:sp>
      </mc:Fallback>
    </mc:AlternateContent>
    <xdr:clientData/>
  </xdr:oneCellAnchor>
  <xdr:oneCellAnchor>
    <xdr:from>
      <xdr:col>69</xdr:col>
      <xdr:colOff>0</xdr:colOff>
      <xdr:row>19</xdr:row>
      <xdr:rowOff>0</xdr:rowOff>
    </xdr:from>
    <xdr:ext cx="914400" cy="379206"/>
    <mc:AlternateContent xmlns:mc="http://schemas.openxmlformats.org/markup-compatibility/2006">
      <mc:Choice xmlns:a14="http://schemas.microsoft.com/office/drawing/2010/main" Requires="a14">
        <xdr:sp macro="" textlink="">
          <xdr:nvSpPr>
            <xdr:cNvPr id="92" name="テキスト ボックス 91"/>
            <xdr:cNvSpPr txBox="1"/>
          </xdr:nvSpPr>
          <xdr:spPr>
            <a:xfrm>
              <a:off x="18168938" y="5881688"/>
              <a:ext cx="914400" cy="37920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pPr/>
              <a14:m>
                <m:oMathPara xmlns:m="http://schemas.openxmlformats.org/officeDocument/2006/math">
                  <m:oMathParaPr>
                    <m:jc m:val="left"/>
                  </m:oMathParaPr>
                  <m:oMath xmlns:m="http://schemas.openxmlformats.org/officeDocument/2006/math">
                    <m:sSubSup>
                      <m:sSubSupPr>
                        <m:ctrlPr>
                          <a:rPr kumimoji="1" lang="en-US" altLang="ja-JP" sz="1800" b="0" i="1">
                            <a:solidFill>
                              <a:srgbClr val="FF0000"/>
                            </a:solidFill>
                            <a:latin typeface="Cambria Math"/>
                          </a:rPr>
                        </m:ctrlPr>
                      </m:sSubSupPr>
                      <m:e>
                        <m:r>
                          <a:rPr kumimoji="1" lang="en-US" altLang="ja-JP" sz="1800" b="0" i="1">
                            <a:solidFill>
                              <a:srgbClr val="FF0000"/>
                            </a:solidFill>
                            <a:latin typeface="Cambria Math"/>
                          </a:rPr>
                          <m:t>𝜒</m:t>
                        </m:r>
                      </m:e>
                      <m:sub>
                        <m:r>
                          <a:rPr kumimoji="1" lang="en-US" altLang="ja-JP" sz="1800" b="0" i="1">
                            <a:solidFill>
                              <a:srgbClr val="FF0000"/>
                            </a:solidFill>
                            <a:latin typeface="Cambria Math"/>
                          </a:rPr>
                          <m:t>𝛼</m:t>
                        </m:r>
                      </m:sub>
                      <m:sup>
                        <m:r>
                          <a:rPr kumimoji="1" lang="en-US" altLang="ja-JP" sz="1800" b="0" i="1">
                            <a:solidFill>
                              <a:srgbClr val="FF0000"/>
                            </a:solidFill>
                            <a:latin typeface="Cambria Math"/>
                          </a:rPr>
                          <m:t>2</m:t>
                        </m:r>
                      </m:sup>
                    </m:sSubSup>
                    <m:d>
                      <m:dPr>
                        <m:ctrlPr>
                          <a:rPr kumimoji="1" lang="en-US" altLang="ja-JP" sz="1800" b="0" i="1">
                            <a:solidFill>
                              <a:srgbClr val="FF0000"/>
                            </a:solidFill>
                            <a:latin typeface="Cambria Math"/>
                          </a:rPr>
                        </m:ctrlPr>
                      </m:dPr>
                      <m:e>
                        <m:r>
                          <a:rPr kumimoji="1" lang="en-US" altLang="ja-JP" sz="1800" b="0" i="1">
                            <a:solidFill>
                              <a:srgbClr val="FF0000"/>
                            </a:solidFill>
                            <a:latin typeface="Cambria Math"/>
                          </a:rPr>
                          <m:t>𝜈</m:t>
                        </m:r>
                      </m:e>
                    </m:d>
                  </m:oMath>
                </m:oMathPara>
              </a14:m>
              <a:endParaRPr kumimoji="1" lang="ja-JP" altLang="en-US" sz="1800">
                <a:solidFill>
                  <a:srgbClr val="FF0000"/>
                </a:solidFill>
              </a:endParaRPr>
            </a:p>
          </xdr:txBody>
        </xdr:sp>
      </mc:Choice>
      <mc:Fallback>
        <xdr:sp macro="" textlink="">
          <xdr:nvSpPr>
            <xdr:cNvPr id="92" name="テキスト ボックス 91"/>
            <xdr:cNvSpPr txBox="1"/>
          </xdr:nvSpPr>
          <xdr:spPr>
            <a:xfrm>
              <a:off x="18168938" y="5881688"/>
              <a:ext cx="914400" cy="37920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pPr/>
              <a:r>
                <a:rPr kumimoji="1" lang="en-US" altLang="ja-JP" sz="1800" b="0" i="0">
                  <a:solidFill>
                    <a:srgbClr val="FF0000"/>
                  </a:solidFill>
                  <a:latin typeface="Cambria Math"/>
                </a:rPr>
                <a:t>𝜒_𝛼^2 (𝜈)</a:t>
              </a:r>
              <a:endParaRPr kumimoji="1" lang="ja-JP" altLang="en-US" sz="1800">
                <a:solidFill>
                  <a:srgbClr val="FF0000"/>
                </a:solidFill>
              </a:endParaRPr>
            </a:p>
          </xdr:txBody>
        </xdr:sp>
      </mc:Fallback>
    </mc:AlternateContent>
    <xdr:clientData/>
  </xdr:oneCellAnchor>
  <xdr:oneCellAnchor>
    <xdr:from>
      <xdr:col>69</xdr:col>
      <xdr:colOff>1</xdr:colOff>
      <xdr:row>21</xdr:row>
      <xdr:rowOff>0</xdr:rowOff>
    </xdr:from>
    <xdr:ext cx="1166812" cy="383567"/>
    <mc:AlternateContent xmlns:mc="http://schemas.openxmlformats.org/markup-compatibility/2006">
      <mc:Choice xmlns:a14="http://schemas.microsoft.com/office/drawing/2010/main" Requires="a14">
        <xdr:sp macro="" textlink="">
          <xdr:nvSpPr>
            <xdr:cNvPr id="95" name="テキスト ボックス 94"/>
            <xdr:cNvSpPr txBox="1"/>
          </xdr:nvSpPr>
          <xdr:spPr>
            <a:xfrm>
              <a:off x="18168939" y="6500813"/>
              <a:ext cx="1166812" cy="38356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14:m>
                <m:oMathPara xmlns:m="http://schemas.openxmlformats.org/officeDocument/2006/math">
                  <m:oMathParaPr>
                    <m:jc m:val="left"/>
                  </m:oMathParaPr>
                  <m:oMath xmlns:m="http://schemas.openxmlformats.org/officeDocument/2006/math">
                    <m:sSubSup>
                      <m:sSubSupPr>
                        <m:ctrlPr>
                          <a:rPr kumimoji="1" lang="en-US" altLang="ja-JP" sz="1800" b="0" i="1">
                            <a:solidFill>
                              <a:srgbClr val="FF0000"/>
                            </a:solidFill>
                            <a:latin typeface="Cambria Math"/>
                          </a:rPr>
                        </m:ctrlPr>
                      </m:sSubSupPr>
                      <m:e>
                        <m:r>
                          <a:rPr kumimoji="1" lang="en-US" altLang="ja-JP" sz="1800" b="0" i="1">
                            <a:solidFill>
                              <a:srgbClr val="FF0000"/>
                            </a:solidFill>
                            <a:latin typeface="Cambria Math"/>
                          </a:rPr>
                          <m:t>𝜒</m:t>
                        </m:r>
                      </m:e>
                      <m:sub>
                        <m:r>
                          <a:rPr kumimoji="1" lang="en-US" altLang="ja-JP" sz="1800" b="0" i="1">
                            <a:solidFill>
                              <a:srgbClr val="FF0000"/>
                            </a:solidFill>
                            <a:latin typeface="Cambria Math"/>
                          </a:rPr>
                          <m:t>0</m:t>
                        </m:r>
                        <m:r>
                          <a:rPr kumimoji="1" lang="en-US" altLang="ja-JP" sz="1800" b="0" i="1">
                            <a:solidFill>
                              <a:srgbClr val="FF0000"/>
                            </a:solidFill>
                            <a:latin typeface="Cambria Math"/>
                          </a:rPr>
                          <m:t>.</m:t>
                        </m:r>
                        <m:r>
                          <a:rPr kumimoji="1" lang="en-US" altLang="ja-JP" sz="1800" b="0" i="1">
                            <a:solidFill>
                              <a:srgbClr val="FF0000"/>
                            </a:solidFill>
                            <a:latin typeface="Cambria Math"/>
                          </a:rPr>
                          <m:t>025</m:t>
                        </m:r>
                      </m:sub>
                      <m:sup>
                        <m:r>
                          <a:rPr kumimoji="1" lang="en-US" altLang="ja-JP" sz="1800" b="0" i="1">
                            <a:solidFill>
                              <a:srgbClr val="FF0000"/>
                            </a:solidFill>
                            <a:latin typeface="Cambria Math"/>
                          </a:rPr>
                          <m:t>2</m:t>
                        </m:r>
                      </m:sup>
                    </m:sSubSup>
                    <m:d>
                      <m:dPr>
                        <m:ctrlPr>
                          <a:rPr kumimoji="1" lang="en-US" altLang="ja-JP" sz="1800" b="0" i="1">
                            <a:solidFill>
                              <a:srgbClr val="FF0000"/>
                            </a:solidFill>
                            <a:latin typeface="Cambria Math"/>
                          </a:rPr>
                        </m:ctrlPr>
                      </m:dPr>
                      <m:e>
                        <m:r>
                          <a:rPr kumimoji="1" lang="en-US" altLang="ja-JP" sz="1800" b="0" i="1">
                            <a:solidFill>
                              <a:srgbClr val="FF0000"/>
                            </a:solidFill>
                            <a:latin typeface="Cambria Math"/>
                          </a:rPr>
                          <m:t>5</m:t>
                        </m:r>
                      </m:e>
                    </m:d>
                  </m:oMath>
                </m:oMathPara>
              </a14:m>
              <a:endParaRPr kumimoji="1" lang="ja-JP" altLang="en-US" sz="1800">
                <a:solidFill>
                  <a:srgbClr val="FF0000"/>
                </a:solidFill>
              </a:endParaRPr>
            </a:p>
          </xdr:txBody>
        </xdr:sp>
      </mc:Choice>
      <mc:Fallback>
        <xdr:sp macro="" textlink="">
          <xdr:nvSpPr>
            <xdr:cNvPr id="95" name="テキスト ボックス 94"/>
            <xdr:cNvSpPr txBox="1"/>
          </xdr:nvSpPr>
          <xdr:spPr>
            <a:xfrm>
              <a:off x="18168939" y="6500813"/>
              <a:ext cx="1166812" cy="38356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r>
                <a:rPr kumimoji="1" lang="en-US" altLang="ja-JP" sz="1800" b="0" i="0">
                  <a:solidFill>
                    <a:srgbClr val="FF0000"/>
                  </a:solidFill>
                  <a:latin typeface="Cambria Math"/>
                </a:rPr>
                <a:t>𝜒_0.025^2 (5)</a:t>
              </a:r>
              <a:endParaRPr kumimoji="1" lang="ja-JP" altLang="en-US" sz="1800">
                <a:solidFill>
                  <a:srgbClr val="FF0000"/>
                </a:solidFill>
              </a:endParaRPr>
            </a:p>
          </xdr:txBody>
        </xdr:sp>
      </mc:Fallback>
    </mc:AlternateContent>
    <xdr:clientData/>
  </xdr:oneCellAnchor>
  <xdr:oneCellAnchor>
    <xdr:from>
      <xdr:col>86</xdr:col>
      <xdr:colOff>0</xdr:colOff>
      <xdr:row>4</xdr:row>
      <xdr:rowOff>0</xdr:rowOff>
    </xdr:from>
    <xdr:ext cx="1023938" cy="264560"/>
    <mc:AlternateContent xmlns:mc="http://schemas.openxmlformats.org/markup-compatibility/2006">
      <mc:Choice xmlns:a14="http://schemas.microsoft.com/office/drawing/2010/main" Requires="a14">
        <xdr:sp macro="" textlink="">
          <xdr:nvSpPr>
            <xdr:cNvPr id="97" name="テキスト ボックス 96"/>
            <xdr:cNvSpPr txBox="1"/>
          </xdr:nvSpPr>
          <xdr:spPr>
            <a:xfrm>
              <a:off x="22621875" y="1238250"/>
              <a:ext cx="102393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14:m>
                <m:oMathPara xmlns:m="http://schemas.openxmlformats.org/officeDocument/2006/math">
                  <m:oMathParaPr>
                    <m:jc m:val="centerGroup"/>
                  </m:oMathParaPr>
                  <m:oMath xmlns:m="http://schemas.openxmlformats.org/officeDocument/2006/math">
                    <m:r>
                      <a:rPr kumimoji="1" lang="en-US" altLang="ja-JP" sz="1100" b="0" i="1">
                        <a:latin typeface="Cambria Math"/>
                      </a:rPr>
                      <m:t>𝑖</m:t>
                    </m:r>
                  </m:oMath>
                </m:oMathPara>
              </a14:m>
              <a:endParaRPr kumimoji="1" lang="ja-JP" altLang="en-US" sz="1100"/>
            </a:p>
          </xdr:txBody>
        </xdr:sp>
      </mc:Choice>
      <mc:Fallback>
        <xdr:sp macro="" textlink="">
          <xdr:nvSpPr>
            <xdr:cNvPr id="97" name="テキスト ボックス 96"/>
            <xdr:cNvSpPr txBox="1"/>
          </xdr:nvSpPr>
          <xdr:spPr>
            <a:xfrm>
              <a:off x="22621875" y="1238250"/>
              <a:ext cx="102393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b="0" i="0">
                  <a:latin typeface="Cambria Math"/>
                </a:rPr>
                <a:t>𝑖</a:t>
              </a:r>
              <a:endParaRPr kumimoji="1" lang="ja-JP" altLang="en-US" sz="1100"/>
            </a:p>
          </xdr:txBody>
        </xdr:sp>
      </mc:Fallback>
    </mc:AlternateContent>
    <xdr:clientData/>
  </xdr:oneCellAnchor>
  <xdr:oneCellAnchor>
    <xdr:from>
      <xdr:col>90</xdr:col>
      <xdr:colOff>0</xdr:colOff>
      <xdr:row>4</xdr:row>
      <xdr:rowOff>0</xdr:rowOff>
    </xdr:from>
    <xdr:ext cx="1023938" cy="264560"/>
    <mc:AlternateContent xmlns:mc="http://schemas.openxmlformats.org/markup-compatibility/2006">
      <mc:Choice xmlns:a14="http://schemas.microsoft.com/office/drawing/2010/main" Requires="a14">
        <xdr:sp macro="" textlink="">
          <xdr:nvSpPr>
            <xdr:cNvPr id="100" name="テキスト ボックス 99"/>
            <xdr:cNvSpPr txBox="1"/>
          </xdr:nvSpPr>
          <xdr:spPr>
            <a:xfrm>
              <a:off x="23669625" y="1238250"/>
              <a:ext cx="102393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14:m>
                <m:oMathPara xmlns:m="http://schemas.openxmlformats.org/officeDocument/2006/math">
                  <m:oMathParaPr>
                    <m:jc m:val="centerGroup"/>
                  </m:oMathParaPr>
                  <m:oMath xmlns:m="http://schemas.openxmlformats.org/officeDocument/2006/math">
                    <m:sSub>
                      <m:sSubPr>
                        <m:ctrlPr>
                          <a:rPr kumimoji="1" lang="en-US" altLang="ja-JP" sz="1100" b="0" i="1">
                            <a:latin typeface="Cambria Math"/>
                          </a:rPr>
                        </m:ctrlPr>
                      </m:sSubPr>
                      <m:e>
                        <m:r>
                          <a:rPr kumimoji="1" lang="en-US" altLang="ja-JP" sz="1100" b="0" i="1">
                            <a:latin typeface="Cambria Math"/>
                          </a:rPr>
                          <m:t>𝑥</m:t>
                        </m:r>
                      </m:e>
                      <m:sub>
                        <m:r>
                          <a:rPr kumimoji="1" lang="en-US" altLang="ja-JP" sz="1100" b="0" i="1">
                            <a:latin typeface="Cambria Math"/>
                          </a:rPr>
                          <m:t>𝑖</m:t>
                        </m:r>
                      </m:sub>
                    </m:sSub>
                  </m:oMath>
                </m:oMathPara>
              </a14:m>
              <a:endParaRPr kumimoji="1" lang="ja-JP" altLang="en-US" sz="1100"/>
            </a:p>
          </xdr:txBody>
        </xdr:sp>
      </mc:Choice>
      <mc:Fallback>
        <xdr:sp macro="" textlink="">
          <xdr:nvSpPr>
            <xdr:cNvPr id="100" name="テキスト ボックス 99"/>
            <xdr:cNvSpPr txBox="1"/>
          </xdr:nvSpPr>
          <xdr:spPr>
            <a:xfrm>
              <a:off x="23669625" y="1238250"/>
              <a:ext cx="102393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b="0" i="0">
                  <a:latin typeface="Cambria Math"/>
                </a:rPr>
                <a:t>𝑥_𝑖</a:t>
              </a:r>
              <a:endParaRPr kumimoji="1" lang="ja-JP" altLang="en-US" sz="1100"/>
            </a:p>
          </xdr:txBody>
        </xdr:sp>
      </mc:Fallback>
    </mc:AlternateContent>
    <xdr:clientData/>
  </xdr:oneCellAnchor>
  <xdr:oneCellAnchor>
    <xdr:from>
      <xdr:col>94</xdr:col>
      <xdr:colOff>0</xdr:colOff>
      <xdr:row>4</xdr:row>
      <xdr:rowOff>0</xdr:rowOff>
    </xdr:from>
    <xdr:ext cx="1023938" cy="264560"/>
    <mc:AlternateContent xmlns:mc="http://schemas.openxmlformats.org/markup-compatibility/2006">
      <mc:Choice xmlns:a14="http://schemas.microsoft.com/office/drawing/2010/main" Requires="a14">
        <xdr:sp macro="" textlink="">
          <xdr:nvSpPr>
            <xdr:cNvPr id="104" name="テキスト ボックス 103"/>
            <xdr:cNvSpPr txBox="1"/>
          </xdr:nvSpPr>
          <xdr:spPr>
            <a:xfrm>
              <a:off x="24717375" y="1238250"/>
              <a:ext cx="102393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14:m>
                <m:oMathPara xmlns:m="http://schemas.openxmlformats.org/officeDocument/2006/math">
                  <m:oMathParaPr>
                    <m:jc m:val="centerGroup"/>
                  </m:oMathParaPr>
                  <m:oMath xmlns:m="http://schemas.openxmlformats.org/officeDocument/2006/math">
                    <m:sSub>
                      <m:sSubPr>
                        <m:ctrlPr>
                          <a:rPr kumimoji="1" lang="en-US" altLang="ja-JP" sz="1100" b="0" i="1">
                            <a:latin typeface="Cambria Math"/>
                          </a:rPr>
                        </m:ctrlPr>
                      </m:sSubPr>
                      <m:e>
                        <m:r>
                          <a:rPr kumimoji="1" lang="en-US" altLang="ja-JP" sz="1100" b="0" i="1">
                            <a:latin typeface="Cambria Math"/>
                          </a:rPr>
                          <m:t>𝑥</m:t>
                        </m:r>
                      </m:e>
                      <m:sub>
                        <m:r>
                          <a:rPr kumimoji="1" lang="en-US" altLang="ja-JP" sz="1100" b="0" i="1">
                            <a:latin typeface="Cambria Math"/>
                          </a:rPr>
                          <m:t>𝑖</m:t>
                        </m:r>
                      </m:sub>
                    </m:sSub>
                    <m:r>
                      <a:rPr kumimoji="1" lang="en-US" altLang="ja-JP" sz="1100" b="0" i="1">
                        <a:latin typeface="Cambria Math"/>
                      </a:rPr>
                      <m:t>−</m:t>
                    </m:r>
                    <m:acc>
                      <m:accPr>
                        <m:chr m:val="̅"/>
                        <m:ctrlPr>
                          <a:rPr kumimoji="1" lang="en-US" altLang="ja-JP" sz="1100" b="0" i="1">
                            <a:latin typeface="Cambria Math"/>
                          </a:rPr>
                        </m:ctrlPr>
                      </m:accPr>
                      <m:e>
                        <m:r>
                          <a:rPr kumimoji="1" lang="en-US" altLang="ja-JP" sz="1100" b="0" i="1">
                            <a:latin typeface="Cambria Math"/>
                          </a:rPr>
                          <m:t>𝑥</m:t>
                        </m:r>
                      </m:e>
                    </m:acc>
                  </m:oMath>
                </m:oMathPara>
              </a14:m>
              <a:endParaRPr kumimoji="1" lang="ja-JP" altLang="en-US" sz="1100"/>
            </a:p>
          </xdr:txBody>
        </xdr:sp>
      </mc:Choice>
      <mc:Fallback>
        <xdr:sp macro="" textlink="">
          <xdr:nvSpPr>
            <xdr:cNvPr id="104" name="テキスト ボックス 103"/>
            <xdr:cNvSpPr txBox="1"/>
          </xdr:nvSpPr>
          <xdr:spPr>
            <a:xfrm>
              <a:off x="24717375" y="1238250"/>
              <a:ext cx="102393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b="0" i="0">
                  <a:latin typeface="Cambria Math"/>
                </a:rPr>
                <a:t>𝑥_𝑖−𝑥 ̅</a:t>
              </a:r>
              <a:endParaRPr kumimoji="1" lang="ja-JP" altLang="en-US" sz="1100"/>
            </a:p>
          </xdr:txBody>
        </xdr:sp>
      </mc:Fallback>
    </mc:AlternateContent>
    <xdr:clientData/>
  </xdr:oneCellAnchor>
  <xdr:oneCellAnchor>
    <xdr:from>
      <xdr:col>98</xdr:col>
      <xdr:colOff>0</xdr:colOff>
      <xdr:row>4</xdr:row>
      <xdr:rowOff>0</xdr:rowOff>
    </xdr:from>
    <xdr:ext cx="1023938" cy="267702"/>
    <mc:AlternateContent xmlns:mc="http://schemas.openxmlformats.org/markup-compatibility/2006">
      <mc:Choice xmlns:a14="http://schemas.microsoft.com/office/drawing/2010/main" Requires="a14">
        <xdr:sp macro="" textlink="">
          <xdr:nvSpPr>
            <xdr:cNvPr id="109" name="テキスト ボックス 108"/>
            <xdr:cNvSpPr txBox="1"/>
          </xdr:nvSpPr>
          <xdr:spPr>
            <a:xfrm>
              <a:off x="25765125" y="1238250"/>
              <a:ext cx="1023938" cy="2677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14:m>
                <m:oMathPara xmlns:m="http://schemas.openxmlformats.org/officeDocument/2006/math">
                  <m:oMathParaPr>
                    <m:jc m:val="centerGroup"/>
                  </m:oMathParaPr>
                  <m:oMath xmlns:m="http://schemas.openxmlformats.org/officeDocument/2006/math">
                    <m:sSup>
                      <m:sSupPr>
                        <m:ctrlPr>
                          <a:rPr kumimoji="1" lang="en-US" altLang="ja-JP" sz="1100" b="0" i="1">
                            <a:latin typeface="Cambria Math"/>
                          </a:rPr>
                        </m:ctrlPr>
                      </m:sSupPr>
                      <m:e>
                        <m:d>
                          <m:dPr>
                            <m:ctrlPr>
                              <a:rPr kumimoji="1" lang="en-US" altLang="ja-JP" sz="1100" b="0" i="1">
                                <a:latin typeface="Cambria Math"/>
                              </a:rPr>
                            </m:ctrlPr>
                          </m:dPr>
                          <m:e>
                            <m:sSub>
                              <m:sSubPr>
                                <m:ctrlPr>
                                  <a:rPr kumimoji="1" lang="en-US" altLang="ja-JP" sz="1100" b="0" i="1">
                                    <a:latin typeface="Cambria Math"/>
                                  </a:rPr>
                                </m:ctrlPr>
                              </m:sSubPr>
                              <m:e>
                                <m:r>
                                  <a:rPr kumimoji="1" lang="en-US" altLang="ja-JP" sz="1100" b="0" i="1">
                                    <a:latin typeface="Cambria Math"/>
                                  </a:rPr>
                                  <m:t>𝑥</m:t>
                                </m:r>
                              </m:e>
                              <m:sub>
                                <m:r>
                                  <a:rPr kumimoji="1" lang="en-US" altLang="ja-JP" sz="1100" b="0" i="1">
                                    <a:latin typeface="Cambria Math"/>
                                  </a:rPr>
                                  <m:t>𝑖</m:t>
                                </m:r>
                              </m:sub>
                            </m:sSub>
                            <m:r>
                              <a:rPr kumimoji="1" lang="en-US" altLang="ja-JP" sz="1100" b="0" i="1">
                                <a:latin typeface="Cambria Math"/>
                              </a:rPr>
                              <m:t>−</m:t>
                            </m:r>
                            <m:acc>
                              <m:accPr>
                                <m:chr m:val="̅"/>
                                <m:ctrlPr>
                                  <a:rPr kumimoji="1" lang="en-US" altLang="ja-JP" sz="1100" b="0" i="1">
                                    <a:latin typeface="Cambria Math"/>
                                  </a:rPr>
                                </m:ctrlPr>
                              </m:accPr>
                              <m:e>
                                <m:r>
                                  <a:rPr kumimoji="1" lang="en-US" altLang="ja-JP" sz="1100" b="0" i="1">
                                    <a:latin typeface="Cambria Math"/>
                                  </a:rPr>
                                  <m:t>𝑥</m:t>
                                </m:r>
                              </m:e>
                            </m:acc>
                          </m:e>
                        </m:d>
                      </m:e>
                      <m:sup>
                        <m:r>
                          <a:rPr kumimoji="1" lang="en-US" altLang="ja-JP" sz="1100" b="0" i="1">
                            <a:latin typeface="Cambria Math"/>
                          </a:rPr>
                          <m:t>2</m:t>
                        </m:r>
                      </m:sup>
                    </m:sSup>
                  </m:oMath>
                </m:oMathPara>
              </a14:m>
              <a:endParaRPr kumimoji="1" lang="ja-JP" altLang="en-US" sz="1100"/>
            </a:p>
          </xdr:txBody>
        </xdr:sp>
      </mc:Choice>
      <mc:Fallback>
        <xdr:sp macro="" textlink="">
          <xdr:nvSpPr>
            <xdr:cNvPr id="109" name="テキスト ボックス 108"/>
            <xdr:cNvSpPr txBox="1"/>
          </xdr:nvSpPr>
          <xdr:spPr>
            <a:xfrm>
              <a:off x="25765125" y="1238250"/>
              <a:ext cx="1023938" cy="2677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b="0" i="0">
                  <a:latin typeface="Cambria Math"/>
                </a:rPr>
                <a:t>(𝑥_𝑖−𝑥 ̅ )^2</a:t>
              </a:r>
              <a:endParaRPr kumimoji="1" lang="ja-JP" altLang="en-US" sz="1100"/>
            </a:p>
          </xdr:txBody>
        </xdr:sp>
      </mc:Fallback>
    </mc:AlternateContent>
    <xdr:clientData/>
  </xdr:oneCellAnchor>
  <xdr:oneCellAnchor>
    <xdr:from>
      <xdr:col>83</xdr:col>
      <xdr:colOff>261936</xdr:colOff>
      <xdr:row>17</xdr:row>
      <xdr:rowOff>309561</xdr:rowOff>
    </xdr:from>
    <xdr:ext cx="4441031" cy="845346"/>
    <mc:AlternateContent xmlns:mc="http://schemas.openxmlformats.org/markup-compatibility/2006">
      <mc:Choice xmlns:a14="http://schemas.microsoft.com/office/drawing/2010/main" Requires="a14">
        <xdr:sp macro="" textlink="">
          <xdr:nvSpPr>
            <xdr:cNvPr id="112" name="テキスト ボックス 111"/>
            <xdr:cNvSpPr txBox="1"/>
          </xdr:nvSpPr>
          <xdr:spPr>
            <a:xfrm>
              <a:off x="22097999" y="5572124"/>
              <a:ext cx="4441031" cy="8453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14:m>
                <m:oMathPara xmlns:m="http://schemas.openxmlformats.org/officeDocument/2006/math">
                  <m:oMathParaPr>
                    <m:jc m:val="center"/>
                  </m:oMathParaPr>
                  <m:oMath xmlns:m="http://schemas.openxmlformats.org/officeDocument/2006/math">
                    <m:f>
                      <m:fPr>
                        <m:ctrlPr>
                          <a:rPr kumimoji="1" lang="en-US" altLang="ja-JP" sz="1600" i="1">
                            <a:solidFill>
                              <a:srgbClr val="FF0000"/>
                            </a:solidFill>
                            <a:latin typeface="Cambria Math"/>
                          </a:rPr>
                        </m:ctrlPr>
                      </m:fPr>
                      <m:num>
                        <m:nary>
                          <m:naryPr>
                            <m:chr m:val="∑"/>
                            <m:subHide m:val="on"/>
                            <m:supHide m:val="on"/>
                            <m:ctrlPr>
                              <a:rPr kumimoji="1" lang="en-US" altLang="ja-JP" sz="1600" b="0" i="1">
                                <a:solidFill>
                                  <a:srgbClr val="FF0000"/>
                                </a:solidFill>
                                <a:latin typeface="Cambria Math"/>
                              </a:rPr>
                            </m:ctrlPr>
                          </m:naryPr>
                          <m:sub/>
                          <m:sup/>
                          <m:e>
                            <m:sSup>
                              <m:sSupPr>
                                <m:ctrlPr>
                                  <a:rPr kumimoji="1" lang="en-US" altLang="ja-JP" sz="1600" b="0" i="1">
                                    <a:solidFill>
                                      <a:srgbClr val="FF0000"/>
                                    </a:solidFill>
                                    <a:latin typeface="Cambria Math"/>
                                  </a:rPr>
                                </m:ctrlPr>
                              </m:sSupPr>
                              <m:e>
                                <m:d>
                                  <m:dPr>
                                    <m:ctrlPr>
                                      <a:rPr kumimoji="1" lang="en-US" altLang="ja-JP" sz="1600" b="0" i="1">
                                        <a:solidFill>
                                          <a:srgbClr val="FF0000"/>
                                        </a:solidFill>
                                        <a:latin typeface="Cambria Math"/>
                                      </a:rPr>
                                    </m:ctrlPr>
                                  </m:dPr>
                                  <m:e>
                                    <m:sSub>
                                      <m:sSubPr>
                                        <m:ctrlPr>
                                          <a:rPr kumimoji="1" lang="en-US" altLang="ja-JP" sz="1600" b="0" i="1">
                                            <a:solidFill>
                                              <a:srgbClr val="FF0000"/>
                                            </a:solidFill>
                                            <a:latin typeface="Cambria Math"/>
                                          </a:rPr>
                                        </m:ctrlPr>
                                      </m:sSubPr>
                                      <m:e>
                                        <m:r>
                                          <a:rPr kumimoji="1" lang="en-US" altLang="ja-JP" sz="1600" b="0" i="1">
                                            <a:solidFill>
                                              <a:srgbClr val="FF0000"/>
                                            </a:solidFill>
                                            <a:latin typeface="Cambria Math"/>
                                          </a:rPr>
                                          <m:t>𝑥</m:t>
                                        </m:r>
                                      </m:e>
                                      <m:sub>
                                        <m:r>
                                          <a:rPr kumimoji="1" lang="en-US" altLang="ja-JP" sz="1600" b="0" i="1">
                                            <a:solidFill>
                                              <a:srgbClr val="FF0000"/>
                                            </a:solidFill>
                                            <a:latin typeface="Cambria Math"/>
                                          </a:rPr>
                                          <m:t>𝑖</m:t>
                                        </m:r>
                                      </m:sub>
                                    </m:sSub>
                                    <m:r>
                                      <a:rPr kumimoji="1" lang="en-US" altLang="ja-JP" sz="1600" b="0" i="1">
                                        <a:solidFill>
                                          <a:srgbClr val="FF0000"/>
                                        </a:solidFill>
                                        <a:latin typeface="Cambria Math"/>
                                      </a:rPr>
                                      <m:t>−</m:t>
                                    </m:r>
                                    <m:acc>
                                      <m:accPr>
                                        <m:chr m:val="̅"/>
                                        <m:ctrlPr>
                                          <a:rPr kumimoji="1" lang="en-US" altLang="ja-JP" sz="1600" b="0" i="1">
                                            <a:solidFill>
                                              <a:srgbClr val="FF0000"/>
                                            </a:solidFill>
                                            <a:latin typeface="Cambria Math"/>
                                          </a:rPr>
                                        </m:ctrlPr>
                                      </m:accPr>
                                      <m:e>
                                        <m:r>
                                          <a:rPr kumimoji="1" lang="en-US" altLang="ja-JP" sz="1600" b="0" i="1">
                                            <a:solidFill>
                                              <a:srgbClr val="FF0000"/>
                                            </a:solidFill>
                                            <a:latin typeface="Cambria Math"/>
                                          </a:rPr>
                                          <m:t>𝑥</m:t>
                                        </m:r>
                                      </m:e>
                                    </m:acc>
                                  </m:e>
                                </m:d>
                              </m:e>
                              <m:sup>
                                <m:r>
                                  <a:rPr kumimoji="1" lang="en-US" altLang="ja-JP" sz="1600" b="0" i="1">
                                    <a:solidFill>
                                      <a:srgbClr val="FF0000"/>
                                    </a:solidFill>
                                    <a:latin typeface="Cambria Math"/>
                                  </a:rPr>
                                  <m:t>2</m:t>
                                </m:r>
                              </m:sup>
                            </m:sSup>
                          </m:e>
                        </m:nary>
                      </m:num>
                      <m:den>
                        <m:sSubSup>
                          <m:sSubSupPr>
                            <m:ctrlPr>
                              <a:rPr kumimoji="1" lang="en-US" altLang="ja-JP" sz="1600" b="0" i="1">
                                <a:solidFill>
                                  <a:srgbClr val="FF0000"/>
                                </a:solidFill>
                                <a:latin typeface="Cambria Math"/>
                              </a:rPr>
                            </m:ctrlPr>
                          </m:sSubSupPr>
                          <m:e>
                            <m:r>
                              <a:rPr kumimoji="1" lang="en-US" altLang="ja-JP" sz="1600" b="0" i="1">
                                <a:solidFill>
                                  <a:srgbClr val="FF0000"/>
                                </a:solidFill>
                                <a:latin typeface="Cambria Math"/>
                              </a:rPr>
                              <m:t>𝜒</m:t>
                            </m:r>
                          </m:e>
                          <m:sub>
                            <m:r>
                              <a:rPr kumimoji="1" lang="en-US" altLang="ja-JP" sz="1600" b="0" i="1">
                                <a:solidFill>
                                  <a:srgbClr val="FF0000"/>
                                </a:solidFill>
                                <a:latin typeface="Cambria Math"/>
                              </a:rPr>
                              <m:t>0</m:t>
                            </m:r>
                            <m:r>
                              <a:rPr kumimoji="1" lang="en-US" altLang="ja-JP" sz="1600" b="0" i="1">
                                <a:solidFill>
                                  <a:srgbClr val="FF0000"/>
                                </a:solidFill>
                                <a:latin typeface="Cambria Math"/>
                              </a:rPr>
                              <m:t>.</m:t>
                            </m:r>
                            <m:r>
                              <a:rPr kumimoji="1" lang="en-US" altLang="ja-JP" sz="1600" b="0" i="1">
                                <a:solidFill>
                                  <a:srgbClr val="FF0000"/>
                                </a:solidFill>
                                <a:latin typeface="Cambria Math"/>
                              </a:rPr>
                              <m:t>025</m:t>
                            </m:r>
                          </m:sub>
                          <m:sup>
                            <m:r>
                              <a:rPr kumimoji="1" lang="en-US" altLang="ja-JP" sz="1600" b="0" i="1">
                                <a:solidFill>
                                  <a:srgbClr val="FF0000"/>
                                </a:solidFill>
                                <a:latin typeface="Cambria Math"/>
                              </a:rPr>
                              <m:t>2</m:t>
                            </m:r>
                          </m:sup>
                        </m:sSubSup>
                      </m:den>
                    </m:f>
                    <m:r>
                      <a:rPr kumimoji="1" lang="en-US" altLang="ja-JP" sz="1600" b="0" i="0">
                        <a:solidFill>
                          <a:srgbClr val="FF0000"/>
                        </a:solidFill>
                        <a:latin typeface="Cambria Math"/>
                      </a:rPr>
                      <m:t>=</m:t>
                    </m:r>
                    <m:f>
                      <m:fPr>
                        <m:ctrlPr>
                          <a:rPr kumimoji="1" lang="en-US" altLang="ja-JP" sz="1600" b="0" i="1">
                            <a:solidFill>
                              <a:srgbClr val="FF0000"/>
                            </a:solidFill>
                            <a:latin typeface="Cambria Math"/>
                          </a:rPr>
                        </m:ctrlPr>
                      </m:fPr>
                      <m:num>
                        <m:r>
                          <a:rPr kumimoji="1" lang="en-US" altLang="ja-JP" sz="1600" b="0" i="1">
                            <a:solidFill>
                              <a:srgbClr val="FF0000"/>
                            </a:solidFill>
                            <a:latin typeface="Cambria Math"/>
                          </a:rPr>
                          <m:t>14</m:t>
                        </m:r>
                        <m:r>
                          <a:rPr kumimoji="1" lang="en-US" altLang="ja-JP" sz="1600" b="0" i="1">
                            <a:solidFill>
                              <a:srgbClr val="FF0000"/>
                            </a:solidFill>
                            <a:latin typeface="Cambria Math"/>
                          </a:rPr>
                          <m:t>.</m:t>
                        </m:r>
                        <m:r>
                          <a:rPr kumimoji="1" lang="en-US" altLang="ja-JP" sz="1600" b="0" i="1">
                            <a:solidFill>
                              <a:srgbClr val="FF0000"/>
                            </a:solidFill>
                            <a:latin typeface="Cambria Math"/>
                          </a:rPr>
                          <m:t>56</m:t>
                        </m:r>
                      </m:num>
                      <m:den>
                        <m:r>
                          <a:rPr kumimoji="1" lang="en-US" altLang="ja-JP" sz="1600" b="0" i="1">
                            <a:solidFill>
                              <a:srgbClr val="FF0000"/>
                            </a:solidFill>
                            <a:latin typeface="Cambria Math"/>
                          </a:rPr>
                          <m:t>11</m:t>
                        </m:r>
                        <m:r>
                          <a:rPr kumimoji="1" lang="en-US" altLang="ja-JP" sz="1600" b="0" i="1">
                            <a:solidFill>
                              <a:srgbClr val="FF0000"/>
                            </a:solidFill>
                            <a:latin typeface="Cambria Math"/>
                          </a:rPr>
                          <m:t>.</m:t>
                        </m:r>
                        <m:r>
                          <a:rPr kumimoji="1" lang="en-US" altLang="ja-JP" sz="1600" b="0" i="1">
                            <a:solidFill>
                              <a:srgbClr val="FF0000"/>
                            </a:solidFill>
                            <a:latin typeface="Cambria Math"/>
                          </a:rPr>
                          <m:t>1433</m:t>
                        </m:r>
                      </m:den>
                    </m:f>
                    <m:r>
                      <a:rPr kumimoji="1" lang="en-US" altLang="ja-JP" sz="1600" b="0" i="1">
                        <a:solidFill>
                          <a:srgbClr val="FF0000"/>
                        </a:solidFill>
                        <a:latin typeface="Cambria Math"/>
                      </a:rPr>
                      <m:t>=</m:t>
                    </m:r>
                    <m:r>
                      <a:rPr kumimoji="1" lang="en-US" altLang="ja-JP" sz="1600" b="0" i="1">
                        <a:solidFill>
                          <a:srgbClr val="FF0000"/>
                        </a:solidFill>
                        <a:latin typeface="Cambria Math"/>
                      </a:rPr>
                      <m:t>1</m:t>
                    </m:r>
                    <m:r>
                      <a:rPr kumimoji="1" lang="en-US" altLang="ja-JP" sz="1600" b="0" i="1">
                        <a:solidFill>
                          <a:srgbClr val="FF0000"/>
                        </a:solidFill>
                        <a:latin typeface="Cambria Math"/>
                      </a:rPr>
                      <m:t>.</m:t>
                    </m:r>
                    <m:r>
                      <a:rPr kumimoji="1" lang="en-US" altLang="ja-JP" sz="1600" b="0" i="1">
                        <a:solidFill>
                          <a:srgbClr val="FF0000"/>
                        </a:solidFill>
                        <a:latin typeface="Cambria Math"/>
                      </a:rPr>
                      <m:t>3066</m:t>
                    </m:r>
                  </m:oMath>
                </m:oMathPara>
              </a14:m>
              <a:endParaRPr kumimoji="1" lang="ja-JP" altLang="en-US" sz="1600">
                <a:solidFill>
                  <a:srgbClr val="FF0000"/>
                </a:solidFill>
              </a:endParaRPr>
            </a:p>
          </xdr:txBody>
        </xdr:sp>
      </mc:Choice>
      <mc:Fallback>
        <xdr:sp macro="" textlink="">
          <xdr:nvSpPr>
            <xdr:cNvPr id="112" name="テキスト ボックス 111"/>
            <xdr:cNvSpPr txBox="1"/>
          </xdr:nvSpPr>
          <xdr:spPr>
            <a:xfrm>
              <a:off x="22097999" y="5572124"/>
              <a:ext cx="4441031" cy="8453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r>
                <a:rPr kumimoji="1" lang="en-US" altLang="ja-JP" sz="1600" i="0">
                  <a:solidFill>
                    <a:srgbClr val="FF0000"/>
                  </a:solidFill>
                  <a:latin typeface="Cambria Math"/>
                </a:rPr>
                <a:t>(</a:t>
              </a:r>
              <a:r>
                <a:rPr kumimoji="1" lang="en-US" altLang="ja-JP" sz="1600" b="0" i="0">
                  <a:solidFill>
                    <a:srgbClr val="FF0000"/>
                  </a:solidFill>
                  <a:latin typeface="Cambria Math"/>
                </a:rPr>
                <a:t>∑▒(𝑥_𝑖−𝑥 ̅ )^2 )/(𝜒_0.025^2 )=14.56/11.1433=1.3066</a:t>
              </a:r>
              <a:endParaRPr kumimoji="1" lang="ja-JP" altLang="en-US" sz="1600">
                <a:solidFill>
                  <a:srgbClr val="FF0000"/>
                </a:solidFill>
              </a:endParaRPr>
            </a:p>
          </xdr:txBody>
        </xdr:sp>
      </mc:Fallback>
    </mc:AlternateContent>
    <xdr:clientData/>
  </xdr:oneCellAnchor>
  <xdr:oneCellAnchor>
    <xdr:from>
      <xdr:col>84</xdr:col>
      <xdr:colOff>0</xdr:colOff>
      <xdr:row>21</xdr:row>
      <xdr:rowOff>0</xdr:rowOff>
    </xdr:from>
    <xdr:ext cx="4441031" cy="845346"/>
    <mc:AlternateContent xmlns:mc="http://schemas.openxmlformats.org/markup-compatibility/2006">
      <mc:Choice xmlns:a14="http://schemas.microsoft.com/office/drawing/2010/main" Requires="a14">
        <xdr:sp macro="" textlink="">
          <xdr:nvSpPr>
            <xdr:cNvPr id="123" name="テキスト ボックス 122"/>
            <xdr:cNvSpPr txBox="1"/>
          </xdr:nvSpPr>
          <xdr:spPr>
            <a:xfrm>
              <a:off x="22098000" y="6500813"/>
              <a:ext cx="4441031" cy="8453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14:m>
                <m:oMathPara xmlns:m="http://schemas.openxmlformats.org/officeDocument/2006/math">
                  <m:oMathParaPr>
                    <m:jc m:val="center"/>
                  </m:oMathParaPr>
                  <m:oMath xmlns:m="http://schemas.openxmlformats.org/officeDocument/2006/math">
                    <m:f>
                      <m:fPr>
                        <m:ctrlPr>
                          <a:rPr kumimoji="1" lang="en-US" altLang="ja-JP" sz="1600" i="1">
                            <a:solidFill>
                              <a:srgbClr val="FF0000"/>
                            </a:solidFill>
                            <a:latin typeface="Cambria Math"/>
                          </a:rPr>
                        </m:ctrlPr>
                      </m:fPr>
                      <m:num>
                        <m:nary>
                          <m:naryPr>
                            <m:chr m:val="∑"/>
                            <m:subHide m:val="on"/>
                            <m:supHide m:val="on"/>
                            <m:ctrlPr>
                              <a:rPr kumimoji="1" lang="en-US" altLang="ja-JP" sz="1600" b="0" i="1">
                                <a:solidFill>
                                  <a:srgbClr val="FF0000"/>
                                </a:solidFill>
                                <a:latin typeface="Cambria Math"/>
                              </a:rPr>
                            </m:ctrlPr>
                          </m:naryPr>
                          <m:sub/>
                          <m:sup/>
                          <m:e>
                            <m:sSup>
                              <m:sSupPr>
                                <m:ctrlPr>
                                  <a:rPr kumimoji="1" lang="en-US" altLang="ja-JP" sz="1600" b="0" i="1">
                                    <a:solidFill>
                                      <a:srgbClr val="FF0000"/>
                                    </a:solidFill>
                                    <a:latin typeface="Cambria Math"/>
                                  </a:rPr>
                                </m:ctrlPr>
                              </m:sSupPr>
                              <m:e>
                                <m:d>
                                  <m:dPr>
                                    <m:ctrlPr>
                                      <a:rPr kumimoji="1" lang="en-US" altLang="ja-JP" sz="1600" b="0" i="1">
                                        <a:solidFill>
                                          <a:srgbClr val="FF0000"/>
                                        </a:solidFill>
                                        <a:latin typeface="Cambria Math"/>
                                      </a:rPr>
                                    </m:ctrlPr>
                                  </m:dPr>
                                  <m:e>
                                    <m:sSub>
                                      <m:sSubPr>
                                        <m:ctrlPr>
                                          <a:rPr kumimoji="1" lang="en-US" altLang="ja-JP" sz="1600" b="0" i="1">
                                            <a:solidFill>
                                              <a:srgbClr val="FF0000"/>
                                            </a:solidFill>
                                            <a:latin typeface="Cambria Math"/>
                                          </a:rPr>
                                        </m:ctrlPr>
                                      </m:sSubPr>
                                      <m:e>
                                        <m:r>
                                          <a:rPr kumimoji="1" lang="en-US" altLang="ja-JP" sz="1600" b="0" i="1">
                                            <a:solidFill>
                                              <a:srgbClr val="FF0000"/>
                                            </a:solidFill>
                                            <a:latin typeface="Cambria Math"/>
                                          </a:rPr>
                                          <m:t>𝑥</m:t>
                                        </m:r>
                                      </m:e>
                                      <m:sub>
                                        <m:r>
                                          <a:rPr kumimoji="1" lang="en-US" altLang="ja-JP" sz="1600" b="0" i="1">
                                            <a:solidFill>
                                              <a:srgbClr val="FF0000"/>
                                            </a:solidFill>
                                            <a:latin typeface="Cambria Math"/>
                                          </a:rPr>
                                          <m:t>𝑖</m:t>
                                        </m:r>
                                      </m:sub>
                                    </m:sSub>
                                    <m:r>
                                      <a:rPr kumimoji="1" lang="en-US" altLang="ja-JP" sz="1600" b="0" i="1">
                                        <a:solidFill>
                                          <a:srgbClr val="FF0000"/>
                                        </a:solidFill>
                                        <a:latin typeface="Cambria Math"/>
                                      </a:rPr>
                                      <m:t>−</m:t>
                                    </m:r>
                                    <m:acc>
                                      <m:accPr>
                                        <m:chr m:val="̅"/>
                                        <m:ctrlPr>
                                          <a:rPr kumimoji="1" lang="en-US" altLang="ja-JP" sz="1600" b="0" i="1">
                                            <a:solidFill>
                                              <a:srgbClr val="FF0000"/>
                                            </a:solidFill>
                                            <a:latin typeface="Cambria Math"/>
                                          </a:rPr>
                                        </m:ctrlPr>
                                      </m:accPr>
                                      <m:e>
                                        <m:r>
                                          <a:rPr kumimoji="1" lang="en-US" altLang="ja-JP" sz="1600" b="0" i="1">
                                            <a:solidFill>
                                              <a:srgbClr val="FF0000"/>
                                            </a:solidFill>
                                            <a:latin typeface="Cambria Math"/>
                                          </a:rPr>
                                          <m:t>𝑥</m:t>
                                        </m:r>
                                      </m:e>
                                    </m:acc>
                                  </m:e>
                                </m:d>
                              </m:e>
                              <m:sup>
                                <m:r>
                                  <a:rPr kumimoji="1" lang="en-US" altLang="ja-JP" sz="1600" b="0" i="1">
                                    <a:solidFill>
                                      <a:srgbClr val="FF0000"/>
                                    </a:solidFill>
                                    <a:latin typeface="Cambria Math"/>
                                  </a:rPr>
                                  <m:t>2</m:t>
                                </m:r>
                              </m:sup>
                            </m:sSup>
                          </m:e>
                        </m:nary>
                      </m:num>
                      <m:den>
                        <m:sSubSup>
                          <m:sSubSupPr>
                            <m:ctrlPr>
                              <a:rPr kumimoji="1" lang="en-US" altLang="ja-JP" sz="1600" b="0" i="1">
                                <a:solidFill>
                                  <a:srgbClr val="FF0000"/>
                                </a:solidFill>
                                <a:latin typeface="Cambria Math"/>
                              </a:rPr>
                            </m:ctrlPr>
                          </m:sSubSupPr>
                          <m:e>
                            <m:r>
                              <a:rPr kumimoji="1" lang="en-US" altLang="ja-JP" sz="1600" b="0" i="1">
                                <a:solidFill>
                                  <a:srgbClr val="FF0000"/>
                                </a:solidFill>
                                <a:latin typeface="Cambria Math"/>
                              </a:rPr>
                              <m:t>𝜒</m:t>
                            </m:r>
                          </m:e>
                          <m:sub>
                            <m:r>
                              <a:rPr kumimoji="1" lang="en-US" altLang="ja-JP" sz="1600" b="0" i="1">
                                <a:solidFill>
                                  <a:srgbClr val="FF0000"/>
                                </a:solidFill>
                                <a:latin typeface="Cambria Math"/>
                              </a:rPr>
                              <m:t>0</m:t>
                            </m:r>
                            <m:r>
                              <a:rPr kumimoji="1" lang="en-US" altLang="ja-JP" sz="1600" b="0" i="1">
                                <a:solidFill>
                                  <a:srgbClr val="FF0000"/>
                                </a:solidFill>
                                <a:latin typeface="Cambria Math"/>
                              </a:rPr>
                              <m:t>.</m:t>
                            </m:r>
                            <m:r>
                              <a:rPr kumimoji="1" lang="en-US" altLang="ja-JP" sz="1600" b="0" i="1">
                                <a:solidFill>
                                  <a:srgbClr val="FF0000"/>
                                </a:solidFill>
                                <a:latin typeface="Cambria Math"/>
                              </a:rPr>
                              <m:t>975</m:t>
                            </m:r>
                          </m:sub>
                          <m:sup>
                            <m:r>
                              <a:rPr kumimoji="1" lang="en-US" altLang="ja-JP" sz="1600" b="0" i="1">
                                <a:solidFill>
                                  <a:srgbClr val="FF0000"/>
                                </a:solidFill>
                                <a:latin typeface="Cambria Math"/>
                              </a:rPr>
                              <m:t>2</m:t>
                            </m:r>
                          </m:sup>
                        </m:sSubSup>
                      </m:den>
                    </m:f>
                    <m:r>
                      <a:rPr kumimoji="1" lang="en-US" altLang="ja-JP" sz="1600" b="0" i="0">
                        <a:solidFill>
                          <a:srgbClr val="FF0000"/>
                        </a:solidFill>
                        <a:latin typeface="Cambria Math"/>
                      </a:rPr>
                      <m:t>=</m:t>
                    </m:r>
                    <m:f>
                      <m:fPr>
                        <m:ctrlPr>
                          <a:rPr kumimoji="1" lang="en-US" altLang="ja-JP" sz="1600" b="0" i="1">
                            <a:solidFill>
                              <a:srgbClr val="FF0000"/>
                            </a:solidFill>
                            <a:latin typeface="Cambria Math"/>
                          </a:rPr>
                        </m:ctrlPr>
                      </m:fPr>
                      <m:num>
                        <m:r>
                          <a:rPr kumimoji="1" lang="en-US" altLang="ja-JP" sz="1600" b="0" i="1">
                            <a:solidFill>
                              <a:srgbClr val="FF0000"/>
                            </a:solidFill>
                            <a:latin typeface="Cambria Math"/>
                          </a:rPr>
                          <m:t>14</m:t>
                        </m:r>
                        <m:r>
                          <a:rPr kumimoji="1" lang="en-US" altLang="ja-JP" sz="1600" b="0" i="1">
                            <a:solidFill>
                              <a:srgbClr val="FF0000"/>
                            </a:solidFill>
                            <a:latin typeface="Cambria Math"/>
                          </a:rPr>
                          <m:t>.</m:t>
                        </m:r>
                        <m:r>
                          <a:rPr kumimoji="1" lang="en-US" altLang="ja-JP" sz="1600" b="0" i="1">
                            <a:solidFill>
                              <a:srgbClr val="FF0000"/>
                            </a:solidFill>
                            <a:latin typeface="Cambria Math"/>
                          </a:rPr>
                          <m:t>56</m:t>
                        </m:r>
                      </m:num>
                      <m:den>
                        <m:r>
                          <a:rPr kumimoji="1" lang="en-US" altLang="ja-JP" sz="1600" b="0" i="1">
                            <a:solidFill>
                              <a:srgbClr val="FF0000"/>
                            </a:solidFill>
                            <a:latin typeface="Cambria Math"/>
                          </a:rPr>
                          <m:t>0</m:t>
                        </m:r>
                        <m:r>
                          <a:rPr kumimoji="1" lang="en-US" altLang="ja-JP" sz="1600" b="0" i="1">
                            <a:solidFill>
                              <a:srgbClr val="FF0000"/>
                            </a:solidFill>
                            <a:latin typeface="Cambria Math"/>
                          </a:rPr>
                          <m:t>.</m:t>
                        </m:r>
                        <m:r>
                          <a:rPr kumimoji="1" lang="en-US" altLang="ja-JP" sz="1600" b="0" i="1">
                            <a:solidFill>
                              <a:srgbClr val="FF0000"/>
                            </a:solidFill>
                            <a:latin typeface="Cambria Math"/>
                          </a:rPr>
                          <m:t>4844</m:t>
                        </m:r>
                      </m:den>
                    </m:f>
                    <m:r>
                      <a:rPr kumimoji="1" lang="en-US" altLang="ja-JP" sz="1600" b="0" i="1">
                        <a:solidFill>
                          <a:srgbClr val="FF0000"/>
                        </a:solidFill>
                        <a:latin typeface="Cambria Math"/>
                      </a:rPr>
                      <m:t>=</m:t>
                    </m:r>
                    <m:r>
                      <a:rPr kumimoji="1" lang="en-US" altLang="ja-JP" sz="1600" b="0" i="1">
                        <a:solidFill>
                          <a:srgbClr val="FF0000"/>
                        </a:solidFill>
                        <a:latin typeface="Cambria Math"/>
                      </a:rPr>
                      <m:t>29</m:t>
                    </m:r>
                    <m:r>
                      <a:rPr kumimoji="1" lang="en-US" altLang="ja-JP" sz="1600" b="0" i="1">
                        <a:solidFill>
                          <a:srgbClr val="FF0000"/>
                        </a:solidFill>
                        <a:latin typeface="Cambria Math"/>
                      </a:rPr>
                      <m:t>.</m:t>
                    </m:r>
                    <m:r>
                      <a:rPr kumimoji="1" lang="en-US" altLang="ja-JP" sz="1600" b="0" i="1">
                        <a:solidFill>
                          <a:srgbClr val="FF0000"/>
                        </a:solidFill>
                        <a:latin typeface="Cambria Math"/>
                      </a:rPr>
                      <m:t>8544</m:t>
                    </m:r>
                  </m:oMath>
                </m:oMathPara>
              </a14:m>
              <a:endParaRPr kumimoji="1" lang="ja-JP" altLang="en-US" sz="1600">
                <a:solidFill>
                  <a:srgbClr val="FF0000"/>
                </a:solidFill>
              </a:endParaRPr>
            </a:p>
          </xdr:txBody>
        </xdr:sp>
      </mc:Choice>
      <mc:Fallback>
        <xdr:sp macro="" textlink="">
          <xdr:nvSpPr>
            <xdr:cNvPr id="123" name="テキスト ボックス 122"/>
            <xdr:cNvSpPr txBox="1"/>
          </xdr:nvSpPr>
          <xdr:spPr>
            <a:xfrm>
              <a:off x="22098000" y="6500813"/>
              <a:ext cx="4441031" cy="8453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r>
                <a:rPr kumimoji="1" lang="en-US" altLang="ja-JP" sz="1600" i="0">
                  <a:solidFill>
                    <a:srgbClr val="FF0000"/>
                  </a:solidFill>
                  <a:latin typeface="Cambria Math"/>
                </a:rPr>
                <a:t>(</a:t>
              </a:r>
              <a:r>
                <a:rPr kumimoji="1" lang="en-US" altLang="ja-JP" sz="1600" b="0" i="0">
                  <a:solidFill>
                    <a:srgbClr val="FF0000"/>
                  </a:solidFill>
                  <a:latin typeface="Cambria Math"/>
                </a:rPr>
                <a:t>∑▒(𝑥_𝑖−𝑥 ̅ )^2 )/(𝜒_0.975^2 )=14.56/0.4844=29.8544</a:t>
              </a:r>
              <a:endParaRPr kumimoji="1" lang="ja-JP" altLang="en-US" sz="1600">
                <a:solidFill>
                  <a:srgbClr val="FF0000"/>
                </a:solidFill>
              </a:endParaRPr>
            </a:p>
          </xdr:txBody>
        </xdr:sp>
      </mc:Fallback>
    </mc:AlternateContent>
    <xdr:clientData/>
  </xdr:oneCellAnchor>
  <xdr:oneCellAnchor>
    <xdr:from>
      <xdr:col>108</xdr:col>
      <xdr:colOff>0</xdr:colOff>
      <xdr:row>8</xdr:row>
      <xdr:rowOff>0</xdr:rowOff>
    </xdr:from>
    <xdr:ext cx="4405313" cy="649152"/>
    <mc:AlternateContent xmlns:mc="http://schemas.openxmlformats.org/markup-compatibility/2006">
      <mc:Choice xmlns:a14="http://schemas.microsoft.com/office/drawing/2010/main" Requires="a14">
        <xdr:sp macro="" textlink="">
          <xdr:nvSpPr>
            <xdr:cNvPr id="130" name="テキスト ボックス 129"/>
            <xdr:cNvSpPr txBox="1"/>
          </xdr:nvSpPr>
          <xdr:spPr>
            <a:xfrm>
              <a:off x="35194875" y="2476500"/>
              <a:ext cx="4405313" cy="6491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14:m>
                <m:oMathPara xmlns:m="http://schemas.openxmlformats.org/officeDocument/2006/math">
                  <m:oMathParaPr>
                    <m:jc m:val="left"/>
                  </m:oMathParaPr>
                  <m:oMath xmlns:m="http://schemas.openxmlformats.org/officeDocument/2006/math">
                    <m:d>
                      <m:dPr>
                        <m:ctrlPr>
                          <a:rPr kumimoji="1" lang="en-US" altLang="ja-JP" sz="1400" b="0" i="1">
                            <a:latin typeface="Cambria Math"/>
                          </a:rPr>
                        </m:ctrlPr>
                      </m:dPr>
                      <m:e>
                        <m:f>
                          <m:fPr>
                            <m:ctrlPr>
                              <a:rPr kumimoji="1" lang="en-US" altLang="ja-JP" sz="1400" b="0" i="1">
                                <a:latin typeface="Cambria Math"/>
                              </a:rPr>
                            </m:ctrlPr>
                          </m:fPr>
                          <m:num>
                            <m:sSup>
                              <m:sSupPr>
                                <m:ctrlPr>
                                  <a:rPr kumimoji="1" lang="en-US" altLang="ja-JP" sz="1400" b="0" i="1">
                                    <a:latin typeface="Cambria Math"/>
                                  </a:rPr>
                                </m:ctrlPr>
                              </m:sSupPr>
                              <m:e>
                                <m:nary>
                                  <m:naryPr>
                                    <m:chr m:val="∑"/>
                                    <m:subHide m:val="on"/>
                                    <m:supHide m:val="on"/>
                                    <m:ctrlPr>
                                      <a:rPr kumimoji="1" lang="en-US" altLang="ja-JP" sz="1400" b="0" i="1">
                                        <a:latin typeface="Cambria Math"/>
                                      </a:rPr>
                                    </m:ctrlPr>
                                  </m:naryPr>
                                  <m:sub/>
                                  <m:sup/>
                                  <m:e>
                                    <m:d>
                                      <m:dPr>
                                        <m:ctrlPr>
                                          <a:rPr kumimoji="1" lang="en-US" altLang="ja-JP" sz="1400" b="0" i="1">
                                            <a:latin typeface="Cambria Math"/>
                                          </a:rPr>
                                        </m:ctrlPr>
                                      </m:dPr>
                                      <m:e>
                                        <m:sSub>
                                          <m:sSubPr>
                                            <m:ctrlPr>
                                              <a:rPr kumimoji="1" lang="en-US" altLang="ja-JP" sz="1400" b="0" i="1">
                                                <a:latin typeface="Cambria Math"/>
                                              </a:rPr>
                                            </m:ctrlPr>
                                          </m:sSubPr>
                                          <m:e>
                                            <m:r>
                                              <a:rPr kumimoji="1" lang="en-US" altLang="ja-JP" sz="1400" b="0" i="1">
                                                <a:latin typeface="Cambria Math"/>
                                              </a:rPr>
                                              <m:t>𝑥</m:t>
                                            </m:r>
                                          </m:e>
                                          <m:sub>
                                            <m:r>
                                              <a:rPr kumimoji="1" lang="en-US" altLang="ja-JP" sz="1400" b="0" i="1">
                                                <a:latin typeface="Cambria Math"/>
                                              </a:rPr>
                                              <m:t>𝑖</m:t>
                                            </m:r>
                                          </m:sub>
                                        </m:sSub>
                                        <m:r>
                                          <a:rPr kumimoji="1" lang="en-US" altLang="ja-JP" sz="1400" b="0" i="1">
                                            <a:latin typeface="Cambria Math"/>
                                          </a:rPr>
                                          <m:t>−</m:t>
                                        </m:r>
                                        <m:acc>
                                          <m:accPr>
                                            <m:chr m:val="̅"/>
                                            <m:ctrlPr>
                                              <a:rPr kumimoji="1" lang="en-US" altLang="ja-JP" sz="1400" b="0" i="1">
                                                <a:latin typeface="Cambria Math"/>
                                              </a:rPr>
                                            </m:ctrlPr>
                                          </m:accPr>
                                          <m:e>
                                            <m:r>
                                              <a:rPr kumimoji="1" lang="en-US" altLang="ja-JP" sz="1400" b="0" i="1">
                                                <a:latin typeface="Cambria Math"/>
                                              </a:rPr>
                                              <m:t>𝑥</m:t>
                                            </m:r>
                                          </m:e>
                                        </m:acc>
                                      </m:e>
                                    </m:d>
                                  </m:e>
                                </m:nary>
                              </m:e>
                              <m:sup>
                                <m:r>
                                  <a:rPr kumimoji="1" lang="en-US" altLang="ja-JP" sz="1400" b="0" i="1">
                                    <a:latin typeface="Cambria Math"/>
                                  </a:rPr>
                                  <m:t>2</m:t>
                                </m:r>
                              </m:sup>
                            </m:sSup>
                          </m:num>
                          <m:den>
                            <m:sSubSup>
                              <m:sSubSupPr>
                                <m:ctrlPr>
                                  <a:rPr kumimoji="1" lang="en-US" altLang="ja-JP" sz="1400" b="0" i="1">
                                    <a:latin typeface="Cambria Math"/>
                                  </a:rPr>
                                </m:ctrlPr>
                              </m:sSubSupPr>
                              <m:e>
                                <m:r>
                                  <a:rPr kumimoji="1" lang="en-US" altLang="ja-JP" sz="1400" b="0" i="1">
                                    <a:latin typeface="Cambria Math"/>
                                  </a:rPr>
                                  <m:t>𝜒</m:t>
                                </m:r>
                              </m:e>
                              <m:sub>
                                <m:r>
                                  <a:rPr kumimoji="1" lang="en-US" altLang="ja-JP" sz="1400" b="0" i="1">
                                    <a:latin typeface="Cambria Math"/>
                                  </a:rPr>
                                  <m:t>0</m:t>
                                </m:r>
                                <m:r>
                                  <a:rPr kumimoji="1" lang="en-US" altLang="ja-JP" sz="1400" b="0" i="1">
                                    <a:latin typeface="Cambria Math"/>
                                  </a:rPr>
                                  <m:t>.</m:t>
                                </m:r>
                                <m:r>
                                  <a:rPr kumimoji="1" lang="en-US" altLang="ja-JP" sz="1400" b="0" i="1">
                                    <a:latin typeface="Cambria Math"/>
                                  </a:rPr>
                                  <m:t>025</m:t>
                                </m:r>
                              </m:sub>
                              <m:sup>
                                <m:r>
                                  <a:rPr kumimoji="1" lang="en-US" altLang="ja-JP" sz="1400" b="0" i="1">
                                    <a:latin typeface="Cambria Math"/>
                                  </a:rPr>
                                  <m:t>2</m:t>
                                </m:r>
                              </m:sup>
                            </m:sSubSup>
                          </m:den>
                        </m:f>
                        <m:r>
                          <a:rPr kumimoji="1" lang="en-US" altLang="ja-JP" sz="1400" b="0" i="1">
                            <a:latin typeface="Cambria Math"/>
                          </a:rPr>
                          <m:t>, </m:t>
                        </m:r>
                        <m:f>
                          <m:fPr>
                            <m:ctrlPr>
                              <a:rPr kumimoji="1" lang="en-US" altLang="ja-JP" sz="1400" b="0" i="1">
                                <a:latin typeface="Cambria Math"/>
                              </a:rPr>
                            </m:ctrlPr>
                          </m:fPr>
                          <m:num>
                            <m:sSup>
                              <m:sSupPr>
                                <m:ctrlPr>
                                  <a:rPr kumimoji="1" lang="en-US" altLang="ja-JP" sz="1400" b="0" i="1">
                                    <a:latin typeface="Cambria Math"/>
                                  </a:rPr>
                                </m:ctrlPr>
                              </m:sSupPr>
                              <m:e>
                                <m:nary>
                                  <m:naryPr>
                                    <m:chr m:val="∑"/>
                                    <m:subHide m:val="on"/>
                                    <m:supHide m:val="on"/>
                                    <m:ctrlPr>
                                      <a:rPr kumimoji="1" lang="en-US" altLang="ja-JP" sz="1400" b="0" i="1">
                                        <a:latin typeface="Cambria Math"/>
                                      </a:rPr>
                                    </m:ctrlPr>
                                  </m:naryPr>
                                  <m:sub/>
                                  <m:sup/>
                                  <m:e>
                                    <m:d>
                                      <m:dPr>
                                        <m:ctrlPr>
                                          <a:rPr kumimoji="1" lang="en-US" altLang="ja-JP" sz="1400" b="0" i="1">
                                            <a:latin typeface="Cambria Math"/>
                                          </a:rPr>
                                        </m:ctrlPr>
                                      </m:dPr>
                                      <m:e>
                                        <m:sSub>
                                          <m:sSubPr>
                                            <m:ctrlPr>
                                              <a:rPr kumimoji="1" lang="en-US" altLang="ja-JP" sz="1400" b="0" i="1">
                                                <a:latin typeface="Cambria Math"/>
                                              </a:rPr>
                                            </m:ctrlPr>
                                          </m:sSubPr>
                                          <m:e>
                                            <m:r>
                                              <a:rPr kumimoji="1" lang="en-US" altLang="ja-JP" sz="1400" b="0" i="1">
                                                <a:latin typeface="Cambria Math"/>
                                              </a:rPr>
                                              <m:t>𝑥</m:t>
                                            </m:r>
                                          </m:e>
                                          <m:sub>
                                            <m:r>
                                              <a:rPr kumimoji="1" lang="en-US" altLang="ja-JP" sz="1400" b="0" i="1">
                                                <a:latin typeface="Cambria Math"/>
                                              </a:rPr>
                                              <m:t>𝑖</m:t>
                                            </m:r>
                                          </m:sub>
                                        </m:sSub>
                                        <m:r>
                                          <a:rPr kumimoji="1" lang="en-US" altLang="ja-JP" sz="1400" b="0" i="1">
                                            <a:latin typeface="Cambria Math"/>
                                          </a:rPr>
                                          <m:t>−</m:t>
                                        </m:r>
                                        <m:acc>
                                          <m:accPr>
                                            <m:chr m:val="̅"/>
                                            <m:ctrlPr>
                                              <a:rPr kumimoji="1" lang="en-US" altLang="ja-JP" sz="1400" b="0" i="1">
                                                <a:latin typeface="Cambria Math"/>
                                              </a:rPr>
                                            </m:ctrlPr>
                                          </m:accPr>
                                          <m:e>
                                            <m:r>
                                              <a:rPr kumimoji="1" lang="en-US" altLang="ja-JP" sz="1400" b="0" i="1">
                                                <a:latin typeface="Cambria Math"/>
                                              </a:rPr>
                                              <m:t>𝑥</m:t>
                                            </m:r>
                                          </m:e>
                                        </m:acc>
                                      </m:e>
                                    </m:d>
                                  </m:e>
                                </m:nary>
                              </m:e>
                              <m:sup>
                                <m:r>
                                  <a:rPr kumimoji="1" lang="en-US" altLang="ja-JP" sz="1400" b="0" i="1">
                                    <a:latin typeface="Cambria Math"/>
                                  </a:rPr>
                                  <m:t>2</m:t>
                                </m:r>
                              </m:sup>
                            </m:sSup>
                          </m:num>
                          <m:den>
                            <m:sSubSup>
                              <m:sSubSupPr>
                                <m:ctrlPr>
                                  <a:rPr kumimoji="1" lang="en-US" altLang="ja-JP" sz="1400" b="0" i="1">
                                    <a:latin typeface="Cambria Math"/>
                                  </a:rPr>
                                </m:ctrlPr>
                              </m:sSubSupPr>
                              <m:e>
                                <m:r>
                                  <a:rPr kumimoji="1" lang="en-US" altLang="ja-JP" sz="1400" b="0" i="1">
                                    <a:latin typeface="Cambria Math"/>
                                  </a:rPr>
                                  <m:t>𝜒</m:t>
                                </m:r>
                              </m:e>
                              <m:sub>
                                <m:r>
                                  <a:rPr kumimoji="1" lang="en-US" altLang="ja-JP" sz="1400" b="0" i="1">
                                    <a:latin typeface="Cambria Math"/>
                                  </a:rPr>
                                  <m:t>0</m:t>
                                </m:r>
                                <m:r>
                                  <a:rPr kumimoji="1" lang="en-US" altLang="ja-JP" sz="1400" b="0" i="1">
                                    <a:latin typeface="Cambria Math"/>
                                  </a:rPr>
                                  <m:t>.</m:t>
                                </m:r>
                                <m:r>
                                  <a:rPr kumimoji="1" lang="en-US" altLang="ja-JP" sz="1400" b="0" i="1">
                                    <a:latin typeface="Cambria Math"/>
                                  </a:rPr>
                                  <m:t>975</m:t>
                                </m:r>
                              </m:sub>
                              <m:sup>
                                <m:r>
                                  <a:rPr kumimoji="1" lang="en-US" altLang="ja-JP" sz="1400" b="0" i="1">
                                    <a:latin typeface="Cambria Math"/>
                                  </a:rPr>
                                  <m:t>2</m:t>
                                </m:r>
                              </m:sup>
                            </m:sSubSup>
                          </m:den>
                        </m:f>
                      </m:e>
                    </m:d>
                  </m:oMath>
                </m:oMathPara>
              </a14:m>
              <a:endParaRPr kumimoji="1" lang="ja-JP" altLang="en-US" sz="1400"/>
            </a:p>
          </xdr:txBody>
        </xdr:sp>
      </mc:Choice>
      <mc:Fallback>
        <xdr:sp macro="" textlink="">
          <xdr:nvSpPr>
            <xdr:cNvPr id="130" name="テキスト ボックス 129"/>
            <xdr:cNvSpPr txBox="1"/>
          </xdr:nvSpPr>
          <xdr:spPr>
            <a:xfrm>
              <a:off x="35194875" y="2476500"/>
              <a:ext cx="4405313" cy="6491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r>
                <a:rPr kumimoji="1" lang="en-US" altLang="ja-JP" sz="1400" b="0" i="0">
                  <a:latin typeface="Cambria Math"/>
                </a:rPr>
                <a:t>(∑▒(𝑥_𝑖−𝑥 ̅ ) ^2/(𝜒_0.025^2 ), ∑▒(𝑥_𝑖−𝑥 ̅ ) ^2/(𝜒_0.975^2 ))</a:t>
              </a:r>
              <a:endParaRPr kumimoji="1" lang="ja-JP" altLang="en-US" sz="1400"/>
            </a:p>
          </xdr:txBody>
        </xdr:sp>
      </mc:Fallback>
    </mc:AlternateContent>
    <xdr:clientData/>
  </xdr:oneCellAnchor>
  <xdr:oneCellAnchor>
    <xdr:from>
      <xdr:col>84</xdr:col>
      <xdr:colOff>0</xdr:colOff>
      <xdr:row>29</xdr:row>
      <xdr:rowOff>0</xdr:rowOff>
    </xdr:from>
    <xdr:ext cx="2767013" cy="879728"/>
    <mc:AlternateContent xmlns:mc="http://schemas.openxmlformats.org/markup-compatibility/2006">
      <mc:Choice xmlns:a14="http://schemas.microsoft.com/office/drawing/2010/main" Requires="a14">
        <xdr:sp macro="" textlink="">
          <xdr:nvSpPr>
            <xdr:cNvPr id="131" name="テキスト ボックス 130"/>
            <xdr:cNvSpPr txBox="1"/>
          </xdr:nvSpPr>
          <xdr:spPr>
            <a:xfrm>
              <a:off x="22098000" y="8977313"/>
              <a:ext cx="2767013" cy="87972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14:m>
                <m:oMathPara xmlns:m="http://schemas.openxmlformats.org/officeDocument/2006/math">
                  <m:oMathParaPr>
                    <m:jc m:val="left"/>
                  </m:oMathParaPr>
                  <m:oMath xmlns:m="http://schemas.openxmlformats.org/officeDocument/2006/math">
                    <m:r>
                      <a:rPr kumimoji="1" lang="en-US" altLang="ja-JP" sz="1400" b="0" i="1">
                        <a:latin typeface="Cambria Math"/>
                      </a:rPr>
                      <m:t>𝐹</m:t>
                    </m:r>
                    <m:r>
                      <a:rPr kumimoji="1" lang="en-US" altLang="ja-JP" sz="1400" b="0" i="1">
                        <a:latin typeface="Cambria Math"/>
                      </a:rPr>
                      <m:t>=</m:t>
                    </m:r>
                    <m:f>
                      <m:fPr>
                        <m:ctrlPr>
                          <a:rPr kumimoji="1" lang="en-US" altLang="ja-JP" sz="1400" b="0" i="1">
                            <a:latin typeface="Cambria Math"/>
                          </a:rPr>
                        </m:ctrlPr>
                      </m:fPr>
                      <m:num>
                        <m:f>
                          <m:fPr>
                            <m:ctrlPr>
                              <a:rPr kumimoji="1" lang="en-US" altLang="ja-JP" sz="1400" b="0" i="1">
                                <a:latin typeface="Cambria Math"/>
                              </a:rPr>
                            </m:ctrlPr>
                          </m:fPr>
                          <m:num>
                            <m:sSub>
                              <m:sSubPr>
                                <m:ctrlPr>
                                  <a:rPr kumimoji="1" lang="en-US" altLang="ja-JP" sz="1400" b="0" i="1">
                                    <a:latin typeface="Cambria Math"/>
                                  </a:rPr>
                                </m:ctrlPr>
                              </m:sSubPr>
                              <m:e>
                                <m:r>
                                  <a:rPr kumimoji="1" lang="en-US" altLang="ja-JP" sz="1400" b="0" i="1">
                                    <a:latin typeface="Cambria Math"/>
                                  </a:rPr>
                                  <m:t>𝑈</m:t>
                                </m:r>
                              </m:e>
                              <m:sub>
                                <m:r>
                                  <a:rPr kumimoji="1" lang="en-US" altLang="ja-JP" sz="1400" b="0" i="1">
                                    <a:latin typeface="Cambria Math"/>
                                  </a:rPr>
                                  <m:t>1</m:t>
                                </m:r>
                              </m:sub>
                            </m:sSub>
                          </m:num>
                          <m:den>
                            <m:sSub>
                              <m:sSubPr>
                                <m:ctrlPr>
                                  <a:rPr kumimoji="1" lang="en-US" altLang="ja-JP" sz="1400" b="0" i="1">
                                    <a:latin typeface="Cambria Math"/>
                                  </a:rPr>
                                </m:ctrlPr>
                              </m:sSubPr>
                              <m:e>
                                <m:r>
                                  <a:rPr kumimoji="1" lang="en-US" altLang="ja-JP" sz="1400" b="0" i="1">
                                    <a:latin typeface="Cambria Math"/>
                                  </a:rPr>
                                  <m:t>𝜈</m:t>
                                </m:r>
                              </m:e>
                              <m:sub>
                                <m:r>
                                  <a:rPr kumimoji="1" lang="en-US" altLang="ja-JP" sz="1400" b="0" i="1">
                                    <a:latin typeface="Cambria Math"/>
                                  </a:rPr>
                                  <m:t>1</m:t>
                                </m:r>
                              </m:sub>
                            </m:sSub>
                          </m:den>
                        </m:f>
                      </m:num>
                      <m:den>
                        <m:f>
                          <m:fPr>
                            <m:ctrlPr>
                              <a:rPr kumimoji="1" lang="en-US" altLang="ja-JP" sz="1400" b="0" i="1">
                                <a:latin typeface="Cambria Math"/>
                              </a:rPr>
                            </m:ctrlPr>
                          </m:fPr>
                          <m:num>
                            <m:sSub>
                              <m:sSubPr>
                                <m:ctrlPr>
                                  <a:rPr kumimoji="1" lang="en-US" altLang="ja-JP" sz="1400" b="0" i="1">
                                    <a:latin typeface="Cambria Math"/>
                                  </a:rPr>
                                </m:ctrlPr>
                              </m:sSubPr>
                              <m:e>
                                <m:r>
                                  <a:rPr kumimoji="1" lang="en-US" altLang="ja-JP" sz="1400" b="0" i="1">
                                    <a:latin typeface="Cambria Math"/>
                                  </a:rPr>
                                  <m:t>𝑈</m:t>
                                </m:r>
                              </m:e>
                              <m:sub>
                                <m:r>
                                  <a:rPr kumimoji="1" lang="en-US" altLang="ja-JP" sz="1400" b="0" i="1">
                                    <a:latin typeface="Cambria Math"/>
                                  </a:rPr>
                                  <m:t>2</m:t>
                                </m:r>
                              </m:sub>
                            </m:sSub>
                          </m:num>
                          <m:den>
                            <m:sSub>
                              <m:sSubPr>
                                <m:ctrlPr>
                                  <a:rPr kumimoji="1" lang="en-US" altLang="ja-JP" sz="1400" b="0" i="1">
                                    <a:latin typeface="Cambria Math"/>
                                  </a:rPr>
                                </m:ctrlPr>
                              </m:sSubPr>
                              <m:e>
                                <m:r>
                                  <a:rPr kumimoji="1" lang="en-US" altLang="ja-JP" sz="1400" b="0" i="1">
                                    <a:latin typeface="Cambria Math"/>
                                  </a:rPr>
                                  <m:t>𝜈</m:t>
                                </m:r>
                              </m:e>
                              <m:sub>
                                <m:r>
                                  <a:rPr kumimoji="1" lang="en-US" altLang="ja-JP" sz="1400" b="0" i="1">
                                    <a:latin typeface="Cambria Math"/>
                                  </a:rPr>
                                  <m:t>2</m:t>
                                </m:r>
                              </m:sub>
                            </m:sSub>
                          </m:den>
                        </m:f>
                      </m:den>
                    </m:f>
                    <m:r>
                      <a:rPr kumimoji="1" lang="en-US" altLang="ja-JP" sz="1400" b="0" i="1">
                        <a:latin typeface="Cambria Math"/>
                      </a:rPr>
                      <m:t>~</m:t>
                    </m:r>
                    <m:r>
                      <a:rPr kumimoji="1" lang="en-US" altLang="ja-JP" sz="1400" b="0" i="1">
                        <a:latin typeface="Cambria Math"/>
                      </a:rPr>
                      <m:t>𝐹</m:t>
                    </m:r>
                    <m:d>
                      <m:dPr>
                        <m:ctrlPr>
                          <a:rPr kumimoji="1" lang="en-US" altLang="ja-JP" sz="1400" b="0" i="1">
                            <a:latin typeface="Cambria Math"/>
                          </a:rPr>
                        </m:ctrlPr>
                      </m:dPr>
                      <m:e>
                        <m:sSub>
                          <m:sSubPr>
                            <m:ctrlPr>
                              <a:rPr kumimoji="1" lang="en-US" altLang="ja-JP" sz="1400" b="0" i="1">
                                <a:latin typeface="Cambria Math"/>
                              </a:rPr>
                            </m:ctrlPr>
                          </m:sSubPr>
                          <m:e>
                            <m:r>
                              <a:rPr kumimoji="1" lang="en-US" altLang="ja-JP" sz="1400" b="0" i="1">
                                <a:latin typeface="Cambria Math"/>
                              </a:rPr>
                              <m:t>𝜈</m:t>
                            </m:r>
                          </m:e>
                          <m:sub>
                            <m:r>
                              <a:rPr kumimoji="1" lang="en-US" altLang="ja-JP" sz="1400" b="0" i="1">
                                <a:latin typeface="Cambria Math"/>
                              </a:rPr>
                              <m:t>1</m:t>
                            </m:r>
                          </m:sub>
                        </m:sSub>
                        <m:r>
                          <a:rPr kumimoji="1" lang="en-US" altLang="ja-JP" sz="1400" b="0" i="1">
                            <a:latin typeface="Cambria Math"/>
                          </a:rPr>
                          <m:t>, </m:t>
                        </m:r>
                        <m:sSub>
                          <m:sSubPr>
                            <m:ctrlPr>
                              <a:rPr kumimoji="1" lang="en-US" altLang="ja-JP" sz="1400" b="0" i="1">
                                <a:latin typeface="Cambria Math"/>
                              </a:rPr>
                            </m:ctrlPr>
                          </m:sSubPr>
                          <m:e>
                            <m:r>
                              <a:rPr kumimoji="1" lang="en-US" altLang="ja-JP" sz="1400" b="0" i="1">
                                <a:latin typeface="Cambria Math"/>
                              </a:rPr>
                              <m:t>𝜈</m:t>
                            </m:r>
                          </m:e>
                          <m:sub>
                            <m:r>
                              <a:rPr kumimoji="1" lang="en-US" altLang="ja-JP" sz="1400" b="0" i="1">
                                <a:latin typeface="Cambria Math"/>
                              </a:rPr>
                              <m:t>2</m:t>
                            </m:r>
                          </m:sub>
                        </m:sSub>
                      </m:e>
                    </m:d>
                  </m:oMath>
                </m:oMathPara>
              </a14:m>
              <a:endParaRPr kumimoji="1" lang="ja-JP" altLang="en-US" sz="1400"/>
            </a:p>
          </xdr:txBody>
        </xdr:sp>
      </mc:Choice>
      <mc:Fallback>
        <xdr:sp macro="" textlink="">
          <xdr:nvSpPr>
            <xdr:cNvPr id="131" name="テキスト ボックス 130"/>
            <xdr:cNvSpPr txBox="1"/>
          </xdr:nvSpPr>
          <xdr:spPr>
            <a:xfrm>
              <a:off x="22098000" y="8977313"/>
              <a:ext cx="2767013" cy="87972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r>
                <a:rPr kumimoji="1" lang="en-US" altLang="ja-JP" sz="1400" b="0" i="0">
                  <a:latin typeface="Cambria Math"/>
                </a:rPr>
                <a:t>𝐹=(𝑈_1/𝜈_1 )/(𝑈_2/𝜈_2 )~𝐹(𝜈_1, 𝜈_2 )</a:t>
              </a:r>
              <a:endParaRPr kumimoji="1" lang="ja-JP" altLang="en-US" sz="1400"/>
            </a:p>
          </xdr:txBody>
        </xdr:sp>
      </mc:Fallback>
    </mc:AlternateContent>
    <xdr:clientData/>
  </xdr:oneCellAnchor>
  <xdr:oneCellAnchor>
    <xdr:from>
      <xdr:col>84</xdr:col>
      <xdr:colOff>0</xdr:colOff>
      <xdr:row>34</xdr:row>
      <xdr:rowOff>0</xdr:rowOff>
    </xdr:from>
    <xdr:ext cx="2767013" cy="648063"/>
    <mc:AlternateContent xmlns:mc="http://schemas.openxmlformats.org/markup-compatibility/2006">
      <mc:Choice xmlns:a14="http://schemas.microsoft.com/office/drawing/2010/main" Requires="a14">
        <xdr:sp macro="" textlink="">
          <xdr:nvSpPr>
            <xdr:cNvPr id="132" name="テキスト ボックス 131"/>
            <xdr:cNvSpPr txBox="1"/>
          </xdr:nvSpPr>
          <xdr:spPr>
            <a:xfrm>
              <a:off x="22098000" y="10525125"/>
              <a:ext cx="2767013" cy="64806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14:m>
                <m:oMathPara xmlns:m="http://schemas.openxmlformats.org/officeDocument/2006/math">
                  <m:oMathParaPr>
                    <m:jc m:val="left"/>
                  </m:oMathParaPr>
                  <m:oMath xmlns:m="http://schemas.openxmlformats.org/officeDocument/2006/math">
                    <m:r>
                      <a:rPr kumimoji="1" lang="en-US" altLang="ja-JP" sz="1400" b="0" i="1">
                        <a:latin typeface="Cambria Math"/>
                      </a:rPr>
                      <m:t>𝐹</m:t>
                    </m:r>
                    <m:r>
                      <a:rPr kumimoji="1" lang="en-US" altLang="ja-JP" sz="1400" b="0" i="1">
                        <a:latin typeface="Cambria Math"/>
                      </a:rPr>
                      <m:t>=</m:t>
                    </m:r>
                    <m:f>
                      <m:fPr>
                        <m:ctrlPr>
                          <a:rPr kumimoji="1" lang="en-US" altLang="ja-JP" sz="1400" b="0" i="1">
                            <a:latin typeface="Cambria Math"/>
                          </a:rPr>
                        </m:ctrlPr>
                      </m:fPr>
                      <m:num>
                        <m:acc>
                          <m:accPr>
                            <m:chr m:val="̂"/>
                            <m:ctrlPr>
                              <a:rPr kumimoji="1" lang="en-US" altLang="ja-JP" sz="1400" b="0" i="1">
                                <a:latin typeface="Cambria Math"/>
                              </a:rPr>
                            </m:ctrlPr>
                          </m:accPr>
                          <m:e>
                            <m:sSubSup>
                              <m:sSubSupPr>
                                <m:ctrlPr>
                                  <a:rPr kumimoji="1" lang="en-US" altLang="ja-JP" sz="1400" b="0" i="1">
                                    <a:latin typeface="Cambria Math"/>
                                  </a:rPr>
                                </m:ctrlPr>
                              </m:sSubSupPr>
                              <m:e>
                                <m:r>
                                  <a:rPr kumimoji="1" lang="en-US" altLang="ja-JP" sz="1400" b="0" i="1">
                                    <a:latin typeface="Cambria Math"/>
                                  </a:rPr>
                                  <m:t>𝜎</m:t>
                                </m:r>
                              </m:e>
                              <m:sub>
                                <m:r>
                                  <a:rPr kumimoji="1" lang="en-US" altLang="ja-JP" sz="1400" b="0" i="1">
                                    <a:latin typeface="Cambria Math"/>
                                  </a:rPr>
                                  <m:t>1</m:t>
                                </m:r>
                              </m:sub>
                              <m:sup>
                                <m:r>
                                  <a:rPr kumimoji="1" lang="en-US" altLang="ja-JP" sz="1400" b="0" i="1">
                                    <a:latin typeface="Cambria Math"/>
                                  </a:rPr>
                                  <m:t>2</m:t>
                                </m:r>
                              </m:sup>
                            </m:sSubSup>
                          </m:e>
                        </m:acc>
                      </m:num>
                      <m:den>
                        <m:acc>
                          <m:accPr>
                            <m:chr m:val="̂"/>
                            <m:ctrlPr>
                              <a:rPr kumimoji="1" lang="en-US" altLang="ja-JP" sz="1400" b="0" i="1">
                                <a:latin typeface="Cambria Math"/>
                              </a:rPr>
                            </m:ctrlPr>
                          </m:accPr>
                          <m:e>
                            <m:sSubSup>
                              <m:sSubSupPr>
                                <m:ctrlPr>
                                  <a:rPr kumimoji="1" lang="en-US" altLang="ja-JP" sz="1400" b="0" i="1">
                                    <a:latin typeface="Cambria Math"/>
                                  </a:rPr>
                                </m:ctrlPr>
                              </m:sSubSupPr>
                              <m:e>
                                <m:r>
                                  <a:rPr kumimoji="1" lang="en-US" altLang="ja-JP" sz="1400" b="0" i="1">
                                    <a:latin typeface="Cambria Math"/>
                                  </a:rPr>
                                  <m:t>𝜎</m:t>
                                </m:r>
                              </m:e>
                              <m:sub>
                                <m:r>
                                  <a:rPr kumimoji="1" lang="en-US" altLang="ja-JP" sz="1400" b="0" i="1">
                                    <a:latin typeface="Cambria Math"/>
                                  </a:rPr>
                                  <m:t>2</m:t>
                                </m:r>
                              </m:sub>
                              <m:sup>
                                <m:r>
                                  <a:rPr kumimoji="1" lang="en-US" altLang="ja-JP" sz="1400" b="0" i="1">
                                    <a:latin typeface="Cambria Math"/>
                                  </a:rPr>
                                  <m:t>2</m:t>
                                </m:r>
                              </m:sup>
                            </m:sSubSup>
                          </m:e>
                        </m:acc>
                      </m:den>
                    </m:f>
                    <m:r>
                      <a:rPr kumimoji="1" lang="en-US" altLang="ja-JP" sz="1400" b="0" i="1">
                        <a:latin typeface="Cambria Math"/>
                      </a:rPr>
                      <m:t> </m:t>
                    </m:r>
                    <m:f>
                      <m:fPr>
                        <m:ctrlPr>
                          <a:rPr kumimoji="1" lang="en-US" altLang="ja-JP" sz="1400" b="0" i="1">
                            <a:latin typeface="Cambria Math"/>
                          </a:rPr>
                        </m:ctrlPr>
                      </m:fPr>
                      <m:num>
                        <m:sSubSup>
                          <m:sSubSupPr>
                            <m:ctrlPr>
                              <a:rPr kumimoji="1" lang="en-US" altLang="ja-JP" sz="1400" b="0" i="1">
                                <a:latin typeface="Cambria Math"/>
                              </a:rPr>
                            </m:ctrlPr>
                          </m:sSubSupPr>
                          <m:e>
                            <m:r>
                              <a:rPr kumimoji="1" lang="en-US" altLang="ja-JP" sz="1400" b="0" i="1">
                                <a:latin typeface="Cambria Math"/>
                              </a:rPr>
                              <m:t>𝜎</m:t>
                            </m:r>
                          </m:e>
                          <m:sub>
                            <m:r>
                              <a:rPr kumimoji="1" lang="en-US" altLang="ja-JP" sz="1400" b="0" i="1">
                                <a:latin typeface="Cambria Math"/>
                              </a:rPr>
                              <m:t>2</m:t>
                            </m:r>
                          </m:sub>
                          <m:sup>
                            <m:r>
                              <a:rPr kumimoji="1" lang="en-US" altLang="ja-JP" sz="1400" b="0" i="1">
                                <a:latin typeface="Cambria Math"/>
                              </a:rPr>
                              <m:t>2</m:t>
                            </m:r>
                          </m:sup>
                        </m:sSubSup>
                      </m:num>
                      <m:den>
                        <m:sSubSup>
                          <m:sSubSupPr>
                            <m:ctrlPr>
                              <a:rPr kumimoji="1" lang="en-US" altLang="ja-JP" sz="1400" b="0" i="1">
                                <a:latin typeface="Cambria Math"/>
                              </a:rPr>
                            </m:ctrlPr>
                          </m:sSubSupPr>
                          <m:e>
                            <m:r>
                              <a:rPr kumimoji="1" lang="en-US" altLang="ja-JP" sz="1400" b="0" i="1">
                                <a:latin typeface="Cambria Math"/>
                              </a:rPr>
                              <m:t>𝜎</m:t>
                            </m:r>
                          </m:e>
                          <m:sub>
                            <m:r>
                              <a:rPr kumimoji="1" lang="en-US" altLang="ja-JP" sz="1400" b="0" i="1">
                                <a:latin typeface="Cambria Math"/>
                              </a:rPr>
                              <m:t>1</m:t>
                            </m:r>
                          </m:sub>
                          <m:sup>
                            <m:r>
                              <a:rPr kumimoji="1" lang="en-US" altLang="ja-JP" sz="1400" b="0" i="1">
                                <a:latin typeface="Cambria Math"/>
                              </a:rPr>
                              <m:t>2</m:t>
                            </m:r>
                          </m:sup>
                        </m:sSubSup>
                      </m:den>
                    </m:f>
                    <m:r>
                      <a:rPr kumimoji="1" lang="en-US" altLang="ja-JP" sz="1400" b="0" i="1">
                        <a:latin typeface="Cambria Math"/>
                      </a:rPr>
                      <m:t>~</m:t>
                    </m:r>
                    <m:r>
                      <a:rPr kumimoji="1" lang="en-US" altLang="ja-JP" sz="1400" b="0" i="1">
                        <a:latin typeface="Cambria Math"/>
                      </a:rPr>
                      <m:t>𝐹</m:t>
                    </m:r>
                    <m:d>
                      <m:dPr>
                        <m:ctrlPr>
                          <a:rPr kumimoji="1" lang="en-US" altLang="ja-JP" sz="1400" b="0" i="1">
                            <a:latin typeface="Cambria Math"/>
                          </a:rPr>
                        </m:ctrlPr>
                      </m:dPr>
                      <m:e>
                        <m:sSub>
                          <m:sSubPr>
                            <m:ctrlPr>
                              <a:rPr kumimoji="1" lang="en-US" altLang="ja-JP" sz="1400" b="0" i="1">
                                <a:latin typeface="Cambria Math"/>
                              </a:rPr>
                            </m:ctrlPr>
                          </m:sSubPr>
                          <m:e>
                            <m:r>
                              <a:rPr kumimoji="1" lang="en-US" altLang="ja-JP" sz="1400" b="0" i="1">
                                <a:latin typeface="Cambria Math"/>
                              </a:rPr>
                              <m:t>𝑛</m:t>
                            </m:r>
                          </m:e>
                          <m:sub>
                            <m:r>
                              <a:rPr kumimoji="1" lang="en-US" altLang="ja-JP" sz="1400" b="0" i="1">
                                <a:latin typeface="Cambria Math"/>
                              </a:rPr>
                              <m:t>1</m:t>
                            </m:r>
                          </m:sub>
                        </m:sSub>
                        <m:r>
                          <a:rPr kumimoji="1" lang="en-US" altLang="ja-JP" sz="1400" b="0" i="1">
                            <a:latin typeface="Cambria Math"/>
                          </a:rPr>
                          <m:t>−</m:t>
                        </m:r>
                        <m:r>
                          <a:rPr kumimoji="1" lang="en-US" altLang="ja-JP" sz="1400" b="0" i="1">
                            <a:latin typeface="Cambria Math"/>
                          </a:rPr>
                          <m:t>1</m:t>
                        </m:r>
                        <m:r>
                          <a:rPr kumimoji="1" lang="en-US" altLang="ja-JP" sz="1400" b="0" i="1">
                            <a:latin typeface="Cambria Math"/>
                          </a:rPr>
                          <m:t>, </m:t>
                        </m:r>
                        <m:sSub>
                          <m:sSubPr>
                            <m:ctrlPr>
                              <a:rPr kumimoji="1" lang="en-US" altLang="ja-JP" sz="1400" b="0" i="1">
                                <a:latin typeface="Cambria Math"/>
                              </a:rPr>
                            </m:ctrlPr>
                          </m:sSubPr>
                          <m:e>
                            <m:r>
                              <a:rPr kumimoji="1" lang="en-US" altLang="ja-JP" sz="1400" b="0" i="1">
                                <a:latin typeface="Cambria Math"/>
                              </a:rPr>
                              <m:t>𝑛</m:t>
                            </m:r>
                          </m:e>
                          <m:sub>
                            <m:r>
                              <a:rPr kumimoji="1" lang="en-US" altLang="ja-JP" sz="1400" b="0" i="1">
                                <a:latin typeface="Cambria Math"/>
                              </a:rPr>
                              <m:t>2</m:t>
                            </m:r>
                          </m:sub>
                        </m:sSub>
                        <m:r>
                          <a:rPr kumimoji="1" lang="en-US" altLang="ja-JP" sz="1400" b="0" i="1">
                            <a:latin typeface="Cambria Math"/>
                          </a:rPr>
                          <m:t>−</m:t>
                        </m:r>
                        <m:r>
                          <a:rPr kumimoji="1" lang="en-US" altLang="ja-JP" sz="1400" b="0" i="1">
                            <a:latin typeface="Cambria Math"/>
                          </a:rPr>
                          <m:t>1</m:t>
                        </m:r>
                      </m:e>
                    </m:d>
                  </m:oMath>
                </m:oMathPara>
              </a14:m>
              <a:endParaRPr kumimoji="1" lang="ja-JP" altLang="en-US" sz="1400"/>
            </a:p>
          </xdr:txBody>
        </xdr:sp>
      </mc:Choice>
      <mc:Fallback>
        <xdr:sp macro="" textlink="">
          <xdr:nvSpPr>
            <xdr:cNvPr id="132" name="テキスト ボックス 131"/>
            <xdr:cNvSpPr txBox="1"/>
          </xdr:nvSpPr>
          <xdr:spPr>
            <a:xfrm>
              <a:off x="22098000" y="10525125"/>
              <a:ext cx="2767013" cy="64806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r>
                <a:rPr kumimoji="1" lang="en-US" altLang="ja-JP" sz="1400" b="0" i="0">
                  <a:latin typeface="Cambria Math"/>
                </a:rPr>
                <a:t>𝐹=(𝜎_1^2 ) ̂/(𝜎_2^2 ) ̂    (𝜎_2^2)/(𝜎_1^2 )~𝐹(𝑛_1−1, 𝑛_2−1)</a:t>
              </a:r>
              <a:endParaRPr kumimoji="1" lang="ja-JP" altLang="en-US" sz="1400"/>
            </a:p>
          </xdr:txBody>
        </xdr:sp>
      </mc:Fallback>
    </mc:AlternateContent>
    <xdr:clientData/>
  </xdr:oneCellAnchor>
</xdr:wsDr>
</file>

<file path=xl/drawings/drawing3.xml><?xml version="1.0" encoding="utf-8"?>
<xdr:wsDr xmlns:xdr="http://schemas.openxmlformats.org/drawingml/2006/spreadsheetDrawing" xmlns:a="http://schemas.openxmlformats.org/drawingml/2006/main">
  <xdr:oneCellAnchor>
    <xdr:from>
      <xdr:col>0</xdr:col>
      <xdr:colOff>0</xdr:colOff>
      <xdr:row>0</xdr:row>
      <xdr:rowOff>80962</xdr:rowOff>
    </xdr:from>
    <xdr:ext cx="428625" cy="217560"/>
    <mc:AlternateContent xmlns:mc="http://schemas.openxmlformats.org/markup-compatibility/2006" xmlns:a14="http://schemas.microsoft.com/office/drawing/2010/main">
      <mc:Choice Requires="a14">
        <xdr:sp macro="" textlink="">
          <xdr:nvSpPr>
            <xdr:cNvPr id="2" name="テキスト ボックス 1"/>
            <xdr:cNvSpPr txBox="1"/>
          </xdr:nvSpPr>
          <xdr:spPr>
            <a:xfrm>
              <a:off x="0" y="80962"/>
              <a:ext cx="428625" cy="217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14:m>
                <m:oMathPara xmlns:m="http://schemas.openxmlformats.org/officeDocument/2006/math">
                  <m:oMathParaPr>
                    <m:jc m:val="left"/>
                  </m:oMathParaPr>
                  <m:oMath xmlns:m="http://schemas.openxmlformats.org/officeDocument/2006/math">
                    <m:r>
                      <a:rPr kumimoji="1" lang="en-US" altLang="ja-JP" sz="800" b="0" i="1">
                        <a:latin typeface="Cambria Math"/>
                      </a:rPr>
                      <m:t>𝑥</m:t>
                    </m:r>
                  </m:oMath>
                </m:oMathPara>
              </a14:m>
              <a:endParaRPr kumimoji="1" lang="ja-JP" altLang="en-US" sz="800"/>
            </a:p>
          </xdr:txBody>
        </xdr:sp>
      </mc:Choice>
      <mc:Fallback xmlns="">
        <xdr:sp macro="" textlink="">
          <xdr:nvSpPr>
            <xdr:cNvPr id="2" name="テキスト ボックス 1"/>
            <xdr:cNvSpPr txBox="1"/>
          </xdr:nvSpPr>
          <xdr:spPr>
            <a:xfrm>
              <a:off x="0" y="80962"/>
              <a:ext cx="428625" cy="217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r>
                <a:rPr kumimoji="1" lang="en-US" altLang="ja-JP" sz="800" b="0" i="0">
                  <a:latin typeface="Cambria Math"/>
                </a:rPr>
                <a:t>𝑥</a:t>
              </a:r>
              <a:endParaRPr kumimoji="1" lang="ja-JP" altLang="en-US" sz="800"/>
            </a:p>
          </xdr:txBody>
        </xdr:sp>
      </mc:Fallback>
    </mc:AlternateContent>
    <xdr:clientData/>
  </xdr:oneCellAnchor>
  <xdr:oneCellAnchor>
    <xdr:from>
      <xdr:col>0</xdr:col>
      <xdr:colOff>76200</xdr:colOff>
      <xdr:row>0</xdr:row>
      <xdr:rowOff>0</xdr:rowOff>
    </xdr:from>
    <xdr:ext cx="428625" cy="217560"/>
    <mc:AlternateContent xmlns:mc="http://schemas.openxmlformats.org/markup-compatibility/2006" xmlns:a14="http://schemas.microsoft.com/office/drawing/2010/main">
      <mc:Choice Requires="a14">
        <xdr:sp macro="" textlink="">
          <xdr:nvSpPr>
            <xdr:cNvPr id="3" name="テキスト ボックス 2"/>
            <xdr:cNvSpPr txBox="1"/>
          </xdr:nvSpPr>
          <xdr:spPr>
            <a:xfrm>
              <a:off x="76200" y="0"/>
              <a:ext cx="428625" cy="217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14:m>
                <m:oMathPara xmlns:m="http://schemas.openxmlformats.org/officeDocument/2006/math">
                  <m:oMathParaPr>
                    <m:jc m:val="left"/>
                  </m:oMathParaPr>
                  <m:oMath xmlns:m="http://schemas.openxmlformats.org/officeDocument/2006/math">
                    <m:r>
                      <a:rPr kumimoji="1" lang="en-US" altLang="ja-JP" sz="800" b="0" i="1">
                        <a:latin typeface="Cambria Math"/>
                      </a:rPr>
                      <m:t>𝜇</m:t>
                    </m:r>
                  </m:oMath>
                </m:oMathPara>
              </a14:m>
              <a:endParaRPr kumimoji="1" lang="ja-JP" altLang="en-US" sz="800"/>
            </a:p>
          </xdr:txBody>
        </xdr:sp>
      </mc:Choice>
      <mc:Fallback xmlns="">
        <xdr:sp macro="" textlink="">
          <xdr:nvSpPr>
            <xdr:cNvPr id="3" name="テキスト ボックス 2"/>
            <xdr:cNvSpPr txBox="1"/>
          </xdr:nvSpPr>
          <xdr:spPr>
            <a:xfrm>
              <a:off x="76200" y="0"/>
              <a:ext cx="428625" cy="217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r>
                <a:rPr kumimoji="1" lang="en-US" altLang="ja-JP" sz="800" b="0" i="0">
                  <a:latin typeface="Cambria Math"/>
                </a:rPr>
                <a:t>𝜇</a:t>
              </a:r>
              <a:endParaRPr kumimoji="1" lang="ja-JP" altLang="en-US" sz="800"/>
            </a:p>
          </xdr:txBody>
        </xdr:sp>
      </mc:Fallback>
    </mc:AlternateContent>
    <xdr:clientData/>
  </xdr:oneCellAnchor>
  <xdr:oneCellAnchor>
    <xdr:from>
      <xdr:col>0</xdr:col>
      <xdr:colOff>0</xdr:colOff>
      <xdr:row>13</xdr:row>
      <xdr:rowOff>80962</xdr:rowOff>
    </xdr:from>
    <xdr:ext cx="428625" cy="217560"/>
    <mc:AlternateContent xmlns:mc="http://schemas.openxmlformats.org/markup-compatibility/2006" xmlns:a14="http://schemas.microsoft.com/office/drawing/2010/main">
      <mc:Choice Requires="a14">
        <xdr:sp macro="" textlink="">
          <xdr:nvSpPr>
            <xdr:cNvPr id="4" name="テキスト ボックス 3"/>
            <xdr:cNvSpPr txBox="1"/>
          </xdr:nvSpPr>
          <xdr:spPr>
            <a:xfrm>
              <a:off x="0" y="3300412"/>
              <a:ext cx="428625" cy="217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14:m>
                <m:oMathPara xmlns:m="http://schemas.openxmlformats.org/officeDocument/2006/math">
                  <m:oMathParaPr>
                    <m:jc m:val="left"/>
                  </m:oMathParaPr>
                  <m:oMath xmlns:m="http://schemas.openxmlformats.org/officeDocument/2006/math">
                    <m:r>
                      <a:rPr kumimoji="1" lang="en-US" altLang="ja-JP" sz="800" b="0" i="1">
                        <a:latin typeface="Cambria Math"/>
                      </a:rPr>
                      <m:t>𝑥</m:t>
                    </m:r>
                  </m:oMath>
                </m:oMathPara>
              </a14:m>
              <a:endParaRPr kumimoji="1" lang="ja-JP" altLang="en-US" sz="800"/>
            </a:p>
          </xdr:txBody>
        </xdr:sp>
      </mc:Choice>
      <mc:Fallback xmlns="">
        <xdr:sp macro="" textlink="">
          <xdr:nvSpPr>
            <xdr:cNvPr id="4" name="テキスト ボックス 3"/>
            <xdr:cNvSpPr txBox="1"/>
          </xdr:nvSpPr>
          <xdr:spPr>
            <a:xfrm>
              <a:off x="0" y="3300412"/>
              <a:ext cx="428625" cy="217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r>
                <a:rPr kumimoji="1" lang="en-US" altLang="ja-JP" sz="800" b="0" i="0">
                  <a:latin typeface="Cambria Math"/>
                </a:rPr>
                <a:t>𝑥</a:t>
              </a:r>
              <a:endParaRPr kumimoji="1" lang="ja-JP" altLang="en-US" sz="800"/>
            </a:p>
          </xdr:txBody>
        </xdr:sp>
      </mc:Fallback>
    </mc:AlternateContent>
    <xdr:clientData/>
  </xdr:oneCellAnchor>
  <xdr:oneCellAnchor>
    <xdr:from>
      <xdr:col>0</xdr:col>
      <xdr:colOff>76200</xdr:colOff>
      <xdr:row>13</xdr:row>
      <xdr:rowOff>0</xdr:rowOff>
    </xdr:from>
    <xdr:ext cx="428625" cy="217560"/>
    <mc:AlternateContent xmlns:mc="http://schemas.openxmlformats.org/markup-compatibility/2006" xmlns:a14="http://schemas.microsoft.com/office/drawing/2010/main">
      <mc:Choice Requires="a14">
        <xdr:sp macro="" textlink="">
          <xdr:nvSpPr>
            <xdr:cNvPr id="5" name="テキスト ボックス 4"/>
            <xdr:cNvSpPr txBox="1"/>
          </xdr:nvSpPr>
          <xdr:spPr>
            <a:xfrm>
              <a:off x="76200" y="3219450"/>
              <a:ext cx="428625" cy="217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14:m>
                <m:oMathPara xmlns:m="http://schemas.openxmlformats.org/officeDocument/2006/math">
                  <m:oMathParaPr>
                    <m:jc m:val="left"/>
                  </m:oMathParaPr>
                  <m:oMath xmlns:m="http://schemas.openxmlformats.org/officeDocument/2006/math">
                    <m:r>
                      <a:rPr kumimoji="1" lang="en-US" altLang="ja-JP" sz="800" b="0" i="1">
                        <a:latin typeface="Cambria Math"/>
                      </a:rPr>
                      <m:t>𝜇</m:t>
                    </m:r>
                  </m:oMath>
                </m:oMathPara>
              </a14:m>
              <a:endParaRPr kumimoji="1" lang="ja-JP" altLang="en-US" sz="800"/>
            </a:p>
          </xdr:txBody>
        </xdr:sp>
      </mc:Choice>
      <mc:Fallback xmlns="">
        <xdr:sp macro="" textlink="">
          <xdr:nvSpPr>
            <xdr:cNvPr id="5" name="テキスト ボックス 4"/>
            <xdr:cNvSpPr txBox="1"/>
          </xdr:nvSpPr>
          <xdr:spPr>
            <a:xfrm>
              <a:off x="76200" y="3219450"/>
              <a:ext cx="428625" cy="217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r>
                <a:rPr kumimoji="1" lang="en-US" altLang="ja-JP" sz="800" b="0" i="0">
                  <a:latin typeface="Cambria Math"/>
                </a:rPr>
                <a:t>𝜇</a:t>
              </a:r>
              <a:endParaRPr kumimoji="1" lang="ja-JP" altLang="en-US" sz="800"/>
            </a:p>
          </xdr:txBody>
        </xdr:sp>
      </mc:Fallback>
    </mc:AlternateContent>
    <xdr:clientData/>
  </xdr:oneCellAnchor>
</xdr:wsDr>
</file>

<file path=xl/drawings/drawing4.xml><?xml version="1.0" encoding="utf-8"?>
<xdr:wsDr xmlns:xdr="http://schemas.openxmlformats.org/drawingml/2006/spreadsheetDrawing" xmlns:a="http://schemas.openxmlformats.org/drawingml/2006/main">
  <xdr:oneCellAnchor>
    <xdr:from>
      <xdr:col>0</xdr:col>
      <xdr:colOff>214312</xdr:colOff>
      <xdr:row>0</xdr:row>
      <xdr:rowOff>33337</xdr:rowOff>
    </xdr:from>
    <xdr:ext cx="481013" cy="264944"/>
    <mc:AlternateContent xmlns:mc="http://schemas.openxmlformats.org/markup-compatibility/2006" xmlns:a14="http://schemas.microsoft.com/office/drawing/2010/main">
      <mc:Choice Requires="a14">
        <xdr:sp macro="" textlink="">
          <xdr:nvSpPr>
            <xdr:cNvPr id="2" name="テキスト ボックス 1"/>
            <xdr:cNvSpPr txBox="1"/>
          </xdr:nvSpPr>
          <xdr:spPr>
            <a:xfrm>
              <a:off x="214312" y="33337"/>
              <a:ext cx="481013" cy="2649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14:m>
                <m:oMathPara xmlns:m="http://schemas.openxmlformats.org/officeDocument/2006/math">
                  <m:oMathParaPr>
                    <m:jc m:val="centerGroup"/>
                  </m:oMathParaPr>
                  <m:oMath xmlns:m="http://schemas.openxmlformats.org/officeDocument/2006/math">
                    <m:r>
                      <a:rPr kumimoji="1" lang="en-US" altLang="ja-JP" sz="1100" b="0" i="1">
                        <a:latin typeface="Cambria Math"/>
                      </a:rPr>
                      <m:t>𝛼</m:t>
                    </m:r>
                  </m:oMath>
                </m:oMathPara>
              </a14:m>
              <a:endParaRPr kumimoji="1" lang="ja-JP" altLang="en-US" sz="1100"/>
            </a:p>
          </xdr:txBody>
        </xdr:sp>
      </mc:Choice>
      <mc:Fallback xmlns="">
        <xdr:sp macro="" textlink="">
          <xdr:nvSpPr>
            <xdr:cNvPr id="2" name="テキスト ボックス 1"/>
            <xdr:cNvSpPr txBox="1"/>
          </xdr:nvSpPr>
          <xdr:spPr>
            <a:xfrm>
              <a:off x="214312" y="33337"/>
              <a:ext cx="481013" cy="2649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b="0" i="0">
                  <a:latin typeface="Cambria Math"/>
                </a:rPr>
                <a:t>𝛼</a:t>
              </a:r>
              <a:endParaRPr kumimoji="1" lang="ja-JP" altLang="en-US" sz="1100"/>
            </a:p>
          </xdr:txBody>
        </xdr:sp>
      </mc:Fallback>
    </mc:AlternateContent>
    <xdr:clientData/>
  </xdr:oneCellAnchor>
  <xdr:oneCellAnchor>
    <xdr:from>
      <xdr:col>0</xdr:col>
      <xdr:colOff>9525</xdr:colOff>
      <xdr:row>0</xdr:row>
      <xdr:rowOff>171450</xdr:rowOff>
    </xdr:from>
    <xdr:ext cx="481013" cy="264944"/>
    <mc:AlternateContent xmlns:mc="http://schemas.openxmlformats.org/markup-compatibility/2006" xmlns:a14="http://schemas.microsoft.com/office/drawing/2010/main">
      <mc:Choice Requires="a14">
        <xdr:sp macro="" textlink="">
          <xdr:nvSpPr>
            <xdr:cNvPr id="3" name="テキスト ボックス 2"/>
            <xdr:cNvSpPr txBox="1"/>
          </xdr:nvSpPr>
          <xdr:spPr>
            <a:xfrm>
              <a:off x="9525" y="171450"/>
              <a:ext cx="481013" cy="2649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14:m>
                <m:oMathPara xmlns:m="http://schemas.openxmlformats.org/officeDocument/2006/math">
                  <m:oMathParaPr>
                    <m:jc m:val="centerGroup"/>
                  </m:oMathParaPr>
                  <m:oMath xmlns:m="http://schemas.openxmlformats.org/officeDocument/2006/math">
                    <m:r>
                      <a:rPr kumimoji="1" lang="en-US" altLang="ja-JP" sz="1100" b="0" i="1">
                        <a:latin typeface="Cambria Math"/>
                      </a:rPr>
                      <m:t>𝜈</m:t>
                    </m:r>
                  </m:oMath>
                </m:oMathPara>
              </a14:m>
              <a:endParaRPr kumimoji="1" lang="ja-JP" altLang="en-US" sz="1100"/>
            </a:p>
          </xdr:txBody>
        </xdr:sp>
      </mc:Choice>
      <mc:Fallback xmlns="">
        <xdr:sp macro="" textlink="">
          <xdr:nvSpPr>
            <xdr:cNvPr id="3" name="テキスト ボックス 2"/>
            <xdr:cNvSpPr txBox="1"/>
          </xdr:nvSpPr>
          <xdr:spPr>
            <a:xfrm>
              <a:off x="9525" y="171450"/>
              <a:ext cx="481013" cy="2649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b="0" i="0">
                  <a:latin typeface="Cambria Math"/>
                </a:rPr>
                <a:t>𝜈</a:t>
              </a:r>
              <a:endParaRPr kumimoji="1" lang="ja-JP" altLang="en-US" sz="1100"/>
            </a:p>
          </xdr:txBody>
        </xdr:sp>
      </mc:Fallback>
    </mc:AlternateContent>
    <xdr:clientData/>
  </xdr:oneCellAnchor>
</xdr:wsDr>
</file>

<file path=xl/drawings/drawing5.xml><?xml version="1.0" encoding="utf-8"?>
<xdr:wsDr xmlns:xdr="http://schemas.openxmlformats.org/drawingml/2006/spreadsheetDrawing" xmlns:a="http://schemas.openxmlformats.org/drawingml/2006/main">
  <xdr:oneCellAnchor>
    <xdr:from>
      <xdr:col>0</xdr:col>
      <xdr:colOff>214312</xdr:colOff>
      <xdr:row>0</xdr:row>
      <xdr:rowOff>33337</xdr:rowOff>
    </xdr:from>
    <xdr:ext cx="481013" cy="264944"/>
    <mc:AlternateContent xmlns:mc="http://schemas.openxmlformats.org/markup-compatibility/2006" xmlns:a14="http://schemas.microsoft.com/office/drawing/2010/main">
      <mc:Choice Requires="a14">
        <xdr:sp macro="" textlink="">
          <xdr:nvSpPr>
            <xdr:cNvPr id="2" name="テキスト ボックス 1"/>
            <xdr:cNvSpPr txBox="1"/>
          </xdr:nvSpPr>
          <xdr:spPr>
            <a:xfrm>
              <a:off x="214312" y="33337"/>
              <a:ext cx="481013" cy="2649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14:m>
                <m:oMathPara xmlns:m="http://schemas.openxmlformats.org/officeDocument/2006/math">
                  <m:oMathParaPr>
                    <m:jc m:val="centerGroup"/>
                  </m:oMathParaPr>
                  <m:oMath xmlns:m="http://schemas.openxmlformats.org/officeDocument/2006/math">
                    <m:sSub>
                      <m:sSubPr>
                        <m:ctrlPr>
                          <a:rPr kumimoji="1" lang="en-US" altLang="ja-JP" sz="1100" b="0" i="1">
                            <a:latin typeface="Cambria Math"/>
                          </a:rPr>
                        </m:ctrlPr>
                      </m:sSubPr>
                      <m:e>
                        <m:r>
                          <a:rPr kumimoji="1" lang="en-US" altLang="ja-JP" sz="1100" b="0" i="1">
                            <a:latin typeface="Cambria Math"/>
                          </a:rPr>
                          <m:t>𝜈</m:t>
                        </m:r>
                      </m:e>
                      <m:sub>
                        <m:r>
                          <a:rPr kumimoji="1" lang="en-US" altLang="ja-JP" sz="1100" b="0" i="1">
                            <a:latin typeface="Cambria Math"/>
                          </a:rPr>
                          <m:t>1</m:t>
                        </m:r>
                      </m:sub>
                    </m:sSub>
                  </m:oMath>
                </m:oMathPara>
              </a14:m>
              <a:endParaRPr kumimoji="1" lang="ja-JP" altLang="en-US" sz="1100"/>
            </a:p>
          </xdr:txBody>
        </xdr:sp>
      </mc:Choice>
      <mc:Fallback xmlns="">
        <xdr:sp macro="" textlink="">
          <xdr:nvSpPr>
            <xdr:cNvPr id="2" name="テキスト ボックス 1"/>
            <xdr:cNvSpPr txBox="1"/>
          </xdr:nvSpPr>
          <xdr:spPr>
            <a:xfrm>
              <a:off x="214312" y="33337"/>
              <a:ext cx="481013" cy="2649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b="0" i="0">
                  <a:latin typeface="Cambria Math"/>
                </a:rPr>
                <a:t>𝜈_1</a:t>
              </a:r>
              <a:endParaRPr kumimoji="1" lang="ja-JP" altLang="en-US" sz="1100"/>
            </a:p>
          </xdr:txBody>
        </xdr:sp>
      </mc:Fallback>
    </mc:AlternateContent>
    <xdr:clientData/>
  </xdr:oneCellAnchor>
  <xdr:oneCellAnchor>
    <xdr:from>
      <xdr:col>0</xdr:col>
      <xdr:colOff>9525</xdr:colOff>
      <xdr:row>0</xdr:row>
      <xdr:rowOff>171450</xdr:rowOff>
    </xdr:from>
    <xdr:ext cx="481013" cy="264944"/>
    <mc:AlternateContent xmlns:mc="http://schemas.openxmlformats.org/markup-compatibility/2006" xmlns:a14="http://schemas.microsoft.com/office/drawing/2010/main">
      <mc:Choice Requires="a14">
        <xdr:sp macro="" textlink="">
          <xdr:nvSpPr>
            <xdr:cNvPr id="3" name="テキスト ボックス 2"/>
            <xdr:cNvSpPr txBox="1"/>
          </xdr:nvSpPr>
          <xdr:spPr>
            <a:xfrm>
              <a:off x="9525" y="171450"/>
              <a:ext cx="481013" cy="2649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14:m>
                <m:oMathPara xmlns:m="http://schemas.openxmlformats.org/officeDocument/2006/math">
                  <m:oMathParaPr>
                    <m:jc m:val="centerGroup"/>
                  </m:oMathParaPr>
                  <m:oMath xmlns:m="http://schemas.openxmlformats.org/officeDocument/2006/math">
                    <m:sSub>
                      <m:sSubPr>
                        <m:ctrlPr>
                          <a:rPr kumimoji="1" lang="en-US" altLang="ja-JP" sz="1100" b="0" i="1">
                            <a:latin typeface="Cambria Math"/>
                          </a:rPr>
                        </m:ctrlPr>
                      </m:sSubPr>
                      <m:e>
                        <m:r>
                          <a:rPr kumimoji="1" lang="en-US" altLang="ja-JP" sz="1100" b="0" i="1">
                            <a:latin typeface="Cambria Math"/>
                          </a:rPr>
                          <m:t>𝜈</m:t>
                        </m:r>
                      </m:e>
                      <m:sub>
                        <m:r>
                          <a:rPr kumimoji="1" lang="en-US" altLang="ja-JP" sz="1100" b="0" i="1">
                            <a:latin typeface="Cambria Math"/>
                          </a:rPr>
                          <m:t>2</m:t>
                        </m:r>
                      </m:sub>
                    </m:sSub>
                  </m:oMath>
                </m:oMathPara>
              </a14:m>
              <a:endParaRPr kumimoji="1" lang="ja-JP" altLang="en-US" sz="1100"/>
            </a:p>
          </xdr:txBody>
        </xdr:sp>
      </mc:Choice>
      <mc:Fallback xmlns="">
        <xdr:sp macro="" textlink="">
          <xdr:nvSpPr>
            <xdr:cNvPr id="3" name="テキスト ボックス 2"/>
            <xdr:cNvSpPr txBox="1"/>
          </xdr:nvSpPr>
          <xdr:spPr>
            <a:xfrm>
              <a:off x="9525" y="171450"/>
              <a:ext cx="481013" cy="2649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b="0" i="0">
                  <a:latin typeface="Cambria Math"/>
                </a:rPr>
                <a:t>𝜈_2</a:t>
              </a:r>
              <a:endParaRPr kumimoji="1" lang="ja-JP" altLang="en-US" sz="1100"/>
            </a:p>
          </xdr:txBody>
        </xdr:sp>
      </mc:Fallback>
    </mc:AlternateContent>
    <xdr:clientData/>
  </xdr:oneCellAnchor>
  <xdr:oneCellAnchor>
    <xdr:from>
      <xdr:col>0</xdr:col>
      <xdr:colOff>214312</xdr:colOff>
      <xdr:row>25</xdr:row>
      <xdr:rowOff>33337</xdr:rowOff>
    </xdr:from>
    <xdr:ext cx="481013" cy="264944"/>
    <mc:AlternateContent xmlns:mc="http://schemas.openxmlformats.org/markup-compatibility/2006" xmlns:a14="http://schemas.microsoft.com/office/drawing/2010/main">
      <mc:Choice Requires="a14">
        <xdr:sp macro="" textlink="">
          <xdr:nvSpPr>
            <xdr:cNvPr id="4" name="テキスト ボックス 3"/>
            <xdr:cNvSpPr txBox="1"/>
          </xdr:nvSpPr>
          <xdr:spPr>
            <a:xfrm>
              <a:off x="214312" y="33337"/>
              <a:ext cx="481013" cy="2649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14:m>
                <m:oMathPara xmlns:m="http://schemas.openxmlformats.org/officeDocument/2006/math">
                  <m:oMathParaPr>
                    <m:jc m:val="centerGroup"/>
                  </m:oMathParaPr>
                  <m:oMath xmlns:m="http://schemas.openxmlformats.org/officeDocument/2006/math">
                    <m:sSub>
                      <m:sSubPr>
                        <m:ctrlPr>
                          <a:rPr kumimoji="1" lang="en-US" altLang="ja-JP" sz="1100" b="0" i="1">
                            <a:latin typeface="Cambria Math"/>
                          </a:rPr>
                        </m:ctrlPr>
                      </m:sSubPr>
                      <m:e>
                        <m:r>
                          <a:rPr kumimoji="1" lang="en-US" altLang="ja-JP" sz="1100" b="0" i="1">
                            <a:latin typeface="Cambria Math"/>
                          </a:rPr>
                          <m:t>𝜈</m:t>
                        </m:r>
                      </m:e>
                      <m:sub>
                        <m:r>
                          <a:rPr kumimoji="1" lang="en-US" altLang="ja-JP" sz="1100" b="0" i="1">
                            <a:latin typeface="Cambria Math"/>
                          </a:rPr>
                          <m:t>1</m:t>
                        </m:r>
                      </m:sub>
                    </m:sSub>
                  </m:oMath>
                </m:oMathPara>
              </a14:m>
              <a:endParaRPr kumimoji="1" lang="ja-JP" altLang="en-US" sz="1100"/>
            </a:p>
          </xdr:txBody>
        </xdr:sp>
      </mc:Choice>
      <mc:Fallback xmlns="">
        <xdr:sp macro="" textlink="">
          <xdr:nvSpPr>
            <xdr:cNvPr id="4" name="テキスト ボックス 3"/>
            <xdr:cNvSpPr txBox="1"/>
          </xdr:nvSpPr>
          <xdr:spPr>
            <a:xfrm>
              <a:off x="214312" y="33337"/>
              <a:ext cx="481013" cy="2649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b="0" i="0">
                  <a:latin typeface="Cambria Math"/>
                </a:rPr>
                <a:t>𝜈_1</a:t>
              </a:r>
              <a:endParaRPr kumimoji="1" lang="ja-JP" altLang="en-US" sz="1100"/>
            </a:p>
          </xdr:txBody>
        </xdr:sp>
      </mc:Fallback>
    </mc:AlternateContent>
    <xdr:clientData/>
  </xdr:oneCellAnchor>
  <xdr:oneCellAnchor>
    <xdr:from>
      <xdr:col>0</xdr:col>
      <xdr:colOff>9525</xdr:colOff>
      <xdr:row>25</xdr:row>
      <xdr:rowOff>171450</xdr:rowOff>
    </xdr:from>
    <xdr:ext cx="481013" cy="264944"/>
    <mc:AlternateContent xmlns:mc="http://schemas.openxmlformats.org/markup-compatibility/2006" xmlns:a14="http://schemas.microsoft.com/office/drawing/2010/main">
      <mc:Choice Requires="a14">
        <xdr:sp macro="" textlink="">
          <xdr:nvSpPr>
            <xdr:cNvPr id="5" name="テキスト ボックス 4"/>
            <xdr:cNvSpPr txBox="1"/>
          </xdr:nvSpPr>
          <xdr:spPr>
            <a:xfrm>
              <a:off x="9525" y="171450"/>
              <a:ext cx="481013" cy="2649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14:m>
                <m:oMathPara xmlns:m="http://schemas.openxmlformats.org/officeDocument/2006/math">
                  <m:oMathParaPr>
                    <m:jc m:val="centerGroup"/>
                  </m:oMathParaPr>
                  <m:oMath xmlns:m="http://schemas.openxmlformats.org/officeDocument/2006/math">
                    <m:sSub>
                      <m:sSubPr>
                        <m:ctrlPr>
                          <a:rPr kumimoji="1" lang="en-US" altLang="ja-JP" sz="1100" b="0" i="1">
                            <a:latin typeface="Cambria Math"/>
                          </a:rPr>
                        </m:ctrlPr>
                      </m:sSubPr>
                      <m:e>
                        <m:r>
                          <a:rPr kumimoji="1" lang="en-US" altLang="ja-JP" sz="1100" b="0" i="1">
                            <a:latin typeface="Cambria Math"/>
                          </a:rPr>
                          <m:t>𝜈</m:t>
                        </m:r>
                      </m:e>
                      <m:sub>
                        <m:r>
                          <a:rPr kumimoji="1" lang="en-US" altLang="ja-JP" sz="1100" b="0" i="1">
                            <a:latin typeface="Cambria Math"/>
                          </a:rPr>
                          <m:t>2</m:t>
                        </m:r>
                      </m:sub>
                    </m:sSub>
                  </m:oMath>
                </m:oMathPara>
              </a14:m>
              <a:endParaRPr kumimoji="1" lang="ja-JP" altLang="en-US" sz="1100"/>
            </a:p>
          </xdr:txBody>
        </xdr:sp>
      </mc:Choice>
      <mc:Fallback xmlns="">
        <xdr:sp macro="" textlink="">
          <xdr:nvSpPr>
            <xdr:cNvPr id="5" name="テキスト ボックス 4"/>
            <xdr:cNvSpPr txBox="1"/>
          </xdr:nvSpPr>
          <xdr:spPr>
            <a:xfrm>
              <a:off x="9525" y="171450"/>
              <a:ext cx="481013" cy="2649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b="0" i="0">
                  <a:latin typeface="Cambria Math"/>
                </a:rPr>
                <a:t>𝜈_2</a:t>
              </a:r>
              <a:endParaRPr kumimoji="1" lang="ja-JP" altLang="en-US" sz="1100"/>
            </a:p>
          </xdr:txBody>
        </xdr:sp>
      </mc:Fallback>
    </mc:AlternateContent>
    <xdr:clientData/>
  </xdr:oneCellAnchor>
</xdr:wsDr>
</file>

<file path=xl/drawings/drawing6.xml><?xml version="1.0" encoding="utf-8"?>
<xdr:wsDr xmlns:xdr="http://schemas.openxmlformats.org/drawingml/2006/spreadsheetDrawing" xmlns:a="http://schemas.openxmlformats.org/drawingml/2006/main">
  <xdr:twoCellAnchor>
    <xdr:from>
      <xdr:col>9</xdr:col>
      <xdr:colOff>0</xdr:colOff>
      <xdr:row>3</xdr:row>
      <xdr:rowOff>0</xdr:rowOff>
    </xdr:from>
    <xdr:to>
      <xdr:col>15</xdr:col>
      <xdr:colOff>457200</xdr:colOff>
      <xdr:row>16</xdr:row>
      <xdr:rowOff>19050</xdr:rowOff>
    </xdr:to>
    <xdr:graphicFrame macro="">
      <xdr:nvGraphicFramePr>
        <xdr:cNvPr id="9" name="グラフ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X38"/>
  <sheetViews>
    <sheetView showGridLines="0" tabSelected="1" view="pageLayout" zoomScale="80" zoomScaleNormal="90" zoomScaleSheetLayoutView="80" zoomScalePageLayoutView="80" workbookViewId="0"/>
  </sheetViews>
  <sheetFormatPr defaultColWidth="3.625" defaultRowHeight="24.95" customHeight="1" x14ac:dyDescent="0.3"/>
  <cols>
    <col min="1" max="1" width="3.625" style="33"/>
    <col min="2" max="2" width="4.375" style="33" bestFit="1" customWidth="1"/>
    <col min="3" max="3" width="3.625" style="33"/>
    <col min="4" max="7" width="3.625" style="61"/>
    <col min="8" max="8" width="4" style="61" bestFit="1" customWidth="1"/>
    <col min="9" max="104" width="3.625" style="61"/>
    <col min="105" max="16384" width="3.625" style="1"/>
  </cols>
  <sheetData>
    <row r="1" spans="1:128" ht="24.95" customHeight="1" thickBot="1" x14ac:dyDescent="0.35">
      <c r="A1" s="1"/>
      <c r="B1" s="1"/>
      <c r="C1" s="1"/>
      <c r="D1" s="1"/>
      <c r="E1" s="1"/>
      <c r="F1" s="1"/>
      <c r="G1" s="1"/>
      <c r="H1" s="1"/>
      <c r="I1" s="1"/>
      <c r="J1" s="1"/>
      <c r="K1" s="1"/>
      <c r="L1" s="1"/>
      <c r="M1" s="1"/>
      <c r="N1" s="1"/>
      <c r="O1" s="1"/>
      <c r="P1" s="1"/>
      <c r="Q1" s="1"/>
      <c r="R1" s="1"/>
      <c r="S1" s="1"/>
      <c r="T1" s="1"/>
      <c r="U1" s="1"/>
      <c r="V1" s="1"/>
      <c r="W1" s="1"/>
      <c r="X1" s="1"/>
      <c r="Y1" s="1"/>
      <c r="Z1" s="1"/>
    </row>
    <row r="2" spans="1:128" ht="24.95" customHeight="1" x14ac:dyDescent="0.3">
      <c r="A2" s="1"/>
      <c r="B2" s="1"/>
      <c r="C2" s="82" t="s">
        <v>0</v>
      </c>
      <c r="D2" s="83"/>
      <c r="E2" s="83"/>
      <c r="F2" s="84"/>
      <c r="G2" s="25" t="s">
        <v>39</v>
      </c>
      <c r="H2" s="2"/>
      <c r="I2" s="2"/>
      <c r="J2" s="2"/>
      <c r="K2" s="2"/>
      <c r="L2" s="2"/>
      <c r="M2" s="2"/>
      <c r="N2" s="2"/>
      <c r="O2" s="2"/>
      <c r="P2" s="2"/>
      <c r="Q2" s="2"/>
      <c r="R2" s="2"/>
      <c r="S2" s="2"/>
      <c r="T2" s="2"/>
      <c r="U2" s="2"/>
      <c r="V2" s="2"/>
      <c r="W2" s="2"/>
      <c r="X2" s="3"/>
      <c r="Y2" s="21"/>
      <c r="Z2" s="21"/>
      <c r="AA2" s="91" t="s">
        <v>70</v>
      </c>
      <c r="AB2" s="91"/>
      <c r="AC2" s="91"/>
      <c r="AD2" s="18" t="s">
        <v>42</v>
      </c>
      <c r="AF2" s="60"/>
      <c r="AG2" s="60"/>
      <c r="AH2" s="60"/>
      <c r="AI2" s="60"/>
      <c r="AJ2" s="60"/>
      <c r="AK2" s="60"/>
      <c r="AL2" s="60"/>
      <c r="AM2" s="60"/>
      <c r="AN2" s="60"/>
      <c r="AO2" s="60"/>
      <c r="AP2" s="60"/>
      <c r="AQ2" s="60"/>
      <c r="AR2" s="60"/>
      <c r="AS2" s="60"/>
      <c r="AT2" s="60"/>
      <c r="AU2" s="60"/>
      <c r="AV2" s="60"/>
      <c r="AW2" s="60"/>
      <c r="AX2" s="60"/>
      <c r="AY2" s="60"/>
      <c r="AZ2" s="60"/>
      <c r="BA2" s="91" t="s">
        <v>85</v>
      </c>
      <c r="BB2" s="91"/>
      <c r="BC2" s="91"/>
      <c r="BD2" s="18" t="s">
        <v>86</v>
      </c>
      <c r="BF2" s="60"/>
      <c r="BG2" s="60"/>
      <c r="BH2" s="60"/>
      <c r="BI2" s="60"/>
      <c r="BJ2" s="60"/>
      <c r="BK2" s="60"/>
      <c r="BL2" s="60"/>
      <c r="BM2" s="60"/>
      <c r="BN2" s="60"/>
      <c r="BO2" s="60"/>
      <c r="BP2" s="60"/>
      <c r="BQ2" s="60"/>
      <c r="BR2" s="60"/>
      <c r="BS2" s="60"/>
      <c r="BT2" s="60"/>
      <c r="BU2" s="60"/>
      <c r="BV2" s="60"/>
      <c r="BW2" s="60"/>
      <c r="BX2" s="60"/>
      <c r="BY2" s="60"/>
      <c r="BZ2" s="60"/>
      <c r="CA2" s="91" t="s">
        <v>107</v>
      </c>
      <c r="CB2" s="91"/>
      <c r="CC2" s="91"/>
      <c r="CD2" s="18" t="s">
        <v>108</v>
      </c>
      <c r="CF2" s="60"/>
      <c r="CG2" s="60"/>
      <c r="CH2" s="60"/>
      <c r="CI2" s="60"/>
      <c r="CJ2" s="60"/>
      <c r="CK2" s="60"/>
      <c r="CL2" s="60"/>
      <c r="CM2" s="60"/>
      <c r="CN2" s="60"/>
      <c r="CO2" s="60"/>
      <c r="CP2" s="60"/>
      <c r="CQ2" s="60"/>
      <c r="CR2" s="60"/>
      <c r="CS2" s="60"/>
      <c r="CT2" s="60"/>
      <c r="CU2" s="60"/>
      <c r="CV2" s="60"/>
      <c r="CW2" s="60"/>
      <c r="CX2" s="60"/>
      <c r="CY2" s="60"/>
      <c r="CZ2" s="60"/>
      <c r="DC2" s="82" t="s">
        <v>2</v>
      </c>
      <c r="DD2" s="83"/>
      <c r="DE2" s="83"/>
      <c r="DF2" s="83"/>
      <c r="DG2" s="83"/>
      <c r="DH2" s="83"/>
      <c r="DI2" s="83"/>
      <c r="DJ2" s="83"/>
      <c r="DK2" s="83"/>
      <c r="DL2" s="83"/>
      <c r="DM2" s="83"/>
      <c r="DN2" s="83"/>
      <c r="DO2" s="83"/>
      <c r="DP2" s="83"/>
      <c r="DQ2" s="83"/>
      <c r="DR2" s="83"/>
      <c r="DS2" s="83"/>
      <c r="DT2" s="83"/>
      <c r="DU2" s="83"/>
      <c r="DV2" s="83"/>
      <c r="DW2" s="83"/>
      <c r="DX2" s="84"/>
    </row>
    <row r="3" spans="1:128" ht="24.95" customHeight="1" thickBot="1" x14ac:dyDescent="0.35">
      <c r="A3" s="1"/>
      <c r="B3" s="1"/>
      <c r="C3" s="85"/>
      <c r="D3" s="86"/>
      <c r="E3" s="86"/>
      <c r="F3" s="87"/>
      <c r="G3" s="4" t="s">
        <v>40</v>
      </c>
      <c r="H3" s="5"/>
      <c r="I3" s="5"/>
      <c r="J3" s="5"/>
      <c r="K3" s="5"/>
      <c r="L3" s="5"/>
      <c r="M3" s="5"/>
      <c r="N3" s="5"/>
      <c r="O3" s="5"/>
      <c r="P3" s="5"/>
      <c r="Q3" s="5"/>
      <c r="R3" s="5"/>
      <c r="S3" s="5"/>
      <c r="T3" s="5"/>
      <c r="U3" s="5"/>
      <c r="V3" s="5"/>
      <c r="W3" s="5"/>
      <c r="X3" s="6"/>
      <c r="Y3" s="21"/>
      <c r="Z3" s="21"/>
      <c r="AA3" s="60"/>
      <c r="AB3" s="60"/>
      <c r="AC3" s="60"/>
      <c r="AD3" s="60"/>
      <c r="AW3" s="60"/>
      <c r="AX3" s="60"/>
      <c r="AY3" s="60"/>
      <c r="AZ3" s="60"/>
      <c r="BA3" s="60"/>
      <c r="BB3" s="60"/>
      <c r="BC3" s="60"/>
      <c r="BD3" s="60"/>
      <c r="BE3" s="61" t="s">
        <v>49</v>
      </c>
      <c r="BF3" s="61" t="s">
        <v>87</v>
      </c>
      <c r="BW3" s="60"/>
      <c r="BX3" s="60"/>
      <c r="BY3" s="60"/>
      <c r="BZ3" s="60"/>
      <c r="CA3" s="60"/>
      <c r="CB3" s="60"/>
      <c r="CC3" s="60"/>
      <c r="CD3" s="60"/>
      <c r="CE3" s="61" t="s">
        <v>109</v>
      </c>
      <c r="CW3" s="60"/>
      <c r="CX3" s="60"/>
      <c r="CY3" s="60"/>
      <c r="CZ3" s="60"/>
      <c r="DC3" s="88"/>
      <c r="DD3" s="89"/>
      <c r="DE3" s="89"/>
      <c r="DF3" s="89"/>
      <c r="DG3" s="89"/>
      <c r="DH3" s="89"/>
      <c r="DI3" s="89"/>
      <c r="DJ3" s="89"/>
      <c r="DK3" s="89"/>
      <c r="DL3" s="89"/>
      <c r="DM3" s="89"/>
      <c r="DN3" s="89"/>
      <c r="DO3" s="89"/>
      <c r="DP3" s="89"/>
      <c r="DQ3" s="89"/>
      <c r="DR3" s="89"/>
      <c r="DS3" s="89"/>
      <c r="DT3" s="89"/>
      <c r="DU3" s="89"/>
      <c r="DV3" s="89"/>
      <c r="DW3" s="89"/>
      <c r="DX3" s="90"/>
    </row>
    <row r="4" spans="1:128" ht="24.95" customHeight="1" thickBot="1" x14ac:dyDescent="0.35">
      <c r="A4" s="1"/>
      <c r="B4" s="1"/>
      <c r="C4" s="88"/>
      <c r="D4" s="89"/>
      <c r="E4" s="89"/>
      <c r="F4" s="90"/>
      <c r="G4" s="26" t="s">
        <v>41</v>
      </c>
      <c r="H4" s="27"/>
      <c r="I4" s="27"/>
      <c r="J4" s="27"/>
      <c r="K4" s="27"/>
      <c r="L4" s="27"/>
      <c r="M4" s="27"/>
      <c r="N4" s="27"/>
      <c r="O4" s="27"/>
      <c r="P4" s="27"/>
      <c r="Q4" s="27"/>
      <c r="R4" s="27"/>
      <c r="S4" s="27"/>
      <c r="T4" s="27"/>
      <c r="U4" s="27"/>
      <c r="V4" s="27"/>
      <c r="W4" s="27"/>
      <c r="X4" s="28"/>
      <c r="Y4" s="60"/>
      <c r="Z4" s="60"/>
      <c r="AA4" s="60"/>
      <c r="AB4" s="60"/>
      <c r="AC4" s="60"/>
      <c r="AD4" s="60"/>
      <c r="AW4" s="60"/>
      <c r="AX4" s="60"/>
      <c r="AY4" s="60"/>
      <c r="AZ4" s="60"/>
      <c r="BA4" s="60"/>
      <c r="BB4" s="60"/>
      <c r="BC4" s="60"/>
      <c r="BD4" s="60"/>
      <c r="BF4" s="107"/>
      <c r="BG4" s="108"/>
      <c r="BH4" s="108"/>
      <c r="BI4" s="108"/>
      <c r="BJ4" s="108"/>
      <c r="BK4" s="108"/>
      <c r="BL4" s="108"/>
      <c r="BM4" s="108"/>
      <c r="BN4" s="108"/>
      <c r="BO4" s="108"/>
      <c r="BP4" s="108"/>
      <c r="BQ4" s="108"/>
      <c r="BR4" s="108"/>
      <c r="BS4" s="108"/>
      <c r="BT4" s="108"/>
      <c r="BU4" s="109"/>
      <c r="BW4" s="60"/>
      <c r="BX4" s="60"/>
      <c r="BY4" s="60"/>
      <c r="BZ4" s="60"/>
      <c r="CA4" s="60"/>
      <c r="CB4" s="60"/>
      <c r="CC4" s="60"/>
      <c r="CD4" s="60"/>
      <c r="CE4" s="61" t="s">
        <v>110</v>
      </c>
      <c r="CW4" s="60"/>
      <c r="CX4" s="60"/>
      <c r="CY4" s="60"/>
      <c r="CZ4" s="60"/>
      <c r="DC4" s="45"/>
      <c r="DD4" s="2" t="s">
        <v>42</v>
      </c>
      <c r="DE4" s="2"/>
      <c r="DF4" s="2"/>
      <c r="DG4" s="2"/>
      <c r="DH4" s="2"/>
      <c r="DI4" s="2"/>
      <c r="DJ4" s="2"/>
      <c r="DK4" s="2"/>
      <c r="DL4" s="2"/>
      <c r="DM4" s="2"/>
      <c r="DN4" s="2"/>
      <c r="DO4" s="2"/>
      <c r="DP4" s="2"/>
      <c r="DQ4" s="2"/>
      <c r="DR4" s="2"/>
      <c r="DS4" s="2"/>
      <c r="DT4" s="2"/>
      <c r="DU4" s="2"/>
      <c r="DV4" s="2"/>
      <c r="DW4" s="2"/>
      <c r="DX4" s="3"/>
    </row>
    <row r="5" spans="1:128" ht="24.95" customHeight="1" thickBot="1" x14ac:dyDescent="0.35">
      <c r="A5" s="1"/>
      <c r="B5" s="1"/>
      <c r="C5" s="1"/>
      <c r="D5" s="1"/>
      <c r="E5" s="2"/>
      <c r="F5" s="2"/>
      <c r="G5" s="2"/>
      <c r="H5" s="2"/>
      <c r="I5" s="2"/>
      <c r="J5" s="2"/>
      <c r="K5" s="2"/>
      <c r="L5" s="2"/>
      <c r="M5" s="2"/>
      <c r="N5" s="2"/>
      <c r="O5" s="2"/>
      <c r="P5" s="2"/>
      <c r="Q5" s="2"/>
      <c r="R5" s="2"/>
      <c r="S5" s="2"/>
      <c r="T5" s="2"/>
      <c r="U5" s="2"/>
      <c r="V5" s="2"/>
      <c r="W5" s="2"/>
      <c r="X5" s="21"/>
      <c r="Y5" s="60"/>
      <c r="Z5" s="60"/>
      <c r="AA5" s="60"/>
      <c r="AB5" s="60"/>
      <c r="AC5" s="60"/>
      <c r="AD5" s="60"/>
      <c r="AW5" s="60"/>
      <c r="AX5" s="60"/>
      <c r="AY5" s="60"/>
      <c r="AZ5" s="60"/>
      <c r="BA5" s="60"/>
      <c r="BB5" s="60"/>
      <c r="BC5" s="60"/>
      <c r="BD5" s="60"/>
      <c r="BF5" s="110"/>
      <c r="BU5" s="111"/>
      <c r="BW5" s="60"/>
      <c r="BX5" s="60"/>
      <c r="BY5" s="60"/>
      <c r="BZ5" s="60"/>
      <c r="CA5" s="60"/>
      <c r="CB5" s="60"/>
      <c r="CC5" s="60"/>
      <c r="CD5" s="60"/>
      <c r="CI5" s="139"/>
      <c r="CJ5" s="139"/>
      <c r="CK5" s="139"/>
      <c r="CL5" s="139"/>
      <c r="CM5" s="139"/>
      <c r="CN5" s="139"/>
      <c r="CO5" s="139"/>
      <c r="CP5" s="139"/>
      <c r="CQ5" s="139"/>
      <c r="CR5" s="139"/>
      <c r="CS5" s="139"/>
      <c r="CT5" s="139"/>
      <c r="CU5" s="139"/>
      <c r="CV5" s="139"/>
      <c r="CW5" s="139"/>
      <c r="CX5" s="139"/>
      <c r="CY5" s="60"/>
      <c r="CZ5" s="60"/>
      <c r="DC5" s="15"/>
      <c r="DD5" s="5"/>
      <c r="DE5" s="5" t="s">
        <v>43</v>
      </c>
      <c r="DF5" s="5"/>
      <c r="DG5" s="5"/>
      <c r="DH5" s="5"/>
      <c r="DI5" s="5"/>
      <c r="DJ5" s="5"/>
      <c r="DK5" s="5"/>
      <c r="DL5" s="5"/>
      <c r="DM5" s="5"/>
      <c r="DN5" s="5"/>
      <c r="DO5" s="5"/>
      <c r="DP5" s="5"/>
      <c r="DQ5" s="5"/>
      <c r="DR5" s="5"/>
      <c r="DS5" s="5"/>
      <c r="DT5" s="5"/>
      <c r="DU5" s="5"/>
      <c r="DV5" s="5"/>
      <c r="DW5" s="5"/>
      <c r="DX5" s="6"/>
    </row>
    <row r="6" spans="1:128" ht="24.95" customHeight="1" thickTop="1" x14ac:dyDescent="0.3">
      <c r="A6" s="1"/>
      <c r="B6" s="1"/>
      <c r="C6" s="61" t="s">
        <v>38</v>
      </c>
      <c r="AA6" s="60"/>
      <c r="AB6" s="60"/>
      <c r="AC6" s="60"/>
      <c r="AD6" s="60"/>
      <c r="AE6" s="60"/>
      <c r="AF6" s="60"/>
      <c r="AG6" s="60"/>
      <c r="AH6" s="60"/>
      <c r="AI6" s="60"/>
      <c r="AJ6" s="60"/>
      <c r="AK6" s="60"/>
      <c r="AL6" s="60"/>
      <c r="AM6" s="60"/>
      <c r="AN6" s="60"/>
      <c r="AO6" s="60"/>
      <c r="AP6" s="60"/>
      <c r="AQ6" s="60"/>
      <c r="AR6" s="60"/>
      <c r="AS6" s="60"/>
      <c r="AT6" s="60"/>
      <c r="AU6" s="60"/>
      <c r="AV6" s="60"/>
      <c r="AW6" s="60"/>
      <c r="AX6" s="60"/>
      <c r="AY6" s="60"/>
      <c r="AZ6" s="60"/>
      <c r="BA6" s="60"/>
      <c r="BB6" s="60"/>
      <c r="BC6" s="60"/>
      <c r="BD6" s="60"/>
      <c r="BE6" s="60"/>
      <c r="BF6" s="102"/>
      <c r="BG6" s="103"/>
      <c r="BH6" s="103"/>
      <c r="BI6" s="103"/>
      <c r="BJ6" s="103"/>
      <c r="BK6" s="103"/>
      <c r="BL6" s="103"/>
      <c r="BM6" s="103"/>
      <c r="BN6" s="103"/>
      <c r="BO6" s="103"/>
      <c r="BP6" s="103"/>
      <c r="BQ6" s="103"/>
      <c r="BR6" s="103"/>
      <c r="BS6" s="103"/>
      <c r="BT6" s="103"/>
      <c r="BU6" s="104"/>
      <c r="BV6" s="60"/>
      <c r="BW6" s="60"/>
      <c r="BX6" s="60"/>
      <c r="BY6" s="60"/>
      <c r="BZ6" s="60"/>
      <c r="CA6" s="60"/>
      <c r="CB6" s="60"/>
      <c r="CC6" s="60"/>
      <c r="CD6" s="60"/>
      <c r="CE6" s="60"/>
      <c r="CF6" s="60"/>
      <c r="CG6" s="60"/>
      <c r="CH6" s="60"/>
      <c r="CI6" s="143">
        <v>1</v>
      </c>
      <c r="CJ6" s="143"/>
      <c r="CK6" s="143"/>
      <c r="CL6" s="143"/>
      <c r="CM6" s="143">
        <v>5.6</v>
      </c>
      <c r="CN6" s="143"/>
      <c r="CO6" s="143"/>
      <c r="CP6" s="143"/>
      <c r="CQ6" s="144"/>
      <c r="CR6" s="144"/>
      <c r="CS6" s="144"/>
      <c r="CT6" s="144"/>
      <c r="CU6" s="144"/>
      <c r="CV6" s="144"/>
      <c r="CW6" s="144"/>
      <c r="CX6" s="144"/>
      <c r="CY6" s="60"/>
      <c r="CZ6" s="60"/>
      <c r="DC6" s="46"/>
      <c r="DD6" s="10" t="s">
        <v>44</v>
      </c>
      <c r="DE6" s="10"/>
      <c r="DF6" s="10"/>
      <c r="DG6" s="10"/>
      <c r="DH6" s="10"/>
      <c r="DI6" s="10"/>
      <c r="DJ6" s="10"/>
      <c r="DK6" s="10"/>
      <c r="DL6" s="10"/>
      <c r="DM6" s="10"/>
      <c r="DN6" s="10"/>
      <c r="DO6" s="10"/>
      <c r="DP6" s="10"/>
      <c r="DQ6" s="10"/>
      <c r="DR6" s="10"/>
      <c r="DS6" s="10"/>
      <c r="DT6" s="10"/>
      <c r="DU6" s="10"/>
      <c r="DV6" s="10"/>
      <c r="DW6" s="10"/>
      <c r="DX6" s="16"/>
    </row>
    <row r="7" spans="1:128" ht="24.95" customHeight="1" x14ac:dyDescent="0.3">
      <c r="A7" s="60"/>
      <c r="B7" s="60"/>
      <c r="C7" s="60"/>
      <c r="D7" s="61" t="s">
        <v>46</v>
      </c>
      <c r="AA7" s="60"/>
      <c r="AB7" s="60"/>
      <c r="AC7" s="60"/>
      <c r="AD7" s="60"/>
      <c r="AE7" s="60"/>
      <c r="AF7" s="60"/>
      <c r="AG7" s="60"/>
      <c r="AH7" s="60"/>
      <c r="AI7" s="60"/>
      <c r="AJ7" s="60"/>
      <c r="AK7" s="60"/>
      <c r="AL7" s="60"/>
      <c r="AM7" s="60"/>
      <c r="AN7" s="60"/>
      <c r="AO7" s="60"/>
      <c r="AP7" s="60"/>
      <c r="AQ7" s="60"/>
      <c r="AR7" s="60"/>
      <c r="AS7" s="60"/>
      <c r="AT7" s="60"/>
      <c r="AU7" s="60"/>
      <c r="AV7" s="60"/>
      <c r="AW7" s="60"/>
      <c r="AX7" s="60"/>
      <c r="AY7" s="60"/>
      <c r="AZ7" s="60"/>
      <c r="BA7" s="60"/>
      <c r="BB7" s="60"/>
      <c r="BC7" s="60"/>
      <c r="BD7" s="60"/>
      <c r="BE7" s="60"/>
      <c r="BF7" s="60" t="s">
        <v>88</v>
      </c>
      <c r="BG7" s="60"/>
      <c r="BH7" s="60" t="s">
        <v>89</v>
      </c>
      <c r="BI7" s="60" t="s">
        <v>90</v>
      </c>
      <c r="BJ7" s="60"/>
      <c r="BK7" s="60"/>
      <c r="BL7" s="60"/>
      <c r="BM7" s="60"/>
      <c r="BN7" s="60"/>
      <c r="BO7" s="60"/>
      <c r="BP7" s="60"/>
      <c r="BQ7" s="60"/>
      <c r="BR7" s="60"/>
      <c r="BS7" s="60"/>
      <c r="BT7" s="60"/>
      <c r="BU7" s="60"/>
      <c r="BV7" s="60"/>
      <c r="BW7" s="60"/>
      <c r="BX7" s="60"/>
      <c r="BY7" s="60"/>
      <c r="BZ7" s="60"/>
      <c r="CA7" s="60"/>
      <c r="CB7" s="60"/>
      <c r="CC7" s="60"/>
      <c r="CD7" s="60"/>
      <c r="CE7" s="60"/>
      <c r="CF7" s="60"/>
      <c r="CG7" s="60"/>
      <c r="CH7" s="60"/>
      <c r="CI7" s="137">
        <v>2</v>
      </c>
      <c r="CJ7" s="137"/>
      <c r="CK7" s="137"/>
      <c r="CL7" s="137"/>
      <c r="CM7" s="137">
        <v>5.2</v>
      </c>
      <c r="CN7" s="137"/>
      <c r="CO7" s="137"/>
      <c r="CP7" s="137"/>
      <c r="CQ7" s="138"/>
      <c r="CR7" s="138"/>
      <c r="CS7" s="138"/>
      <c r="CT7" s="138"/>
      <c r="CU7" s="138"/>
      <c r="CV7" s="138"/>
      <c r="CW7" s="138"/>
      <c r="CX7" s="138"/>
      <c r="CY7" s="60"/>
      <c r="CZ7" s="60"/>
      <c r="DC7" s="4"/>
      <c r="DD7" s="5"/>
      <c r="DE7" s="5" t="s">
        <v>88</v>
      </c>
      <c r="DF7" s="5"/>
      <c r="DG7" s="5" t="s">
        <v>89</v>
      </c>
      <c r="DH7" s="5" t="s">
        <v>118</v>
      </c>
      <c r="DI7" s="5"/>
      <c r="DJ7" s="5"/>
      <c r="DK7" s="5"/>
      <c r="DL7" s="5"/>
      <c r="DM7" s="5"/>
      <c r="DN7" s="5"/>
      <c r="DO7" s="5"/>
      <c r="DP7" s="5"/>
      <c r="DQ7" s="5"/>
      <c r="DR7" s="5"/>
      <c r="DS7" s="5"/>
      <c r="DT7" s="5"/>
      <c r="DU7" s="5"/>
      <c r="DV7" s="5"/>
      <c r="DW7" s="5"/>
      <c r="DX7" s="6"/>
    </row>
    <row r="8" spans="1:128" ht="24.95" customHeight="1" x14ac:dyDescent="0.3">
      <c r="A8" s="60"/>
      <c r="B8" s="60"/>
      <c r="C8" s="60"/>
      <c r="D8" s="61" t="s">
        <v>47</v>
      </c>
      <c r="AA8" s="60"/>
      <c r="AB8" s="60"/>
      <c r="AC8" s="60"/>
      <c r="AD8" s="60"/>
      <c r="AE8" s="60"/>
      <c r="AF8" s="60"/>
      <c r="AG8" s="60"/>
      <c r="AH8" s="60"/>
      <c r="AI8" s="60"/>
      <c r="AJ8" s="60"/>
      <c r="AK8" s="60"/>
      <c r="AL8" s="60"/>
      <c r="AM8" s="60"/>
      <c r="AN8" s="60"/>
      <c r="AO8" s="60"/>
      <c r="AP8" s="60"/>
      <c r="AQ8" s="60"/>
      <c r="AR8" s="60"/>
      <c r="AS8" s="60"/>
      <c r="AT8" s="60"/>
      <c r="AU8" s="60"/>
      <c r="AV8" s="60"/>
      <c r="AW8" s="60"/>
      <c r="AX8" s="60"/>
      <c r="AY8" s="60"/>
      <c r="AZ8" s="60"/>
      <c r="BA8" s="60"/>
      <c r="BB8" s="60"/>
      <c r="BC8" s="60"/>
      <c r="BD8" s="60"/>
      <c r="BE8" s="60"/>
      <c r="BF8" s="60" t="s">
        <v>91</v>
      </c>
      <c r="BG8" s="60"/>
      <c r="BH8" s="60" t="s">
        <v>89</v>
      </c>
      <c r="BI8" s="60" t="s">
        <v>92</v>
      </c>
      <c r="BJ8" s="60"/>
      <c r="BK8" s="60"/>
      <c r="BL8" s="60"/>
      <c r="BM8" s="60"/>
      <c r="BN8" s="60"/>
      <c r="BO8" s="60"/>
      <c r="BP8" s="60"/>
      <c r="BQ8" s="60"/>
      <c r="BR8" s="60"/>
      <c r="BS8" s="60"/>
      <c r="BT8" s="60"/>
      <c r="BU8" s="60"/>
      <c r="BV8" s="60"/>
      <c r="BW8" s="60"/>
      <c r="BX8" s="60"/>
      <c r="BY8" s="60"/>
      <c r="BZ8" s="60"/>
      <c r="CA8" s="60"/>
      <c r="CB8" s="60"/>
      <c r="CC8" s="60"/>
      <c r="CD8" s="60"/>
      <c r="CE8" s="60"/>
      <c r="CF8" s="60"/>
      <c r="CG8" s="60"/>
      <c r="CH8" s="60"/>
      <c r="CI8" s="137">
        <v>3</v>
      </c>
      <c r="CJ8" s="137"/>
      <c r="CK8" s="137"/>
      <c r="CL8" s="137"/>
      <c r="CM8" s="137">
        <v>3.2</v>
      </c>
      <c r="CN8" s="137"/>
      <c r="CO8" s="137"/>
      <c r="CP8" s="137"/>
      <c r="CQ8" s="138"/>
      <c r="CR8" s="138"/>
      <c r="CS8" s="138"/>
      <c r="CT8" s="138"/>
      <c r="CU8" s="138"/>
      <c r="CV8" s="138"/>
      <c r="CW8" s="138"/>
      <c r="CX8" s="138"/>
      <c r="CY8" s="60"/>
      <c r="CZ8" s="60"/>
      <c r="DC8" s="4"/>
      <c r="DD8" s="5"/>
      <c r="DE8" s="5" t="s">
        <v>91</v>
      </c>
      <c r="DF8" s="5"/>
      <c r="DG8" s="5" t="s">
        <v>89</v>
      </c>
      <c r="DH8" s="5" t="s">
        <v>90</v>
      </c>
      <c r="DI8" s="5"/>
      <c r="DJ8" s="5"/>
      <c r="DK8" s="5"/>
      <c r="DL8" s="5"/>
      <c r="DM8" s="5"/>
      <c r="DN8" s="5"/>
      <c r="DO8" s="5"/>
      <c r="DP8" s="5"/>
      <c r="DQ8" s="5"/>
      <c r="DR8" s="5"/>
      <c r="DS8" s="5"/>
      <c r="DT8" s="5"/>
      <c r="DU8" s="5"/>
      <c r="DV8" s="5"/>
      <c r="DW8" s="5"/>
      <c r="DX8" s="6"/>
    </row>
    <row r="9" spans="1:128" ht="24.95" customHeight="1" x14ac:dyDescent="0.3">
      <c r="A9" s="60"/>
      <c r="B9" s="60"/>
      <c r="C9" s="60"/>
      <c r="D9" s="61" t="s">
        <v>48</v>
      </c>
      <c r="AA9" s="60"/>
      <c r="AB9" s="60"/>
      <c r="AC9" s="60"/>
      <c r="AD9" s="60"/>
      <c r="AE9" s="60"/>
      <c r="AF9" s="60"/>
      <c r="AG9" s="60"/>
      <c r="AH9" s="60"/>
      <c r="AI9" s="60"/>
      <c r="AJ9" s="60"/>
      <c r="AK9" s="60"/>
      <c r="AL9" s="60"/>
      <c r="AM9" s="60"/>
      <c r="AN9" s="60"/>
      <c r="AO9" s="60"/>
      <c r="AP9" s="60"/>
      <c r="AQ9" s="60"/>
      <c r="AR9" s="60"/>
      <c r="AS9" s="60"/>
      <c r="AT9" s="60"/>
      <c r="AU9" s="60"/>
      <c r="AV9" s="60"/>
      <c r="AW9" s="60"/>
      <c r="AX9" s="60"/>
      <c r="AY9" s="60"/>
      <c r="AZ9" s="60"/>
      <c r="BA9" s="60"/>
      <c r="BB9" s="60"/>
      <c r="BC9" s="60"/>
      <c r="BD9" s="60" t="s">
        <v>93</v>
      </c>
      <c r="BE9" s="60"/>
      <c r="BF9" s="60"/>
      <c r="BG9" s="60"/>
      <c r="BH9" s="60"/>
      <c r="BI9" s="60"/>
      <c r="BJ9" s="60"/>
      <c r="BK9" s="60"/>
      <c r="BL9" s="60"/>
      <c r="BM9" s="60"/>
      <c r="BN9" s="60"/>
      <c r="BO9" s="60"/>
      <c r="BP9" s="60"/>
      <c r="BQ9" s="60"/>
      <c r="BR9" s="60"/>
      <c r="BS9" s="60"/>
      <c r="BT9" s="60"/>
      <c r="BU9" s="60"/>
      <c r="BV9" s="60"/>
      <c r="BW9" s="60"/>
      <c r="BX9" s="60"/>
      <c r="BY9" s="60"/>
      <c r="BZ9" s="60"/>
      <c r="CA9" s="60"/>
      <c r="CB9" s="60"/>
      <c r="CC9" s="60"/>
      <c r="CD9" s="60"/>
      <c r="CE9" s="60"/>
      <c r="CF9" s="60"/>
      <c r="CG9" s="60"/>
      <c r="CH9" s="60"/>
      <c r="CI9" s="137">
        <v>4</v>
      </c>
      <c r="CJ9" s="137"/>
      <c r="CK9" s="137"/>
      <c r="CL9" s="137"/>
      <c r="CM9" s="137">
        <v>4.5999999999999996</v>
      </c>
      <c r="CN9" s="137"/>
      <c r="CO9" s="137"/>
      <c r="CP9" s="137"/>
      <c r="CQ9" s="138"/>
      <c r="CR9" s="138"/>
      <c r="CS9" s="138"/>
      <c r="CT9" s="138"/>
      <c r="CU9" s="138"/>
      <c r="CV9" s="138"/>
      <c r="CW9" s="138"/>
      <c r="CX9" s="138"/>
      <c r="CY9" s="60"/>
      <c r="CZ9" s="60"/>
      <c r="DC9" s="4"/>
      <c r="DD9" s="5"/>
      <c r="DE9" s="5"/>
      <c r="DF9" s="5"/>
      <c r="DG9" s="5"/>
      <c r="DH9" s="5"/>
      <c r="DI9" s="5"/>
      <c r="DJ9" s="5"/>
      <c r="DK9" s="5"/>
      <c r="DL9" s="5"/>
      <c r="DM9" s="5"/>
      <c r="DN9" s="5"/>
      <c r="DO9" s="5"/>
      <c r="DP9" s="5"/>
      <c r="DQ9" s="5"/>
      <c r="DR9" s="5"/>
      <c r="DS9" s="5"/>
      <c r="DT9" s="5"/>
      <c r="DU9" s="5"/>
      <c r="DV9" s="5"/>
      <c r="DW9" s="5"/>
      <c r="DX9" s="6"/>
    </row>
    <row r="10" spans="1:128" ht="24.95" customHeight="1" x14ac:dyDescent="0.3">
      <c r="A10" s="60"/>
      <c r="B10" s="60"/>
      <c r="C10" s="60"/>
      <c r="E10" s="61" t="s">
        <v>49</v>
      </c>
      <c r="F10" s="61" t="s">
        <v>50</v>
      </c>
      <c r="AA10" s="60"/>
      <c r="AB10" s="60"/>
      <c r="AC10" s="60"/>
      <c r="AD10" s="60"/>
      <c r="AE10" s="60"/>
      <c r="AF10" s="60"/>
      <c r="AG10" s="60"/>
      <c r="AH10" s="60"/>
      <c r="AI10" s="60"/>
      <c r="AJ10" s="60"/>
      <c r="AK10" s="60"/>
      <c r="AL10" s="60"/>
      <c r="AM10" s="60"/>
      <c r="AN10" s="60"/>
      <c r="AO10" s="60"/>
      <c r="AP10" s="60"/>
      <c r="AQ10" s="60"/>
      <c r="AR10" s="60"/>
      <c r="AS10" s="60"/>
      <c r="AT10" s="60"/>
      <c r="AU10" s="60"/>
      <c r="AV10" s="60"/>
      <c r="AW10" s="60"/>
      <c r="AX10" s="60"/>
      <c r="AY10" s="60"/>
      <c r="AZ10" s="60"/>
      <c r="BA10" s="60"/>
      <c r="BB10" s="60"/>
      <c r="BC10" s="60"/>
      <c r="BD10" s="60"/>
      <c r="BE10" s="60"/>
      <c r="BF10" s="107"/>
      <c r="BG10" s="108"/>
      <c r="BH10" s="108"/>
      <c r="BI10" s="108"/>
      <c r="BJ10" s="108"/>
      <c r="BK10" s="108"/>
      <c r="BL10" s="108"/>
      <c r="BM10" s="108"/>
      <c r="BN10" s="108"/>
      <c r="BO10" s="108"/>
      <c r="BP10" s="108"/>
      <c r="BQ10" s="108"/>
      <c r="BR10" s="108"/>
      <c r="BS10" s="108"/>
      <c r="BT10" s="108"/>
      <c r="BU10" s="109"/>
      <c r="BV10" s="60"/>
      <c r="BW10" s="60"/>
      <c r="BX10" s="60"/>
      <c r="BY10" s="60"/>
      <c r="BZ10" s="60"/>
      <c r="CA10" s="60"/>
      <c r="CB10" s="60"/>
      <c r="CC10" s="60"/>
      <c r="CD10" s="60"/>
      <c r="CE10" s="60"/>
      <c r="CF10" s="60"/>
      <c r="CG10" s="60"/>
      <c r="CH10" s="60"/>
      <c r="CI10" s="137">
        <v>5</v>
      </c>
      <c r="CJ10" s="137"/>
      <c r="CK10" s="137"/>
      <c r="CL10" s="137"/>
      <c r="CM10" s="137">
        <v>8.4</v>
      </c>
      <c r="CN10" s="137"/>
      <c r="CO10" s="137"/>
      <c r="CP10" s="137"/>
      <c r="CQ10" s="138"/>
      <c r="CR10" s="138"/>
      <c r="CS10" s="138"/>
      <c r="CT10" s="138"/>
      <c r="CU10" s="138"/>
      <c r="CV10" s="138"/>
      <c r="CW10" s="138"/>
      <c r="CX10" s="138"/>
      <c r="CY10" s="60"/>
      <c r="CZ10" s="60"/>
      <c r="DC10" s="4"/>
      <c r="DD10" s="5"/>
      <c r="DE10" s="5"/>
      <c r="DF10" s="5"/>
      <c r="DG10" s="5"/>
      <c r="DH10" s="5"/>
      <c r="DI10" s="5"/>
      <c r="DJ10" s="5"/>
      <c r="DK10" s="5"/>
      <c r="DL10" s="5"/>
      <c r="DM10" s="5"/>
      <c r="DN10" s="5"/>
      <c r="DO10" s="5"/>
      <c r="DP10" s="5"/>
      <c r="DQ10" s="5"/>
      <c r="DR10" s="5"/>
      <c r="DS10" s="5"/>
      <c r="DT10" s="5"/>
      <c r="DU10" s="5"/>
      <c r="DV10" s="5"/>
      <c r="DW10" s="5"/>
      <c r="DX10" s="6"/>
    </row>
    <row r="11" spans="1:128" ht="24.95" customHeight="1" thickBot="1" x14ac:dyDescent="0.35">
      <c r="A11" s="60"/>
      <c r="B11" s="60"/>
      <c r="C11" s="60"/>
      <c r="F11" s="61" t="s">
        <v>51</v>
      </c>
      <c r="AA11" s="60"/>
      <c r="AB11" s="60"/>
      <c r="AC11" s="60"/>
      <c r="AD11" s="60"/>
      <c r="AE11" s="60"/>
      <c r="AF11" s="60"/>
      <c r="AG11" s="60"/>
      <c r="AH11" s="60"/>
      <c r="AI11" s="60"/>
      <c r="AJ11" s="60"/>
      <c r="AK11" s="60"/>
      <c r="AL11" s="60"/>
      <c r="AM11" s="60"/>
      <c r="AN11" s="60"/>
      <c r="AO11" s="60"/>
      <c r="AP11" s="60"/>
      <c r="AQ11" s="60"/>
      <c r="AR11" s="60"/>
      <c r="AS11" s="60"/>
      <c r="AT11" s="60"/>
      <c r="AU11" s="60"/>
      <c r="AV11" s="60"/>
      <c r="AW11" s="60"/>
      <c r="AX11" s="60"/>
      <c r="AY11" s="60"/>
      <c r="AZ11" s="60"/>
      <c r="BA11" s="60"/>
      <c r="BB11" s="60"/>
      <c r="BC11" s="60"/>
      <c r="BD11" s="60"/>
      <c r="BE11" s="60"/>
      <c r="BF11" s="110"/>
      <c r="BU11" s="111"/>
      <c r="BV11" s="60"/>
      <c r="BW11" s="60"/>
      <c r="BX11" s="60"/>
      <c r="BY11" s="60"/>
      <c r="BZ11" s="60"/>
      <c r="CA11" s="60"/>
      <c r="CB11" s="60"/>
      <c r="CC11" s="60"/>
      <c r="CD11" s="60"/>
      <c r="CE11" s="60"/>
      <c r="CF11" s="60"/>
      <c r="CG11" s="60"/>
      <c r="CH11" s="60"/>
      <c r="CI11" s="145" t="s">
        <v>112</v>
      </c>
      <c r="CJ11" s="145"/>
      <c r="CK11" s="145"/>
      <c r="CL11" s="145"/>
      <c r="CM11" s="146"/>
      <c r="CN11" s="146"/>
      <c r="CO11" s="146"/>
      <c r="CP11" s="146"/>
      <c r="CQ11" s="146"/>
      <c r="CR11" s="146"/>
      <c r="CS11" s="146"/>
      <c r="CT11" s="146"/>
      <c r="CU11" s="146"/>
      <c r="CV11" s="146"/>
      <c r="CW11" s="146"/>
      <c r="CX11" s="146"/>
      <c r="CY11" s="60"/>
      <c r="CZ11" s="60"/>
      <c r="DC11" s="17"/>
      <c r="DD11" s="7"/>
      <c r="DE11" s="7"/>
      <c r="DF11" s="7"/>
      <c r="DG11" s="7"/>
      <c r="DH11" s="7"/>
      <c r="DI11" s="7"/>
      <c r="DJ11" s="7"/>
      <c r="DK11" s="7"/>
      <c r="DL11" s="7"/>
      <c r="DM11" s="7"/>
      <c r="DN11" s="7"/>
      <c r="DO11" s="7"/>
      <c r="DP11" s="7"/>
      <c r="DQ11" s="7"/>
      <c r="DR11" s="7"/>
      <c r="DS11" s="7"/>
      <c r="DT11" s="7"/>
      <c r="DU11" s="7"/>
      <c r="DV11" s="7"/>
      <c r="DW11" s="7"/>
      <c r="DX11" s="9"/>
    </row>
    <row r="12" spans="1:128" ht="24.95" customHeight="1" thickTop="1" x14ac:dyDescent="0.3">
      <c r="A12" s="60"/>
      <c r="B12" s="60"/>
      <c r="C12" s="60"/>
      <c r="AA12" s="60"/>
      <c r="AB12" s="60"/>
      <c r="AC12" s="60"/>
      <c r="AD12" s="60"/>
      <c r="AE12" s="60"/>
      <c r="AF12" s="60"/>
      <c r="AG12" s="60"/>
      <c r="AH12" s="60"/>
      <c r="AI12" s="60"/>
      <c r="AJ12" s="60"/>
      <c r="AK12" s="60"/>
      <c r="AL12" s="60"/>
      <c r="AM12" s="60"/>
      <c r="AN12" s="60"/>
      <c r="AO12" s="60"/>
      <c r="AP12" s="60"/>
      <c r="AQ12" s="60"/>
      <c r="AR12" s="60"/>
      <c r="AS12" s="60"/>
      <c r="AT12" s="60"/>
      <c r="AU12" s="60"/>
      <c r="AV12" s="60"/>
      <c r="AW12" s="60"/>
      <c r="AX12" s="60"/>
      <c r="AY12" s="60"/>
      <c r="AZ12" s="60"/>
      <c r="BA12" s="60"/>
      <c r="BB12" s="60"/>
      <c r="BC12" s="60"/>
      <c r="BD12" s="60"/>
      <c r="BE12" s="60"/>
      <c r="BF12" s="102"/>
      <c r="BG12" s="103"/>
      <c r="BH12" s="103"/>
      <c r="BI12" s="103"/>
      <c r="BJ12" s="103"/>
      <c r="BK12" s="103"/>
      <c r="BL12" s="103"/>
      <c r="BM12" s="103"/>
      <c r="BN12" s="103"/>
      <c r="BO12" s="103"/>
      <c r="BP12" s="103"/>
      <c r="BQ12" s="103"/>
      <c r="BR12" s="103"/>
      <c r="BS12" s="103"/>
      <c r="BT12" s="103"/>
      <c r="BU12" s="104"/>
      <c r="BV12" s="60"/>
      <c r="BW12" s="60"/>
      <c r="BX12" s="60"/>
      <c r="BY12" s="60"/>
      <c r="BZ12" s="60"/>
      <c r="CA12" s="60"/>
      <c r="CB12" s="60"/>
      <c r="CC12" s="60"/>
      <c r="CD12" s="60"/>
      <c r="CE12" s="60"/>
      <c r="CF12" s="60"/>
      <c r="CG12" s="60"/>
      <c r="CH12" s="60"/>
      <c r="CI12" s="140" t="s">
        <v>111</v>
      </c>
      <c r="CJ12" s="140"/>
      <c r="CK12" s="140"/>
      <c r="CL12" s="140"/>
      <c r="CM12" s="141"/>
      <c r="CN12" s="141"/>
      <c r="CO12" s="141"/>
      <c r="CP12" s="141"/>
      <c r="CQ12" s="142"/>
      <c r="CR12" s="142"/>
      <c r="CS12" s="142"/>
      <c r="CT12" s="142"/>
      <c r="CU12" s="142"/>
      <c r="CV12" s="142"/>
      <c r="CW12" s="142"/>
      <c r="CX12" s="142"/>
      <c r="CY12" s="60"/>
      <c r="CZ12" s="60"/>
      <c r="DC12" s="4"/>
      <c r="DD12" s="5" t="s">
        <v>119</v>
      </c>
      <c r="DE12" s="5"/>
      <c r="DF12" s="5"/>
      <c r="DG12" s="5"/>
      <c r="DH12" s="5"/>
      <c r="DI12" s="5"/>
      <c r="DJ12" s="5"/>
      <c r="DK12" s="5"/>
      <c r="DL12" s="5"/>
      <c r="DM12" s="5"/>
      <c r="DN12" s="5"/>
      <c r="DO12" s="5"/>
      <c r="DP12" s="5"/>
      <c r="DQ12" s="5"/>
      <c r="DR12" s="5"/>
      <c r="DS12" s="5"/>
      <c r="DT12" s="5"/>
      <c r="DU12" s="5"/>
      <c r="DV12" s="5"/>
      <c r="DW12" s="5"/>
      <c r="DX12" s="6"/>
    </row>
    <row r="13" spans="1:128" ht="24.95" customHeight="1" x14ac:dyDescent="0.3">
      <c r="A13" s="60"/>
      <c r="B13" s="60"/>
      <c r="C13" s="60"/>
      <c r="D13" s="61" t="s">
        <v>52</v>
      </c>
      <c r="E13" s="61" t="s">
        <v>53</v>
      </c>
      <c r="AA13" s="60"/>
      <c r="AB13" s="60"/>
      <c r="AC13" s="60"/>
      <c r="AD13" s="60"/>
      <c r="AE13" s="60"/>
      <c r="AF13" s="60"/>
      <c r="AG13" s="60"/>
      <c r="AH13" s="60"/>
      <c r="AI13" s="60"/>
      <c r="AJ13" s="60"/>
      <c r="AK13" s="60"/>
      <c r="AL13" s="60"/>
      <c r="AM13" s="60"/>
      <c r="AN13" s="60"/>
      <c r="AO13" s="60"/>
      <c r="AP13" s="60"/>
      <c r="AQ13" s="60"/>
      <c r="AR13" s="60"/>
      <c r="AS13" s="60"/>
      <c r="AT13" s="60"/>
      <c r="AU13" s="60"/>
      <c r="AV13" s="60"/>
      <c r="AW13" s="60"/>
      <c r="AX13" s="60"/>
      <c r="AY13" s="60"/>
      <c r="AZ13" s="60"/>
      <c r="BA13" s="60"/>
      <c r="BB13" s="60"/>
      <c r="BC13" s="60"/>
      <c r="BD13" s="60"/>
      <c r="BE13" s="60"/>
      <c r="BF13" s="60" t="s">
        <v>94</v>
      </c>
      <c r="BG13" s="60"/>
      <c r="BH13" s="60" t="s">
        <v>89</v>
      </c>
      <c r="BI13" s="60" t="s">
        <v>97</v>
      </c>
      <c r="BJ13" s="60"/>
      <c r="BK13" s="60"/>
      <c r="BL13" s="60"/>
      <c r="BM13" s="60"/>
      <c r="BN13" s="60"/>
      <c r="BO13" s="60"/>
      <c r="BP13" s="60"/>
      <c r="BQ13" s="60"/>
      <c r="BR13" s="60"/>
      <c r="BS13" s="60"/>
      <c r="BT13" s="60"/>
      <c r="BU13" s="60"/>
      <c r="BV13" s="60"/>
      <c r="BW13" s="60"/>
      <c r="BX13" s="60"/>
      <c r="BY13" s="60"/>
      <c r="BZ13" s="60"/>
      <c r="CA13" s="60"/>
      <c r="CB13" s="60"/>
      <c r="CC13" s="60"/>
      <c r="CD13" s="60"/>
      <c r="CE13" s="60"/>
      <c r="CF13" s="60"/>
      <c r="CG13" s="60"/>
      <c r="CH13" s="60"/>
      <c r="CI13" s="60"/>
      <c r="CJ13" s="60"/>
      <c r="CK13" s="60"/>
      <c r="CL13" s="60"/>
      <c r="CM13" s="60"/>
      <c r="CN13" s="60"/>
      <c r="CO13" s="60"/>
      <c r="CP13" s="60"/>
      <c r="CQ13" s="60"/>
      <c r="CR13" s="60"/>
      <c r="CS13" s="60"/>
      <c r="CT13" s="60"/>
      <c r="CU13" s="60"/>
      <c r="CV13" s="60"/>
      <c r="CW13" s="60"/>
      <c r="CX13" s="60"/>
      <c r="CY13" s="60"/>
      <c r="CZ13" s="60"/>
      <c r="DC13" s="4"/>
      <c r="DD13" s="5"/>
      <c r="DE13" s="5" t="s">
        <v>120</v>
      </c>
      <c r="DF13" s="5"/>
      <c r="DG13" s="5"/>
      <c r="DH13" s="5"/>
      <c r="DI13" s="5"/>
      <c r="DJ13" s="5"/>
      <c r="DK13" s="5"/>
      <c r="DL13" s="5"/>
      <c r="DM13" s="5"/>
      <c r="DN13" s="5"/>
      <c r="DO13" s="5"/>
      <c r="DP13" s="5"/>
      <c r="DQ13" s="5"/>
      <c r="DR13" s="5"/>
      <c r="DS13" s="5"/>
      <c r="DT13" s="5"/>
      <c r="DU13" s="5"/>
      <c r="DV13" s="5"/>
      <c r="DW13" s="5"/>
      <c r="DX13" s="6"/>
    </row>
    <row r="14" spans="1:128" ht="24.95" customHeight="1" thickBot="1" x14ac:dyDescent="0.35">
      <c r="A14" s="60"/>
      <c r="B14" s="60"/>
      <c r="C14" s="60"/>
      <c r="E14" s="61" t="s">
        <v>54</v>
      </c>
      <c r="AA14" s="60"/>
      <c r="AB14" s="60"/>
      <c r="AC14" s="60"/>
      <c r="AD14" s="60"/>
      <c r="AE14" s="60"/>
      <c r="AF14" s="60"/>
      <c r="AG14" s="60"/>
      <c r="AH14" s="60"/>
      <c r="AI14" s="60"/>
      <c r="AJ14" s="60"/>
      <c r="AK14" s="60"/>
      <c r="AL14" s="60"/>
      <c r="AM14" s="60"/>
      <c r="AN14" s="60"/>
      <c r="AO14" s="60"/>
      <c r="AP14" s="60"/>
      <c r="AQ14" s="60"/>
      <c r="AR14" s="60"/>
      <c r="AS14" s="60"/>
      <c r="AT14" s="60"/>
      <c r="AU14" s="60"/>
      <c r="AV14" s="60"/>
      <c r="AW14" s="60"/>
      <c r="AX14" s="60"/>
      <c r="AY14" s="60"/>
      <c r="AZ14" s="60"/>
      <c r="BA14" s="60"/>
      <c r="BB14" s="60"/>
      <c r="BC14" s="60"/>
      <c r="BD14" s="60"/>
      <c r="BE14" s="60"/>
      <c r="BF14" s="60" t="s">
        <v>95</v>
      </c>
      <c r="BG14" s="60"/>
      <c r="BH14" s="60" t="s">
        <v>89</v>
      </c>
      <c r="BI14" s="60" t="s">
        <v>96</v>
      </c>
      <c r="BJ14" s="60"/>
      <c r="BK14" s="60"/>
      <c r="BL14" s="60"/>
      <c r="BM14" s="60"/>
      <c r="BN14" s="60"/>
      <c r="BO14" s="60"/>
      <c r="BP14" s="60"/>
      <c r="BQ14" s="60"/>
      <c r="BR14" s="60"/>
      <c r="BS14" s="60"/>
      <c r="BT14" s="60"/>
      <c r="BU14" s="60"/>
      <c r="BV14" s="60"/>
      <c r="BW14" s="60"/>
      <c r="BX14" s="60"/>
      <c r="BY14" s="60"/>
      <c r="BZ14" s="60"/>
      <c r="CA14" s="60"/>
      <c r="CB14" s="60"/>
      <c r="CC14" s="60"/>
      <c r="CD14" s="60" t="s">
        <v>113</v>
      </c>
      <c r="CE14" s="60"/>
      <c r="CF14" s="60"/>
      <c r="CG14" s="60"/>
      <c r="CH14" s="96"/>
      <c r="CI14" s="97"/>
      <c r="CJ14" s="97"/>
      <c r="CK14" s="97"/>
      <c r="CL14" s="98"/>
      <c r="CM14" s="60"/>
      <c r="CN14" s="60"/>
      <c r="CO14" s="60"/>
      <c r="CP14" s="60"/>
      <c r="CQ14" s="60"/>
      <c r="CR14" s="60"/>
      <c r="CS14" s="60"/>
      <c r="CT14" s="60"/>
      <c r="CU14" s="60"/>
      <c r="CV14" s="60"/>
      <c r="CW14" s="60"/>
      <c r="CX14" s="60"/>
      <c r="CY14" s="60"/>
      <c r="CZ14" s="60"/>
      <c r="DC14" s="26"/>
      <c r="DD14" s="27"/>
      <c r="DE14" s="27" t="s">
        <v>121</v>
      </c>
      <c r="DF14" s="27"/>
      <c r="DG14" s="27"/>
      <c r="DH14" s="27"/>
      <c r="DI14" s="27"/>
      <c r="DJ14" s="27"/>
      <c r="DK14" s="27"/>
      <c r="DL14" s="27"/>
      <c r="DM14" s="27"/>
      <c r="DN14" s="27"/>
      <c r="DO14" s="27"/>
      <c r="DP14" s="27"/>
      <c r="DQ14" s="27"/>
      <c r="DR14" s="27"/>
      <c r="DS14" s="27"/>
      <c r="DT14" s="27"/>
      <c r="DU14" s="27"/>
      <c r="DV14" s="27"/>
      <c r="DW14" s="27"/>
      <c r="DX14" s="28"/>
    </row>
    <row r="15" spans="1:128" ht="24.95" customHeight="1" x14ac:dyDescent="0.3">
      <c r="A15" s="60"/>
      <c r="B15" s="60"/>
      <c r="C15" s="60"/>
      <c r="E15" s="124"/>
      <c r="F15" s="125"/>
      <c r="G15" s="125"/>
      <c r="H15" s="125"/>
      <c r="I15" s="125"/>
      <c r="J15" s="125"/>
      <c r="K15" s="125"/>
      <c r="L15" s="125"/>
      <c r="M15" s="125"/>
      <c r="N15" s="125"/>
      <c r="O15" s="125"/>
      <c r="P15" s="125"/>
      <c r="Q15" s="125"/>
      <c r="R15" s="125"/>
      <c r="S15" s="125"/>
      <c r="T15" s="125"/>
      <c r="U15" s="125"/>
      <c r="V15" s="125"/>
      <c r="W15" s="125"/>
      <c r="X15" s="126"/>
      <c r="AA15" s="60"/>
      <c r="AB15" s="60"/>
      <c r="AC15" s="60"/>
      <c r="AD15" s="60"/>
      <c r="AE15" s="60"/>
      <c r="AF15" s="60"/>
      <c r="AG15" s="60"/>
      <c r="AH15" s="60"/>
      <c r="AI15" s="60"/>
      <c r="AJ15" s="60"/>
      <c r="AK15" s="60"/>
      <c r="AL15" s="60"/>
      <c r="AM15" s="60"/>
      <c r="AN15" s="60"/>
      <c r="AO15" s="60"/>
      <c r="AP15" s="60"/>
      <c r="AQ15" s="60"/>
      <c r="AR15" s="60"/>
      <c r="AS15" s="60"/>
      <c r="AT15" s="60"/>
      <c r="AU15" s="60"/>
      <c r="AV15" s="60"/>
      <c r="AW15" s="60"/>
      <c r="AX15" s="60"/>
      <c r="AY15" s="60"/>
      <c r="AZ15" s="60"/>
      <c r="BA15" s="60"/>
      <c r="BB15" s="60"/>
      <c r="BC15" s="60"/>
      <c r="BD15" s="60"/>
      <c r="BE15" s="60"/>
      <c r="BF15" s="60"/>
      <c r="BG15" s="60"/>
      <c r="BH15" s="60"/>
      <c r="BI15" s="60" t="s">
        <v>98</v>
      </c>
      <c r="BJ15" s="60"/>
      <c r="BK15" s="60"/>
      <c r="BL15" s="60"/>
      <c r="BM15" s="60"/>
      <c r="BN15" s="60"/>
      <c r="BO15" s="60"/>
      <c r="BP15" s="60"/>
      <c r="BQ15" s="60"/>
      <c r="BR15" s="60"/>
      <c r="BS15" s="60"/>
      <c r="BT15" s="60"/>
      <c r="BU15" s="60"/>
      <c r="BV15" s="60"/>
      <c r="BW15" s="60"/>
      <c r="BX15" s="60"/>
      <c r="BY15" s="60"/>
      <c r="BZ15" s="60"/>
      <c r="CA15" s="60"/>
      <c r="CB15" s="60"/>
      <c r="CC15" s="60"/>
      <c r="CD15" s="60" t="s">
        <v>114</v>
      </c>
      <c r="CE15" s="60"/>
      <c r="CF15" s="60"/>
      <c r="CG15" s="60"/>
      <c r="CH15" s="96"/>
      <c r="CI15" s="97"/>
      <c r="CJ15" s="97"/>
      <c r="CK15" s="97"/>
      <c r="CL15" s="98"/>
      <c r="CM15" s="60"/>
      <c r="CN15" s="60"/>
      <c r="CO15" s="60"/>
      <c r="CP15" s="60"/>
      <c r="CQ15" s="60"/>
      <c r="CR15" s="60"/>
      <c r="CS15" s="60"/>
      <c r="CT15" s="60"/>
      <c r="CU15" s="60"/>
      <c r="CV15" s="60"/>
      <c r="CW15" s="60"/>
      <c r="CX15" s="60"/>
      <c r="CY15" s="60"/>
      <c r="CZ15" s="60"/>
      <c r="DC15" s="5"/>
      <c r="DD15" s="5"/>
      <c r="DE15" s="5"/>
      <c r="DF15" s="5"/>
      <c r="DG15" s="5"/>
      <c r="DH15" s="5"/>
      <c r="DI15" s="5"/>
      <c r="DJ15" s="5"/>
      <c r="DK15" s="5"/>
      <c r="DL15" s="5"/>
      <c r="DM15" s="5"/>
      <c r="DN15" s="5"/>
      <c r="DO15" s="5"/>
      <c r="DP15" s="5"/>
      <c r="DQ15" s="5"/>
      <c r="DR15" s="5"/>
      <c r="DS15" s="5"/>
      <c r="DT15" s="5"/>
      <c r="DU15" s="5"/>
      <c r="DV15" s="5"/>
      <c r="DW15" s="5"/>
      <c r="DX15" s="5"/>
    </row>
    <row r="16" spans="1:128" ht="24.95" customHeight="1" x14ac:dyDescent="0.3">
      <c r="A16" s="60"/>
      <c r="B16" s="60"/>
      <c r="C16" s="60"/>
      <c r="E16" s="127"/>
      <c r="F16" s="116"/>
      <c r="G16" s="116"/>
      <c r="H16" s="116"/>
      <c r="I16" s="116"/>
      <c r="J16" s="116"/>
      <c r="K16" s="116"/>
      <c r="L16" s="116"/>
      <c r="M16" s="116"/>
      <c r="N16" s="116"/>
      <c r="O16" s="116"/>
      <c r="P16" s="116"/>
      <c r="Q16" s="116"/>
      <c r="R16" s="116"/>
      <c r="S16" s="116"/>
      <c r="T16" s="116"/>
      <c r="U16" s="116"/>
      <c r="V16" s="116"/>
      <c r="W16" s="116"/>
      <c r="X16" s="128"/>
      <c r="AA16" s="91" t="s">
        <v>70</v>
      </c>
      <c r="AB16" s="91"/>
      <c r="AC16" s="91"/>
      <c r="AD16" s="60" t="s">
        <v>71</v>
      </c>
      <c r="AE16" s="60"/>
      <c r="AF16" s="60"/>
      <c r="AG16" s="60"/>
      <c r="AH16" s="60"/>
      <c r="AI16" s="60"/>
      <c r="AJ16" s="60"/>
      <c r="AK16" s="96"/>
      <c r="AL16" s="97"/>
      <c r="AM16" s="98"/>
      <c r="AN16" s="135" t="s">
        <v>73</v>
      </c>
      <c r="AO16" s="134"/>
      <c r="AP16" s="136"/>
      <c r="AQ16" s="96"/>
      <c r="AR16" s="97"/>
      <c r="AS16" s="97"/>
      <c r="AT16" s="97"/>
      <c r="AU16" s="98"/>
      <c r="AV16" s="60" t="s">
        <v>75</v>
      </c>
      <c r="AW16" s="60"/>
      <c r="AX16" s="60"/>
      <c r="AY16" s="60"/>
      <c r="AZ16" s="60"/>
      <c r="BA16" s="60"/>
      <c r="BB16" s="60"/>
      <c r="BC16" s="60"/>
      <c r="BD16" s="60"/>
      <c r="BE16" s="60"/>
      <c r="BF16" s="60"/>
      <c r="BG16" s="60"/>
      <c r="BH16" s="60"/>
      <c r="BI16" s="60"/>
      <c r="BJ16" s="60"/>
      <c r="BK16" s="60"/>
      <c r="BL16" s="60"/>
      <c r="BM16" s="60"/>
      <c r="BN16" s="60"/>
      <c r="BO16" s="60"/>
      <c r="BP16" s="60"/>
      <c r="BQ16" s="60"/>
      <c r="BR16" s="60"/>
      <c r="BS16" s="60"/>
      <c r="BT16" s="60"/>
      <c r="BU16" s="60"/>
      <c r="BV16" s="60"/>
      <c r="BW16" s="60"/>
      <c r="BX16" s="60"/>
      <c r="BY16" s="60"/>
      <c r="BZ16" s="60"/>
      <c r="CA16" s="60"/>
      <c r="CB16" s="60"/>
      <c r="CC16" s="60"/>
      <c r="CD16" s="60" t="s">
        <v>115</v>
      </c>
      <c r="CE16" s="60"/>
      <c r="CF16" s="60"/>
      <c r="CG16" s="60"/>
      <c r="CH16" s="96"/>
      <c r="CI16" s="97"/>
      <c r="CJ16" s="97"/>
      <c r="CK16" s="97"/>
      <c r="CL16" s="98"/>
      <c r="CM16" s="60"/>
      <c r="CN16" s="60"/>
      <c r="CO16" s="60"/>
      <c r="CP16" s="60"/>
      <c r="CQ16" s="60"/>
      <c r="CR16" s="60"/>
      <c r="CS16" s="60"/>
      <c r="CT16" s="60"/>
      <c r="CU16" s="60"/>
      <c r="CV16" s="60"/>
      <c r="CW16" s="60"/>
      <c r="CX16" s="60"/>
      <c r="CY16" s="60"/>
      <c r="CZ16" s="60"/>
      <c r="DC16" s="14" t="s">
        <v>1</v>
      </c>
      <c r="DD16" s="10" t="s">
        <v>6</v>
      </c>
      <c r="DE16" s="10"/>
      <c r="DF16" s="10"/>
      <c r="DG16" s="10"/>
      <c r="DH16" s="10"/>
      <c r="DI16" s="10"/>
      <c r="DJ16" s="10"/>
      <c r="DK16" s="10"/>
      <c r="DL16" s="10"/>
      <c r="DM16" s="10"/>
      <c r="DN16" s="10"/>
      <c r="DO16" s="10"/>
      <c r="DP16" s="10"/>
      <c r="DQ16" s="10"/>
      <c r="DR16" s="10"/>
      <c r="DS16" s="10"/>
      <c r="DT16" s="10"/>
      <c r="DU16" s="10"/>
      <c r="DV16" s="10"/>
      <c r="DW16" s="10"/>
      <c r="DX16" s="11"/>
    </row>
    <row r="17" spans="1:128" ht="24.95" customHeight="1" x14ac:dyDescent="0.3">
      <c r="A17" s="61"/>
      <c r="B17" s="61"/>
      <c r="C17" s="61"/>
      <c r="E17" s="127"/>
      <c r="F17" s="116"/>
      <c r="G17" s="116"/>
      <c r="H17" s="116"/>
      <c r="I17" s="116"/>
      <c r="J17" s="116"/>
      <c r="K17" s="116"/>
      <c r="L17" s="116"/>
      <c r="M17" s="116"/>
      <c r="N17" s="116"/>
      <c r="O17" s="116"/>
      <c r="P17" s="116"/>
      <c r="Q17" s="116"/>
      <c r="R17" s="116"/>
      <c r="S17" s="116"/>
      <c r="T17" s="116"/>
      <c r="U17" s="116"/>
      <c r="V17" s="116"/>
      <c r="W17" s="116"/>
      <c r="X17" s="128"/>
      <c r="AA17" s="60"/>
      <c r="AB17" s="60"/>
      <c r="AD17" s="61" t="s">
        <v>76</v>
      </c>
      <c r="AY17" s="60"/>
      <c r="AZ17" s="60"/>
      <c r="BA17" s="91" t="s">
        <v>99</v>
      </c>
      <c r="BB17" s="91"/>
      <c r="BC17" s="91"/>
      <c r="BD17" s="18" t="s">
        <v>100</v>
      </c>
      <c r="BY17" s="60"/>
      <c r="BZ17" s="60"/>
      <c r="CA17" s="60"/>
      <c r="CB17" s="60"/>
      <c r="CD17" s="61" t="s">
        <v>116</v>
      </c>
      <c r="CH17" s="96"/>
      <c r="CI17" s="97"/>
      <c r="CJ17" s="97"/>
      <c r="CK17" s="97"/>
      <c r="CL17" s="98"/>
      <c r="CM17" s="61" t="s">
        <v>49</v>
      </c>
      <c r="CN17" s="61" t="s">
        <v>117</v>
      </c>
      <c r="CY17" s="60"/>
      <c r="CZ17" s="60"/>
      <c r="DC17" s="12"/>
      <c r="DD17" s="5"/>
      <c r="DE17" s="5"/>
      <c r="DF17" s="5"/>
      <c r="DG17" s="5"/>
      <c r="DH17" s="5"/>
      <c r="DI17" s="5"/>
      <c r="DJ17" s="5"/>
      <c r="DK17" s="5"/>
      <c r="DL17" s="5"/>
      <c r="DM17" s="5"/>
      <c r="DN17" s="5"/>
      <c r="DO17" s="5"/>
      <c r="DP17" s="5"/>
      <c r="DQ17" s="5"/>
      <c r="DR17" s="5"/>
      <c r="DS17" s="5"/>
      <c r="DT17" s="5"/>
      <c r="DU17" s="5"/>
      <c r="DV17" s="5"/>
      <c r="DW17" s="5"/>
      <c r="DX17" s="13"/>
    </row>
    <row r="18" spans="1:128" ht="24.95" customHeight="1" x14ac:dyDescent="0.3">
      <c r="A18" s="60"/>
      <c r="B18" s="60"/>
      <c r="C18" s="60"/>
      <c r="E18" s="127"/>
      <c r="F18" s="116"/>
      <c r="G18" s="116"/>
      <c r="H18" s="116"/>
      <c r="I18" s="116"/>
      <c r="J18" s="116"/>
      <c r="K18" s="116"/>
      <c r="L18" s="116"/>
      <c r="M18" s="116"/>
      <c r="N18" s="132"/>
      <c r="O18" s="132"/>
      <c r="P18" s="132"/>
      <c r="Q18" s="132"/>
      <c r="R18" s="132"/>
      <c r="S18" s="116"/>
      <c r="T18" s="116"/>
      <c r="U18" s="116"/>
      <c r="V18" s="116"/>
      <c r="W18" s="116"/>
      <c r="X18" s="128"/>
      <c r="AA18" s="60"/>
      <c r="AB18" s="60"/>
      <c r="AC18" s="60"/>
      <c r="AD18" s="60"/>
      <c r="AE18" s="60"/>
      <c r="AF18" s="60"/>
      <c r="AG18" s="60"/>
      <c r="AH18" s="60"/>
      <c r="AI18" s="60"/>
      <c r="AJ18" s="60"/>
      <c r="AK18" s="60"/>
      <c r="AL18" s="60"/>
      <c r="AM18" s="60"/>
      <c r="AN18" s="60"/>
      <c r="AO18" s="60"/>
      <c r="AP18" s="60"/>
      <c r="AQ18" s="60"/>
      <c r="AR18" s="60"/>
      <c r="AS18" s="60"/>
      <c r="AT18" s="60"/>
      <c r="AU18" s="60"/>
      <c r="AV18" s="60"/>
      <c r="AW18" s="60"/>
      <c r="AX18" s="60"/>
      <c r="AY18" s="60"/>
      <c r="AZ18" s="60"/>
      <c r="BA18" s="60"/>
      <c r="BB18" s="60"/>
      <c r="BC18" s="60"/>
      <c r="BD18" s="60"/>
      <c r="BE18" s="60" t="s">
        <v>101</v>
      </c>
      <c r="BF18" s="60"/>
      <c r="BG18" s="60"/>
      <c r="BH18" s="60" t="s">
        <v>89</v>
      </c>
      <c r="BI18" s="60"/>
      <c r="BJ18" s="60"/>
      <c r="BK18" s="96"/>
      <c r="BL18" s="97"/>
      <c r="BM18" s="97"/>
      <c r="BN18" s="98"/>
      <c r="BO18" s="60"/>
      <c r="BP18" s="60"/>
      <c r="BQ18" s="60"/>
      <c r="BR18" s="60"/>
      <c r="BS18" s="60"/>
      <c r="BT18" s="60"/>
      <c r="BU18" s="60"/>
      <c r="BV18" s="60"/>
      <c r="BW18" s="60"/>
      <c r="BX18" s="60"/>
      <c r="BY18" s="60"/>
      <c r="BZ18" s="60"/>
      <c r="CA18" s="60"/>
      <c r="CB18" s="60"/>
      <c r="CC18" s="60"/>
      <c r="CD18" s="60"/>
      <c r="CE18" s="60"/>
      <c r="CF18" s="60"/>
      <c r="CG18" s="60"/>
      <c r="CH18" s="60"/>
      <c r="CI18" s="60"/>
      <c r="CJ18" s="60"/>
      <c r="CK18" s="60"/>
      <c r="CL18" s="60"/>
      <c r="CM18" s="60"/>
      <c r="CN18" s="60"/>
      <c r="CO18" s="60"/>
      <c r="CP18" s="60"/>
      <c r="CQ18" s="60"/>
      <c r="CR18" s="60"/>
      <c r="CS18" s="60"/>
      <c r="CT18" s="60"/>
      <c r="CU18" s="60"/>
      <c r="CV18" s="60"/>
      <c r="CW18" s="60"/>
      <c r="CX18" s="60"/>
      <c r="CY18" s="60"/>
      <c r="CZ18" s="60"/>
      <c r="DC18" s="12"/>
      <c r="DD18" s="5"/>
      <c r="DE18" s="5"/>
      <c r="DF18" s="5"/>
      <c r="DG18" s="5"/>
      <c r="DH18" s="5"/>
      <c r="DI18" s="5"/>
      <c r="DJ18" s="5"/>
      <c r="DK18" s="5"/>
      <c r="DL18" s="5"/>
      <c r="DM18" s="5"/>
      <c r="DN18" s="5"/>
      <c r="DO18" s="5"/>
      <c r="DP18" s="5"/>
      <c r="DQ18" s="5"/>
      <c r="DR18" s="5"/>
      <c r="DS18" s="5"/>
      <c r="DT18" s="5"/>
      <c r="DU18" s="5"/>
      <c r="DV18" s="5"/>
      <c r="DW18" s="5"/>
      <c r="DX18" s="13"/>
    </row>
    <row r="19" spans="1:128" ht="24.95" customHeight="1" x14ac:dyDescent="0.3">
      <c r="A19" s="60"/>
      <c r="B19" s="60"/>
      <c r="C19" s="60"/>
      <c r="E19" s="129"/>
      <c r="F19" s="130"/>
      <c r="G19" s="130"/>
      <c r="H19" s="130"/>
      <c r="I19" s="130"/>
      <c r="J19" s="130"/>
      <c r="K19" s="130"/>
      <c r="L19" s="130"/>
      <c r="M19" s="130"/>
      <c r="N19" s="133"/>
      <c r="O19" s="133"/>
      <c r="P19" s="133"/>
      <c r="Q19" s="133"/>
      <c r="R19" s="133"/>
      <c r="S19" s="130"/>
      <c r="T19" s="130"/>
      <c r="U19" s="130"/>
      <c r="V19" s="130"/>
      <c r="W19" s="130"/>
      <c r="X19" s="131"/>
      <c r="AA19" s="60"/>
      <c r="AB19" s="60"/>
      <c r="AC19" s="60"/>
      <c r="AD19" s="60"/>
      <c r="AE19" s="60"/>
      <c r="AF19" s="60"/>
      <c r="AG19" s="60"/>
      <c r="AH19" s="60"/>
      <c r="AI19" s="60"/>
      <c r="AJ19" s="60"/>
      <c r="AK19" s="60"/>
      <c r="AL19" s="60"/>
      <c r="AM19" s="60"/>
      <c r="AN19" s="60"/>
      <c r="AO19" s="60"/>
      <c r="AP19" s="60"/>
      <c r="AQ19" s="60"/>
      <c r="AR19" s="60"/>
      <c r="AS19" s="60"/>
      <c r="AT19" s="60"/>
      <c r="AU19" s="60"/>
      <c r="AV19" s="60"/>
      <c r="AW19" s="60"/>
      <c r="AX19" s="60"/>
      <c r="AY19" s="60"/>
      <c r="AZ19" s="60"/>
      <c r="BA19" s="60"/>
      <c r="BB19" s="60"/>
      <c r="BC19" s="60"/>
      <c r="BD19" s="60"/>
      <c r="BE19" s="60" t="s">
        <v>102</v>
      </c>
      <c r="BF19" s="60"/>
      <c r="BG19" s="60"/>
      <c r="BH19" s="60" t="s">
        <v>89</v>
      </c>
      <c r="BI19" s="60"/>
      <c r="BJ19" s="60"/>
      <c r="BK19" s="96"/>
      <c r="BL19" s="97"/>
      <c r="BM19" s="97"/>
      <c r="BN19" s="98"/>
      <c r="BO19" s="60"/>
      <c r="BP19" s="60"/>
      <c r="BQ19" s="60"/>
      <c r="BR19" s="60"/>
      <c r="BS19" s="60"/>
      <c r="BT19" s="60"/>
      <c r="BU19" s="60"/>
      <c r="BV19" s="60"/>
      <c r="BW19" s="60"/>
      <c r="BX19" s="60"/>
      <c r="BY19" s="60"/>
      <c r="BZ19" s="60"/>
      <c r="CA19" s="60"/>
      <c r="CB19" s="60"/>
      <c r="CC19" s="60"/>
      <c r="CD19" s="99" t="s">
        <v>83</v>
      </c>
      <c r="CE19" s="100"/>
      <c r="CF19" s="100"/>
      <c r="CG19" s="100"/>
      <c r="CH19" s="100"/>
      <c r="CI19" s="100"/>
      <c r="CJ19" s="100"/>
      <c r="CK19" s="100"/>
      <c r="CL19" s="100"/>
      <c r="CM19" s="100"/>
      <c r="CN19" s="100"/>
      <c r="CO19" s="100"/>
      <c r="CP19" s="100"/>
      <c r="CQ19" s="100"/>
      <c r="CR19" s="100"/>
      <c r="CS19" s="100"/>
      <c r="CT19" s="100"/>
      <c r="CU19" s="100"/>
      <c r="CV19" s="100"/>
      <c r="CW19" s="101"/>
      <c r="CX19" s="60"/>
      <c r="CY19" s="60"/>
      <c r="CZ19" s="60"/>
      <c r="DC19" s="12"/>
      <c r="DD19" s="5"/>
      <c r="DE19" s="5"/>
      <c r="DF19" s="5"/>
      <c r="DG19" s="5"/>
      <c r="DH19" s="5"/>
      <c r="DI19" s="5"/>
      <c r="DJ19" s="5"/>
      <c r="DK19" s="5"/>
      <c r="DL19" s="5"/>
      <c r="DM19" s="5"/>
      <c r="DN19" s="5"/>
      <c r="DO19" s="5"/>
      <c r="DP19" s="5"/>
      <c r="DQ19" s="5"/>
      <c r="DR19" s="5"/>
      <c r="DS19" s="5"/>
      <c r="DT19" s="5"/>
      <c r="DU19" s="5"/>
      <c r="DV19" s="5"/>
      <c r="DW19" s="5"/>
      <c r="DX19" s="13"/>
    </row>
    <row r="20" spans="1:128" ht="24.95" customHeight="1" x14ac:dyDescent="0.3">
      <c r="A20" s="60"/>
      <c r="B20" s="60"/>
      <c r="C20" s="60"/>
      <c r="AA20" s="60"/>
      <c r="AB20" s="60"/>
      <c r="AD20" s="61" t="s">
        <v>74</v>
      </c>
      <c r="AY20" s="60"/>
      <c r="AZ20" s="60"/>
      <c r="BA20" s="60"/>
      <c r="BB20" s="60"/>
      <c r="BF20" s="61" t="s">
        <v>105</v>
      </c>
      <c r="BG20" s="61" t="s">
        <v>106</v>
      </c>
      <c r="BY20" s="60"/>
      <c r="BZ20" s="60"/>
      <c r="CA20" s="60"/>
      <c r="CB20" s="60"/>
      <c r="CD20" s="110"/>
      <c r="CW20" s="111"/>
      <c r="CY20" s="60"/>
      <c r="CZ20" s="60"/>
      <c r="DC20" s="12"/>
      <c r="DD20" s="5"/>
      <c r="DE20" s="5"/>
      <c r="DF20" s="5"/>
      <c r="DG20" s="5"/>
      <c r="DH20" s="5"/>
      <c r="DI20" s="5"/>
      <c r="DJ20" s="5"/>
      <c r="DK20" s="5"/>
      <c r="DL20" s="5"/>
      <c r="DM20" s="5"/>
      <c r="DN20" s="5"/>
      <c r="DO20" s="5"/>
      <c r="DP20" s="5"/>
      <c r="DQ20" s="5"/>
      <c r="DR20" s="5"/>
      <c r="DS20" s="5"/>
      <c r="DT20" s="5"/>
      <c r="DU20" s="5"/>
      <c r="DV20" s="5"/>
      <c r="DW20" s="5"/>
      <c r="DX20" s="13"/>
    </row>
    <row r="21" spans="1:128" ht="24.95" customHeight="1" x14ac:dyDescent="0.3">
      <c r="A21" s="61"/>
      <c r="B21" s="61"/>
      <c r="C21" s="61"/>
      <c r="D21" s="61" t="s">
        <v>56</v>
      </c>
      <c r="E21" s="61" t="s">
        <v>57</v>
      </c>
      <c r="AA21" s="60"/>
      <c r="AB21" s="60"/>
      <c r="AE21" s="61" t="s">
        <v>78</v>
      </c>
      <c r="AL21" s="92"/>
      <c r="AM21" s="93"/>
      <c r="AN21" s="93"/>
      <c r="AO21" s="93"/>
      <c r="AP21" s="94"/>
      <c r="AY21" s="105"/>
      <c r="AZ21" s="105"/>
      <c r="BA21" s="60"/>
      <c r="BB21" s="60"/>
      <c r="BY21" s="105"/>
      <c r="BZ21" s="105"/>
      <c r="CA21" s="60"/>
      <c r="CB21" s="60"/>
      <c r="CD21" s="112"/>
      <c r="CE21" s="113"/>
      <c r="CF21" s="113"/>
      <c r="CG21" s="113"/>
      <c r="CH21" s="113"/>
      <c r="CI21" s="113"/>
      <c r="CJ21" s="113"/>
      <c r="CK21" s="113"/>
      <c r="CL21" s="113"/>
      <c r="CM21" s="113"/>
      <c r="CN21" s="113"/>
      <c r="CO21" s="113"/>
      <c r="CP21" s="113"/>
      <c r="CQ21" s="113"/>
      <c r="CR21" s="113"/>
      <c r="CS21" s="113"/>
      <c r="CT21" s="113"/>
      <c r="CU21" s="113"/>
      <c r="CV21" s="113"/>
      <c r="CW21" s="114"/>
      <c r="CY21" s="105"/>
      <c r="CZ21" s="105"/>
      <c r="DC21" s="12"/>
      <c r="DD21" s="5"/>
      <c r="DE21" s="5"/>
      <c r="DF21" s="5"/>
      <c r="DG21" s="5"/>
      <c r="DH21" s="5"/>
      <c r="DI21" s="5"/>
      <c r="DJ21" s="5"/>
      <c r="DK21" s="5"/>
      <c r="DL21" s="5"/>
      <c r="DM21" s="5"/>
      <c r="DN21" s="5"/>
      <c r="DO21" s="5"/>
      <c r="DP21" s="5"/>
      <c r="DQ21" s="5"/>
      <c r="DR21" s="5"/>
      <c r="DS21" s="5"/>
      <c r="DT21" s="5"/>
      <c r="DU21" s="5"/>
      <c r="DV21" s="5"/>
      <c r="DW21" s="5"/>
      <c r="DX21" s="13"/>
    </row>
    <row r="22" spans="1:128" ht="24.95" customHeight="1" x14ac:dyDescent="0.3">
      <c r="A22" s="60"/>
      <c r="B22" s="60"/>
      <c r="C22" s="60"/>
      <c r="E22" s="61" t="s">
        <v>58</v>
      </c>
      <c r="AA22" s="60"/>
      <c r="AB22" s="60"/>
      <c r="AE22" s="61" t="s">
        <v>79</v>
      </c>
      <c r="AF22" s="61" t="s">
        <v>80</v>
      </c>
      <c r="AY22" s="105"/>
      <c r="AZ22" s="105"/>
      <c r="BA22" s="60"/>
      <c r="BB22" s="60"/>
      <c r="BF22" s="61" t="s">
        <v>49</v>
      </c>
      <c r="BG22" s="61" t="s">
        <v>104</v>
      </c>
      <c r="BY22" s="105"/>
      <c r="BZ22" s="105"/>
      <c r="CA22" s="60"/>
      <c r="CB22" s="60"/>
      <c r="CD22" s="99" t="s">
        <v>84</v>
      </c>
      <c r="CE22" s="100"/>
      <c r="CF22" s="100"/>
      <c r="CG22" s="100"/>
      <c r="CH22" s="100"/>
      <c r="CI22" s="100"/>
      <c r="CJ22" s="100"/>
      <c r="CK22" s="100"/>
      <c r="CL22" s="100"/>
      <c r="CM22" s="100"/>
      <c r="CN22" s="100"/>
      <c r="CO22" s="100"/>
      <c r="CP22" s="100"/>
      <c r="CQ22" s="100"/>
      <c r="CR22" s="100"/>
      <c r="CS22" s="100"/>
      <c r="CT22" s="100"/>
      <c r="CU22" s="100"/>
      <c r="CV22" s="100"/>
      <c r="CW22" s="101"/>
      <c r="CY22" s="105"/>
      <c r="CZ22" s="105"/>
      <c r="DC22" s="12"/>
      <c r="DD22" s="5"/>
      <c r="DE22" s="5"/>
      <c r="DF22" s="5"/>
      <c r="DG22" s="5"/>
      <c r="DH22" s="5"/>
      <c r="DI22" s="5"/>
      <c r="DJ22" s="5"/>
      <c r="DK22" s="5"/>
      <c r="DL22" s="5"/>
      <c r="DM22" s="5"/>
      <c r="DN22" s="5"/>
      <c r="DO22" s="5"/>
      <c r="DP22" s="5"/>
      <c r="DQ22" s="5"/>
      <c r="DR22" s="5"/>
      <c r="DS22" s="5"/>
      <c r="DT22" s="5"/>
      <c r="DU22" s="5"/>
      <c r="DV22" s="5"/>
      <c r="DW22" s="5"/>
      <c r="DX22" s="13"/>
    </row>
    <row r="23" spans="1:128" ht="24.95" customHeight="1" x14ac:dyDescent="0.3">
      <c r="A23" s="61"/>
      <c r="B23" s="61"/>
      <c r="C23" s="61"/>
      <c r="E23" s="124"/>
      <c r="F23" s="125"/>
      <c r="G23" s="125"/>
      <c r="H23" s="125"/>
      <c r="I23" s="125"/>
      <c r="J23" s="125"/>
      <c r="K23" s="125"/>
      <c r="L23" s="125"/>
      <c r="M23" s="125"/>
      <c r="N23" s="125"/>
      <c r="O23" s="125"/>
      <c r="P23" s="125"/>
      <c r="Q23" s="125"/>
      <c r="R23" s="125"/>
      <c r="S23" s="117"/>
      <c r="T23" s="117"/>
      <c r="U23" s="117"/>
      <c r="V23" s="117"/>
      <c r="W23" s="117"/>
      <c r="X23" s="118"/>
      <c r="AA23" s="60"/>
      <c r="AB23" s="106"/>
      <c r="AF23" s="61" t="s">
        <v>81</v>
      </c>
      <c r="AY23" s="106"/>
      <c r="AZ23" s="106"/>
      <c r="BA23" s="60"/>
      <c r="BB23" s="106"/>
      <c r="BY23" s="106"/>
      <c r="BZ23" s="106"/>
      <c r="CA23" s="60"/>
      <c r="CB23" s="106"/>
      <c r="CD23" s="110"/>
      <c r="CW23" s="111"/>
      <c r="CY23" s="106"/>
      <c r="CZ23" s="106"/>
      <c r="DC23" s="12"/>
      <c r="DD23" s="5"/>
      <c r="DE23" s="5"/>
      <c r="DF23" s="5"/>
      <c r="DG23" s="5"/>
      <c r="DH23" s="5"/>
      <c r="DI23" s="5"/>
      <c r="DJ23" s="5"/>
      <c r="DK23" s="5"/>
      <c r="DL23" s="5"/>
      <c r="DM23" s="5"/>
      <c r="DN23" s="5"/>
      <c r="DO23" s="5"/>
      <c r="DP23" s="5"/>
      <c r="DQ23" s="5"/>
      <c r="DR23" s="5"/>
      <c r="DS23" s="5"/>
      <c r="DT23" s="5"/>
      <c r="DU23" s="5"/>
      <c r="DV23" s="5"/>
      <c r="DW23" s="5"/>
      <c r="DX23" s="13"/>
    </row>
    <row r="24" spans="1:128" ht="24.95" customHeight="1" x14ac:dyDescent="0.3">
      <c r="A24" s="61"/>
      <c r="B24" s="61"/>
      <c r="C24" s="61"/>
      <c r="E24" s="127"/>
      <c r="F24" s="116"/>
      <c r="G24" s="116"/>
      <c r="H24" s="116"/>
      <c r="I24" s="116"/>
      <c r="J24" s="116"/>
      <c r="K24" s="116"/>
      <c r="L24" s="116"/>
      <c r="M24" s="116"/>
      <c r="N24" s="116"/>
      <c r="O24" s="116"/>
      <c r="P24" s="116"/>
      <c r="Q24" s="116"/>
      <c r="R24" s="116"/>
      <c r="X24" s="120"/>
      <c r="AA24" s="60"/>
      <c r="AB24" s="106"/>
      <c r="AF24" s="61" t="s">
        <v>49</v>
      </c>
      <c r="AG24" s="61" t="s">
        <v>82</v>
      </c>
      <c r="AY24" s="106"/>
      <c r="AZ24" s="106"/>
      <c r="BA24" s="60"/>
      <c r="BB24" s="106"/>
      <c r="BC24" s="14" t="s">
        <v>1</v>
      </c>
      <c r="BD24" s="10" t="s">
        <v>6</v>
      </c>
      <c r="BE24" s="10"/>
      <c r="BF24" s="10"/>
      <c r="BG24" s="10"/>
      <c r="BH24" s="10"/>
      <c r="BI24" s="10"/>
      <c r="BJ24" s="10"/>
      <c r="BK24" s="10"/>
      <c r="BL24" s="10"/>
      <c r="BM24" s="10"/>
      <c r="BN24" s="10"/>
      <c r="BO24" s="10"/>
      <c r="BP24" s="10"/>
      <c r="BQ24" s="10"/>
      <c r="BR24" s="10"/>
      <c r="BS24" s="10"/>
      <c r="BT24" s="10"/>
      <c r="BU24" s="10"/>
      <c r="BV24" s="10"/>
      <c r="BW24" s="10"/>
      <c r="BX24" s="11"/>
      <c r="BY24" s="106"/>
      <c r="BZ24" s="106"/>
      <c r="CA24" s="60"/>
      <c r="CB24" s="106"/>
      <c r="CD24" s="112"/>
      <c r="CE24" s="113"/>
      <c r="CF24" s="113"/>
      <c r="CG24" s="113"/>
      <c r="CH24" s="113"/>
      <c r="CI24" s="113"/>
      <c r="CJ24" s="113"/>
      <c r="CK24" s="113"/>
      <c r="CL24" s="113"/>
      <c r="CM24" s="113"/>
      <c r="CN24" s="113"/>
      <c r="CO24" s="113"/>
      <c r="CP24" s="113"/>
      <c r="CQ24" s="113"/>
      <c r="CR24" s="113"/>
      <c r="CS24" s="113"/>
      <c r="CT24" s="113"/>
      <c r="CU24" s="113"/>
      <c r="CV24" s="113"/>
      <c r="CW24" s="114"/>
      <c r="CY24" s="106"/>
      <c r="CZ24" s="106"/>
      <c r="DC24" s="12"/>
      <c r="DD24" s="5"/>
      <c r="DE24" s="5"/>
      <c r="DF24" s="5"/>
      <c r="DG24" s="5"/>
      <c r="DH24" s="5"/>
      <c r="DI24" s="5"/>
      <c r="DJ24" s="5"/>
      <c r="DK24" s="5"/>
      <c r="DL24" s="5"/>
      <c r="DM24" s="5"/>
      <c r="DN24" s="5"/>
      <c r="DO24" s="5"/>
      <c r="DP24" s="5"/>
      <c r="DQ24" s="5"/>
      <c r="DR24" s="5"/>
      <c r="DS24" s="5"/>
      <c r="DT24" s="5"/>
      <c r="DU24" s="5"/>
      <c r="DV24" s="5"/>
      <c r="DW24" s="5"/>
      <c r="DX24" s="13"/>
    </row>
    <row r="25" spans="1:128" ht="24.95" customHeight="1" x14ac:dyDescent="0.3">
      <c r="A25" s="61"/>
      <c r="B25" s="61"/>
      <c r="C25" s="61"/>
      <c r="E25" s="127"/>
      <c r="F25" s="116"/>
      <c r="G25" s="116"/>
      <c r="H25" s="116"/>
      <c r="I25" s="116"/>
      <c r="J25" s="116"/>
      <c r="K25" s="116"/>
      <c r="L25" s="116"/>
      <c r="M25" s="116"/>
      <c r="N25" s="116"/>
      <c r="O25" s="116"/>
      <c r="P25" s="116"/>
      <c r="Q25" s="116"/>
      <c r="R25" s="116"/>
      <c r="X25" s="120"/>
      <c r="AA25" s="60"/>
      <c r="AB25" s="60"/>
      <c r="AY25" s="105"/>
      <c r="AZ25" s="105"/>
      <c r="BA25" s="60"/>
      <c r="BB25" s="60"/>
      <c r="BC25" s="12"/>
      <c r="BD25" s="5"/>
      <c r="BE25" s="5"/>
      <c r="BF25" s="5"/>
      <c r="BG25" s="5"/>
      <c r="BH25" s="5"/>
      <c r="BI25" s="5"/>
      <c r="BJ25" s="5"/>
      <c r="BK25" s="5"/>
      <c r="BL25" s="5"/>
      <c r="BM25" s="5"/>
      <c r="BN25" s="5"/>
      <c r="BO25" s="5"/>
      <c r="BP25" s="5"/>
      <c r="BQ25" s="5"/>
      <c r="BR25" s="5"/>
      <c r="BS25" s="5"/>
      <c r="BT25" s="5"/>
      <c r="BU25" s="5"/>
      <c r="BV25" s="5"/>
      <c r="BW25" s="5"/>
      <c r="BX25" s="13"/>
      <c r="BY25" s="105"/>
      <c r="BZ25" s="105"/>
      <c r="CA25" s="60"/>
      <c r="CB25" s="60"/>
      <c r="CY25" s="105"/>
      <c r="CZ25" s="105"/>
      <c r="DC25" s="12"/>
      <c r="DD25" s="5"/>
      <c r="DE25" s="5"/>
      <c r="DF25" s="5"/>
      <c r="DG25" s="5"/>
      <c r="DH25" s="5"/>
      <c r="DI25" s="5"/>
      <c r="DJ25" s="5"/>
      <c r="DK25" s="5"/>
      <c r="DL25" s="5"/>
      <c r="DM25" s="5"/>
      <c r="DN25" s="5"/>
      <c r="DO25" s="5"/>
      <c r="DP25" s="5"/>
      <c r="DQ25" s="5"/>
      <c r="DR25" s="5"/>
      <c r="DS25" s="5"/>
      <c r="DT25" s="5"/>
      <c r="DU25" s="5"/>
      <c r="DV25" s="5"/>
      <c r="DW25" s="5"/>
      <c r="DX25" s="13"/>
    </row>
    <row r="26" spans="1:128" ht="24.95" customHeight="1" x14ac:dyDescent="0.3">
      <c r="A26" s="61"/>
      <c r="B26" s="61"/>
      <c r="C26" s="61"/>
      <c r="E26" s="127"/>
      <c r="F26" s="116"/>
      <c r="G26" s="116"/>
      <c r="H26" s="116"/>
      <c r="I26" s="116"/>
      <c r="J26" s="116"/>
      <c r="K26" s="116"/>
      <c r="L26" s="116"/>
      <c r="M26" s="116"/>
      <c r="N26" s="132"/>
      <c r="O26" s="132"/>
      <c r="P26" s="132"/>
      <c r="Q26" s="132"/>
      <c r="R26" s="132"/>
      <c r="X26" s="120"/>
      <c r="AA26" s="60"/>
      <c r="AB26" s="60"/>
      <c r="AY26" s="105"/>
      <c r="AZ26" s="105"/>
      <c r="BA26" s="60"/>
      <c r="BB26" s="60"/>
      <c r="BC26" s="12"/>
      <c r="BD26" s="5"/>
      <c r="BE26" s="5"/>
      <c r="BF26" s="5"/>
      <c r="BG26" s="5"/>
      <c r="BH26" s="5"/>
      <c r="BI26" s="5"/>
      <c r="BJ26" s="5"/>
      <c r="BK26" s="5"/>
      <c r="BL26" s="5"/>
      <c r="BM26" s="5"/>
      <c r="BN26" s="5"/>
      <c r="BO26" s="5"/>
      <c r="BP26" s="5"/>
      <c r="BQ26" s="5"/>
      <c r="BR26" s="5"/>
      <c r="BS26" s="5"/>
      <c r="BT26" s="5"/>
      <c r="BU26" s="5"/>
      <c r="BV26" s="5"/>
      <c r="BW26" s="5"/>
      <c r="BX26" s="13"/>
      <c r="BY26" s="105"/>
      <c r="BZ26" s="105"/>
      <c r="CA26" s="91" t="s">
        <v>122</v>
      </c>
      <c r="CB26" s="91"/>
      <c r="CC26" s="91"/>
      <c r="CD26" s="92"/>
      <c r="CE26" s="93"/>
      <c r="CF26" s="94"/>
      <c r="CG26" s="61" t="s">
        <v>123</v>
      </c>
      <c r="CY26" s="105"/>
      <c r="CZ26" s="105"/>
      <c r="DC26" s="115"/>
      <c r="DD26" s="5"/>
      <c r="DE26" s="5"/>
      <c r="DF26" s="5"/>
      <c r="DG26" s="5"/>
      <c r="DH26" s="5"/>
      <c r="DI26" s="5"/>
      <c r="DJ26" s="5"/>
      <c r="DK26" s="5"/>
      <c r="DL26" s="5"/>
      <c r="DM26" s="5"/>
      <c r="DN26" s="5"/>
      <c r="DO26" s="5"/>
      <c r="DP26" s="5"/>
      <c r="DQ26" s="5"/>
      <c r="DR26" s="5"/>
      <c r="DS26" s="5"/>
      <c r="DT26" s="5"/>
      <c r="DU26" s="5"/>
      <c r="DV26" s="5"/>
      <c r="DW26" s="5"/>
      <c r="DX26" s="13"/>
    </row>
    <row r="27" spans="1:128" ht="24.95" customHeight="1" x14ac:dyDescent="0.3">
      <c r="A27" s="61"/>
      <c r="B27" s="61"/>
      <c r="C27" s="61"/>
      <c r="E27" s="129"/>
      <c r="F27" s="130"/>
      <c r="G27" s="130"/>
      <c r="H27" s="130"/>
      <c r="I27" s="130"/>
      <c r="J27" s="130"/>
      <c r="K27" s="130"/>
      <c r="L27" s="130"/>
      <c r="M27" s="130"/>
      <c r="N27" s="133"/>
      <c r="O27" s="133"/>
      <c r="P27" s="133"/>
      <c r="Q27" s="133"/>
      <c r="R27" s="133"/>
      <c r="S27" s="122"/>
      <c r="T27" s="122"/>
      <c r="U27" s="122"/>
      <c r="V27" s="122"/>
      <c r="W27" s="122"/>
      <c r="X27" s="123"/>
      <c r="AA27" s="60"/>
      <c r="AB27" s="60"/>
      <c r="AY27" s="60"/>
      <c r="AZ27" s="60"/>
      <c r="BA27" s="60"/>
      <c r="BB27" s="60"/>
      <c r="BC27" s="12"/>
      <c r="BD27" s="5"/>
      <c r="BE27" s="5"/>
      <c r="BF27" s="5"/>
      <c r="BG27" s="5"/>
      <c r="BH27" s="5"/>
      <c r="BI27" s="5"/>
      <c r="BJ27" s="5"/>
      <c r="BK27" s="5"/>
      <c r="BL27" s="5"/>
      <c r="BM27" s="5"/>
      <c r="BN27" s="5"/>
      <c r="BO27" s="5"/>
      <c r="BP27" s="5"/>
      <c r="BQ27" s="5"/>
      <c r="BR27" s="5"/>
      <c r="BS27" s="5"/>
      <c r="BT27" s="5"/>
      <c r="BU27" s="5"/>
      <c r="BV27" s="5"/>
      <c r="BW27" s="5"/>
      <c r="BX27" s="13"/>
      <c r="BY27" s="60"/>
      <c r="BZ27" s="60"/>
      <c r="CA27" s="60"/>
      <c r="CB27" s="60"/>
      <c r="CG27" s="92"/>
      <c r="CH27" s="94"/>
      <c r="CI27" s="61" t="s">
        <v>125</v>
      </c>
      <c r="CY27" s="60"/>
      <c r="CZ27" s="60"/>
      <c r="DC27" s="12"/>
      <c r="DD27" s="5"/>
      <c r="DE27" s="5"/>
      <c r="DF27" s="5"/>
      <c r="DG27" s="5"/>
      <c r="DH27" s="5"/>
      <c r="DI27" s="5"/>
      <c r="DJ27" s="5"/>
      <c r="DK27" s="5"/>
      <c r="DL27" s="5"/>
      <c r="DM27" s="5"/>
      <c r="DN27" s="5"/>
      <c r="DO27" s="5"/>
      <c r="DP27" s="5"/>
      <c r="DQ27" s="5"/>
      <c r="DR27" s="5"/>
      <c r="DS27" s="5"/>
      <c r="DT27" s="5"/>
      <c r="DU27" s="5"/>
      <c r="DV27" s="5"/>
      <c r="DW27" s="5"/>
      <c r="DX27" s="13"/>
    </row>
    <row r="28" spans="1:128" ht="24.95" customHeight="1" x14ac:dyDescent="0.3">
      <c r="A28" s="61"/>
      <c r="B28" s="61"/>
      <c r="C28" s="61"/>
      <c r="AA28" s="60"/>
      <c r="AB28" s="60"/>
      <c r="AY28" s="60"/>
      <c r="AZ28" s="60"/>
      <c r="BA28" s="60"/>
      <c r="BB28" s="60"/>
      <c r="BC28" s="12"/>
      <c r="BD28" s="5"/>
      <c r="BE28" s="5"/>
      <c r="BF28" s="5"/>
      <c r="BG28" s="5"/>
      <c r="BH28" s="5"/>
      <c r="BI28" s="5"/>
      <c r="BJ28" s="5"/>
      <c r="BK28" s="5"/>
      <c r="BL28" s="5"/>
      <c r="BM28" s="5"/>
      <c r="BN28" s="5"/>
      <c r="BO28" s="5"/>
      <c r="BP28" s="5"/>
      <c r="BQ28" s="5"/>
      <c r="BR28" s="5"/>
      <c r="BS28" s="5"/>
      <c r="BT28" s="5"/>
      <c r="BU28" s="5"/>
      <c r="BV28" s="5"/>
      <c r="BW28" s="5"/>
      <c r="BX28" s="13"/>
      <c r="BY28" s="60"/>
      <c r="BZ28" s="60"/>
      <c r="CA28" s="60"/>
      <c r="CB28" s="60"/>
      <c r="CG28" s="61" t="s">
        <v>121</v>
      </c>
      <c r="CY28" s="60"/>
      <c r="CZ28" s="60"/>
      <c r="DC28" s="12"/>
      <c r="DD28" s="5"/>
      <c r="DE28" s="5"/>
      <c r="DF28" s="5"/>
      <c r="DG28" s="5"/>
      <c r="DH28" s="5"/>
      <c r="DI28" s="5"/>
      <c r="DJ28" s="5"/>
      <c r="DK28" s="5"/>
      <c r="DL28" s="5"/>
      <c r="DM28" s="5"/>
      <c r="DN28" s="5"/>
      <c r="DO28" s="5"/>
      <c r="DP28" s="5"/>
      <c r="DQ28" s="5"/>
      <c r="DR28" s="5"/>
      <c r="DS28" s="5"/>
      <c r="DT28" s="5"/>
      <c r="DU28" s="5"/>
      <c r="DV28" s="5"/>
      <c r="DW28" s="5"/>
      <c r="DX28" s="13"/>
    </row>
    <row r="29" spans="1:128" ht="24.95" customHeight="1" x14ac:dyDescent="0.3">
      <c r="A29" s="61"/>
      <c r="B29" s="61"/>
      <c r="C29" s="61"/>
      <c r="D29" s="61" t="s">
        <v>55</v>
      </c>
      <c r="E29" s="61" t="s">
        <v>59</v>
      </c>
      <c r="AA29" s="60"/>
      <c r="AB29" s="60"/>
      <c r="AY29" s="60"/>
      <c r="AZ29" s="60"/>
      <c r="BA29" s="60"/>
      <c r="BB29" s="60"/>
      <c r="BC29" s="12"/>
      <c r="BD29" s="5"/>
      <c r="BE29" s="5"/>
      <c r="BF29" s="5"/>
      <c r="BG29" s="5"/>
      <c r="BH29" s="5"/>
      <c r="BI29" s="5"/>
      <c r="BJ29" s="5"/>
      <c r="BK29" s="5"/>
      <c r="BL29" s="5"/>
      <c r="BM29" s="5"/>
      <c r="BN29" s="5"/>
      <c r="BO29" s="5"/>
      <c r="BP29" s="5"/>
      <c r="BQ29" s="5"/>
      <c r="BR29" s="5"/>
      <c r="BS29" s="5"/>
      <c r="BT29" s="5"/>
      <c r="BU29" s="5"/>
      <c r="BV29" s="5"/>
      <c r="BW29" s="5"/>
      <c r="BX29" s="13"/>
      <c r="BY29" s="60"/>
      <c r="BZ29" s="60"/>
      <c r="CA29" s="60"/>
      <c r="CB29" s="60"/>
      <c r="CG29" s="61" t="s">
        <v>77</v>
      </c>
      <c r="CY29" s="60"/>
      <c r="CZ29" s="60"/>
      <c r="DC29" s="12"/>
      <c r="DD29" s="5"/>
      <c r="DE29" s="5"/>
      <c r="DF29" s="5"/>
      <c r="DG29" s="5"/>
      <c r="DH29" s="5"/>
      <c r="DI29" s="5"/>
      <c r="DJ29" s="5"/>
      <c r="DK29" s="5"/>
      <c r="DL29" s="5"/>
      <c r="DM29" s="5"/>
      <c r="DN29" s="5"/>
      <c r="DO29" s="5"/>
      <c r="DP29" s="5"/>
      <c r="DQ29" s="5"/>
      <c r="DR29" s="5"/>
      <c r="DS29" s="5"/>
      <c r="DT29" s="5"/>
      <c r="DU29" s="5"/>
      <c r="DV29" s="5"/>
      <c r="DW29" s="5"/>
      <c r="DX29" s="13"/>
    </row>
    <row r="30" spans="1:128" ht="24.95" customHeight="1" x14ac:dyDescent="0.3">
      <c r="A30" s="61"/>
      <c r="B30" s="61"/>
      <c r="C30" s="61"/>
      <c r="E30" s="61" t="s">
        <v>58</v>
      </c>
      <c r="AA30" s="60"/>
      <c r="AB30" s="60"/>
      <c r="AY30" s="60"/>
      <c r="AZ30" s="60"/>
      <c r="BA30" s="60"/>
      <c r="BB30" s="60"/>
      <c r="BC30" s="12"/>
      <c r="BD30" s="5"/>
      <c r="BE30" s="5"/>
      <c r="BF30" s="5"/>
      <c r="BG30" s="5"/>
      <c r="BH30" s="5"/>
      <c r="BI30" s="5"/>
      <c r="BJ30" s="5"/>
      <c r="BK30" s="5"/>
      <c r="BL30" s="5"/>
      <c r="BM30" s="5"/>
      <c r="BN30" s="5"/>
      <c r="BO30" s="5"/>
      <c r="BP30" s="5"/>
      <c r="BQ30" s="5"/>
      <c r="BR30" s="5"/>
      <c r="BS30" s="5"/>
      <c r="BT30" s="5"/>
      <c r="BU30" s="5"/>
      <c r="BV30" s="5"/>
      <c r="BW30" s="5"/>
      <c r="BX30" s="13"/>
      <c r="BY30" s="60"/>
      <c r="BZ30" s="60"/>
      <c r="CA30" s="60"/>
      <c r="CB30" s="60"/>
      <c r="CY30" s="60"/>
      <c r="CZ30" s="60"/>
      <c r="DC30" s="12"/>
      <c r="DD30" s="5"/>
      <c r="DE30" s="5"/>
      <c r="DF30" s="5"/>
      <c r="DG30" s="5"/>
      <c r="DH30" s="5"/>
      <c r="DI30" s="5"/>
      <c r="DJ30" s="5"/>
      <c r="DK30" s="5"/>
      <c r="DL30" s="5"/>
      <c r="DM30" s="5"/>
      <c r="DN30" s="5"/>
      <c r="DO30" s="5"/>
      <c r="DP30" s="5"/>
      <c r="DQ30" s="5"/>
      <c r="DR30" s="5"/>
      <c r="DS30" s="5"/>
      <c r="DT30" s="5"/>
      <c r="DU30" s="5"/>
      <c r="DV30" s="5"/>
      <c r="DW30" s="5"/>
      <c r="DX30" s="13"/>
    </row>
    <row r="31" spans="1:128" ht="24.95" customHeight="1" x14ac:dyDescent="0.3">
      <c r="A31" s="61"/>
      <c r="B31" s="61"/>
      <c r="C31" s="61"/>
      <c r="E31" s="124"/>
      <c r="F31" s="125"/>
      <c r="G31" s="125"/>
      <c r="H31" s="125"/>
      <c r="I31" s="125"/>
      <c r="J31" s="125"/>
      <c r="K31" s="125"/>
      <c r="L31" s="125"/>
      <c r="M31" s="125"/>
      <c r="N31" s="125"/>
      <c r="O31" s="125"/>
      <c r="P31" s="125"/>
      <c r="Q31" s="125"/>
      <c r="R31" s="125"/>
      <c r="S31" s="117"/>
      <c r="T31" s="117"/>
      <c r="U31" s="117"/>
      <c r="V31" s="117"/>
      <c r="W31" s="117"/>
      <c r="X31" s="118"/>
      <c r="AA31" s="60"/>
      <c r="AB31" s="60"/>
      <c r="AY31" s="60"/>
      <c r="AZ31" s="60"/>
      <c r="BA31" s="60"/>
      <c r="BB31" s="60"/>
      <c r="BC31" s="12"/>
      <c r="BD31" s="5"/>
      <c r="BE31" s="5"/>
      <c r="BF31" s="5"/>
      <c r="BG31" s="5"/>
      <c r="BH31" s="5"/>
      <c r="BI31" s="5"/>
      <c r="BJ31" s="5"/>
      <c r="BK31" s="5"/>
      <c r="BL31" s="5"/>
      <c r="BM31" s="5"/>
      <c r="BN31" s="5"/>
      <c r="BO31" s="5"/>
      <c r="BP31" s="5"/>
      <c r="BQ31" s="5"/>
      <c r="BR31" s="5"/>
      <c r="BS31" s="5"/>
      <c r="BT31" s="5"/>
      <c r="BU31" s="5"/>
      <c r="BV31" s="5"/>
      <c r="BW31" s="5"/>
      <c r="BX31" s="13"/>
      <c r="BY31" s="60"/>
      <c r="BZ31" s="60"/>
      <c r="CA31" s="60"/>
      <c r="CB31" s="60"/>
      <c r="CY31" s="60"/>
      <c r="CZ31" s="60"/>
      <c r="DC31" s="32"/>
      <c r="DD31" s="7"/>
      <c r="DE31" s="7"/>
      <c r="DF31" s="7"/>
      <c r="DG31" s="7"/>
      <c r="DH31" s="7"/>
      <c r="DI31" s="7"/>
      <c r="DJ31" s="7"/>
      <c r="DK31" s="7"/>
      <c r="DL31" s="7"/>
      <c r="DM31" s="7"/>
      <c r="DN31" s="7"/>
      <c r="DO31" s="7"/>
      <c r="DP31" s="7"/>
      <c r="DQ31" s="7"/>
      <c r="DR31" s="7"/>
      <c r="DS31" s="7"/>
      <c r="DT31" s="7"/>
      <c r="DU31" s="7"/>
      <c r="DV31" s="7"/>
      <c r="DW31" s="7"/>
      <c r="DX31" s="8"/>
    </row>
    <row r="32" spans="1:128" ht="24.95" customHeight="1" x14ac:dyDescent="0.3">
      <c r="A32" s="61"/>
      <c r="B32" s="61"/>
      <c r="C32" s="61"/>
      <c r="E32" s="127"/>
      <c r="F32" s="116"/>
      <c r="G32" s="116"/>
      <c r="H32" s="116"/>
      <c r="I32" s="116"/>
      <c r="J32" s="116"/>
      <c r="K32" s="116"/>
      <c r="L32" s="116"/>
      <c r="M32" s="116"/>
      <c r="N32" s="116"/>
      <c r="O32" s="116"/>
      <c r="P32" s="116"/>
      <c r="Q32" s="116"/>
      <c r="R32" s="116"/>
      <c r="X32" s="120"/>
      <c r="AA32" s="60"/>
      <c r="AB32" s="60"/>
      <c r="AY32" s="60"/>
      <c r="AZ32" s="60"/>
      <c r="BA32" s="60"/>
      <c r="BB32" s="60"/>
      <c r="BC32" s="12"/>
      <c r="BD32" s="5"/>
      <c r="BE32" s="5"/>
      <c r="BF32" s="5"/>
      <c r="BG32" s="5"/>
      <c r="BH32" s="5"/>
      <c r="BI32" s="5"/>
      <c r="BJ32" s="5"/>
      <c r="BK32" s="5"/>
      <c r="BL32" s="5"/>
      <c r="BM32" s="5"/>
      <c r="BN32" s="5"/>
      <c r="BO32" s="5"/>
      <c r="BP32" s="5"/>
      <c r="BQ32" s="5"/>
      <c r="BR32" s="5"/>
      <c r="BS32" s="5"/>
      <c r="BT32" s="5"/>
      <c r="BU32" s="5"/>
      <c r="BV32" s="5"/>
      <c r="BW32" s="5"/>
      <c r="BX32" s="13"/>
      <c r="BY32" s="60"/>
      <c r="BZ32" s="60"/>
      <c r="CA32" s="60"/>
      <c r="CB32" s="60"/>
      <c r="CY32" s="60"/>
      <c r="CZ32" s="60"/>
    </row>
    <row r="33" spans="1:112" ht="24.95" customHeight="1" x14ac:dyDescent="0.3">
      <c r="A33" s="61"/>
      <c r="B33" s="61"/>
      <c r="C33" s="61"/>
      <c r="E33" s="127"/>
      <c r="F33" s="116"/>
      <c r="G33" s="116"/>
      <c r="H33" s="116"/>
      <c r="I33" s="116"/>
      <c r="J33" s="116"/>
      <c r="K33" s="116"/>
      <c r="L33" s="116"/>
      <c r="M33" s="116"/>
      <c r="N33" s="116"/>
      <c r="O33" s="116"/>
      <c r="P33" s="116"/>
      <c r="Q33" s="116"/>
      <c r="R33" s="116"/>
      <c r="X33" s="120"/>
      <c r="AA33" s="60"/>
      <c r="AB33" s="60"/>
      <c r="AY33" s="60"/>
      <c r="AZ33" s="60"/>
      <c r="BA33" s="60"/>
      <c r="BB33" s="60"/>
      <c r="BC33" s="119"/>
      <c r="BX33" s="120"/>
      <c r="BY33" s="60"/>
      <c r="BZ33" s="60"/>
      <c r="CA33" s="60"/>
      <c r="CB33" s="60"/>
      <c r="CG33" s="61" t="s">
        <v>49</v>
      </c>
      <c r="CH33" s="61" t="s">
        <v>126</v>
      </c>
      <c r="CY33" s="60"/>
      <c r="CZ33" s="60"/>
      <c r="DC33" s="1" t="s">
        <v>3</v>
      </c>
      <c r="DH33" s="1" t="s">
        <v>30</v>
      </c>
    </row>
    <row r="34" spans="1:112" ht="24.95" customHeight="1" x14ac:dyDescent="0.3">
      <c r="A34" s="61"/>
      <c r="B34" s="61"/>
      <c r="C34" s="61"/>
      <c r="E34" s="127"/>
      <c r="F34" s="116"/>
      <c r="G34" s="116"/>
      <c r="H34" s="116"/>
      <c r="I34" s="116"/>
      <c r="J34" s="116"/>
      <c r="K34" s="116"/>
      <c r="L34" s="116"/>
      <c r="M34" s="116"/>
      <c r="N34" s="132"/>
      <c r="O34" s="132"/>
      <c r="P34" s="132"/>
      <c r="Q34" s="132"/>
      <c r="R34" s="132"/>
      <c r="X34" s="120"/>
      <c r="BC34" s="119"/>
      <c r="BX34" s="120"/>
      <c r="CG34" s="61" t="s">
        <v>49</v>
      </c>
      <c r="CH34" s="61" t="s">
        <v>127</v>
      </c>
      <c r="DD34" s="1" t="s">
        <v>5</v>
      </c>
      <c r="DE34" s="1" t="s">
        <v>20</v>
      </c>
    </row>
    <row r="35" spans="1:112" ht="24.95" customHeight="1" x14ac:dyDescent="0.3">
      <c r="A35" s="61"/>
      <c r="B35" s="61"/>
      <c r="C35" s="61"/>
      <c r="E35" s="129"/>
      <c r="F35" s="130"/>
      <c r="G35" s="130"/>
      <c r="H35" s="130"/>
      <c r="I35" s="130"/>
      <c r="J35" s="130"/>
      <c r="K35" s="130"/>
      <c r="L35" s="130"/>
      <c r="M35" s="130"/>
      <c r="N35" s="133"/>
      <c r="O35" s="133"/>
      <c r="P35" s="133"/>
      <c r="Q35" s="133"/>
      <c r="R35" s="133"/>
      <c r="S35" s="122"/>
      <c r="T35" s="122"/>
      <c r="U35" s="122"/>
      <c r="V35" s="122"/>
      <c r="W35" s="122"/>
      <c r="X35" s="123"/>
      <c r="BC35" s="119"/>
      <c r="BX35" s="120"/>
      <c r="DC35" s="1" t="s">
        <v>4</v>
      </c>
      <c r="DH35" s="1" t="s">
        <v>32</v>
      </c>
    </row>
    <row r="36" spans="1:112" ht="24.95" customHeight="1" x14ac:dyDescent="0.3">
      <c r="A36" s="61"/>
      <c r="B36" s="61"/>
      <c r="C36" s="61"/>
      <c r="AJ36" s="61" t="s">
        <v>83</v>
      </c>
      <c r="AW36" s="61" t="s">
        <v>84</v>
      </c>
      <c r="BC36" s="121"/>
      <c r="BD36" s="122"/>
      <c r="BE36" s="122"/>
      <c r="BF36" s="122"/>
      <c r="BG36" s="122"/>
      <c r="BH36" s="122"/>
      <c r="BI36" s="122"/>
      <c r="BJ36" s="122"/>
      <c r="BK36" s="122"/>
      <c r="BL36" s="122"/>
      <c r="BM36" s="122"/>
      <c r="BN36" s="122"/>
      <c r="BO36" s="122"/>
      <c r="BP36" s="122"/>
      <c r="BQ36" s="122"/>
      <c r="BR36" s="122"/>
      <c r="BS36" s="122"/>
      <c r="BT36" s="122"/>
      <c r="BU36" s="122"/>
      <c r="BV36" s="122"/>
      <c r="BW36" s="122"/>
      <c r="BX36" s="123"/>
    </row>
    <row r="37" spans="1:112" ht="24.95" customHeight="1" x14ac:dyDescent="0.3">
      <c r="A37" s="61"/>
      <c r="B37" s="61"/>
      <c r="C37" s="61"/>
    </row>
    <row r="38" spans="1:112" ht="24.95" customHeight="1" x14ac:dyDescent="0.3">
      <c r="A38" s="61"/>
      <c r="B38" s="61"/>
      <c r="C38" s="61"/>
    </row>
  </sheetData>
  <mergeCells count="55">
    <mergeCell ref="CD26:CF26"/>
    <mergeCell ref="CG27:CH27"/>
    <mergeCell ref="N34:R35"/>
    <mergeCell ref="N18:R19"/>
    <mergeCell ref="BK18:BN18"/>
    <mergeCell ref="BK19:BN19"/>
    <mergeCell ref="AL21:AP21"/>
    <mergeCell ref="N26:R27"/>
    <mergeCell ref="CA26:CC26"/>
    <mergeCell ref="AA16:AC16"/>
    <mergeCell ref="AK16:AM16"/>
    <mergeCell ref="AN16:AP16"/>
    <mergeCell ref="AQ16:AU16"/>
    <mergeCell ref="CH16:CL16"/>
    <mergeCell ref="BA17:BC17"/>
    <mergeCell ref="CH17:CL17"/>
    <mergeCell ref="CI12:CL12"/>
    <mergeCell ref="CM12:CP12"/>
    <mergeCell ref="CQ12:CT12"/>
    <mergeCell ref="CU12:CX12"/>
    <mergeCell ref="CH14:CL14"/>
    <mergeCell ref="CH15:CL15"/>
    <mergeCell ref="CI10:CL10"/>
    <mergeCell ref="CM10:CP10"/>
    <mergeCell ref="CQ10:CT10"/>
    <mergeCell ref="CU10:CX10"/>
    <mergeCell ref="CI11:CL11"/>
    <mergeCell ref="CM11:CP11"/>
    <mergeCell ref="CQ11:CT11"/>
    <mergeCell ref="CU11:CX11"/>
    <mergeCell ref="CI8:CL8"/>
    <mergeCell ref="CM8:CP8"/>
    <mergeCell ref="CQ8:CT8"/>
    <mergeCell ref="CU8:CX8"/>
    <mergeCell ref="CI9:CL9"/>
    <mergeCell ref="CM9:CP9"/>
    <mergeCell ref="CQ9:CT9"/>
    <mergeCell ref="CU9:CX9"/>
    <mergeCell ref="CI6:CL6"/>
    <mergeCell ref="CM6:CP6"/>
    <mergeCell ref="CQ6:CT6"/>
    <mergeCell ref="CU6:CX6"/>
    <mergeCell ref="CI7:CL7"/>
    <mergeCell ref="CM7:CP7"/>
    <mergeCell ref="CQ7:CT7"/>
    <mergeCell ref="CU7:CX7"/>
    <mergeCell ref="C2:F4"/>
    <mergeCell ref="AA2:AC2"/>
    <mergeCell ref="BA2:BC2"/>
    <mergeCell ref="CA2:CC2"/>
    <mergeCell ref="DC2:DX3"/>
    <mergeCell ref="CI5:CL5"/>
    <mergeCell ref="CM5:CP5"/>
    <mergeCell ref="CQ5:CT5"/>
    <mergeCell ref="CU5:CX5"/>
  </mergeCells>
  <phoneticPr fontId="2"/>
  <pageMargins left="0.7" right="0.86624999999999996" top="0.75" bottom="0.75" header="0.3" footer="0.3"/>
  <pageSetup paperSize="9" scale="87" orientation="portrait" r:id="rId1"/>
  <headerFooter>
    <oddHeader>&amp;L2020/01/14&amp;C&amp;"メイリオ,レギュラー"&amp;16&amp;A&amp;R&amp;"メイリオ,レギュラー"（担当：池川）</oddHeader>
    <oddFooter>&amp;C&amp;"メイリオ,レギュラー"&amp;14&amp;P / &amp;N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X38"/>
  <sheetViews>
    <sheetView showGridLines="0" view="pageLayout" zoomScale="80" zoomScaleNormal="90" zoomScaleSheetLayoutView="80" zoomScalePageLayoutView="80" workbookViewId="0"/>
  </sheetViews>
  <sheetFormatPr defaultColWidth="3.625" defaultRowHeight="24.95" customHeight="1" x14ac:dyDescent="0.3"/>
  <cols>
    <col min="1" max="1" width="3.625" style="33"/>
    <col min="2" max="2" width="4.375" style="33" bestFit="1" customWidth="1"/>
    <col min="3" max="3" width="3.625" style="33"/>
    <col min="4" max="7" width="3.625" style="59"/>
    <col min="8" max="8" width="4" style="59" bestFit="1" customWidth="1"/>
    <col min="9" max="26" width="3.625" style="59"/>
    <col min="27" max="104" width="3.625" style="61"/>
    <col min="105" max="16384" width="3.625" style="1"/>
  </cols>
  <sheetData>
    <row r="1" spans="1:128" ht="24.95" customHeight="1" thickBot="1" x14ac:dyDescent="0.35">
      <c r="A1" s="1"/>
      <c r="B1" s="1"/>
      <c r="C1" s="1"/>
      <c r="D1" s="1"/>
      <c r="E1" s="1"/>
      <c r="F1" s="1"/>
      <c r="G1" s="1"/>
      <c r="H1" s="1"/>
      <c r="I1" s="1"/>
      <c r="J1" s="1"/>
      <c r="K1" s="1"/>
      <c r="L1" s="1"/>
      <c r="M1" s="1"/>
      <c r="N1" s="1"/>
      <c r="O1" s="1"/>
      <c r="P1" s="1"/>
      <c r="Q1" s="1"/>
      <c r="R1" s="1"/>
      <c r="S1" s="1"/>
      <c r="T1" s="1"/>
      <c r="U1" s="1"/>
      <c r="V1" s="1"/>
      <c r="W1" s="1"/>
      <c r="X1" s="1"/>
      <c r="Y1" s="1"/>
      <c r="Z1" s="1"/>
    </row>
    <row r="2" spans="1:128" ht="24.95" customHeight="1" x14ac:dyDescent="0.3">
      <c r="A2" s="1"/>
      <c r="B2" s="1"/>
      <c r="C2" s="82" t="s">
        <v>0</v>
      </c>
      <c r="D2" s="83"/>
      <c r="E2" s="83"/>
      <c r="F2" s="84"/>
      <c r="G2" s="25" t="s">
        <v>39</v>
      </c>
      <c r="H2" s="2"/>
      <c r="I2" s="2"/>
      <c r="J2" s="2"/>
      <c r="K2" s="2"/>
      <c r="L2" s="2"/>
      <c r="M2" s="2"/>
      <c r="N2" s="2"/>
      <c r="O2" s="2"/>
      <c r="P2" s="2"/>
      <c r="Q2" s="2"/>
      <c r="R2" s="2"/>
      <c r="S2" s="2"/>
      <c r="T2" s="2"/>
      <c r="U2" s="2"/>
      <c r="V2" s="2"/>
      <c r="W2" s="2"/>
      <c r="X2" s="3"/>
      <c r="Y2" s="21"/>
      <c r="Z2" s="21"/>
      <c r="AA2" s="91" t="s">
        <v>70</v>
      </c>
      <c r="AB2" s="91"/>
      <c r="AC2" s="91"/>
      <c r="AD2" s="18" t="s">
        <v>42</v>
      </c>
      <c r="AF2" s="60"/>
      <c r="AG2" s="60"/>
      <c r="AH2" s="60"/>
      <c r="AI2" s="60"/>
      <c r="AJ2" s="60"/>
      <c r="AK2" s="60"/>
      <c r="AL2" s="60"/>
      <c r="AM2" s="60"/>
      <c r="AN2" s="60"/>
      <c r="AO2" s="60"/>
      <c r="AP2" s="60"/>
      <c r="AQ2" s="60"/>
      <c r="AR2" s="60"/>
      <c r="AS2" s="60"/>
      <c r="AT2" s="60"/>
      <c r="AU2" s="60"/>
      <c r="AV2" s="60"/>
      <c r="AW2" s="60"/>
      <c r="AX2" s="60"/>
      <c r="AY2" s="60"/>
      <c r="AZ2" s="60"/>
      <c r="BA2" s="91" t="s">
        <v>85</v>
      </c>
      <c r="BB2" s="91"/>
      <c r="BC2" s="91"/>
      <c r="BD2" s="18" t="s">
        <v>86</v>
      </c>
      <c r="BF2" s="60"/>
      <c r="BG2" s="60"/>
      <c r="BH2" s="60"/>
      <c r="BI2" s="60"/>
      <c r="BJ2" s="60"/>
      <c r="BK2" s="60"/>
      <c r="BL2" s="60"/>
      <c r="BM2" s="60"/>
      <c r="BN2" s="60"/>
      <c r="BO2" s="60"/>
      <c r="BP2" s="60"/>
      <c r="BQ2" s="60"/>
      <c r="BR2" s="60"/>
      <c r="BS2" s="60"/>
      <c r="BT2" s="60"/>
      <c r="BU2" s="60"/>
      <c r="BV2" s="60"/>
      <c r="BW2" s="60"/>
      <c r="BX2" s="60"/>
      <c r="BY2" s="60"/>
      <c r="BZ2" s="60"/>
      <c r="CA2" s="91" t="s">
        <v>107</v>
      </c>
      <c r="CB2" s="91"/>
      <c r="CC2" s="91"/>
      <c r="CD2" s="18" t="s">
        <v>108</v>
      </c>
      <c r="CF2" s="60"/>
      <c r="CG2" s="60"/>
      <c r="CH2" s="60"/>
      <c r="CI2" s="60"/>
      <c r="CJ2" s="60"/>
      <c r="CK2" s="60"/>
      <c r="CL2" s="60"/>
      <c r="CM2" s="60"/>
      <c r="CN2" s="60"/>
      <c r="CO2" s="60"/>
      <c r="CP2" s="60"/>
      <c r="CQ2" s="60"/>
      <c r="CR2" s="60"/>
      <c r="CS2" s="60"/>
      <c r="CT2" s="60"/>
      <c r="CU2" s="60"/>
      <c r="CV2" s="60"/>
      <c r="CW2" s="60"/>
      <c r="CX2" s="60"/>
      <c r="CY2" s="60"/>
      <c r="CZ2" s="60"/>
      <c r="DC2" s="82" t="s">
        <v>2</v>
      </c>
      <c r="DD2" s="83"/>
      <c r="DE2" s="83"/>
      <c r="DF2" s="83"/>
      <c r="DG2" s="83"/>
      <c r="DH2" s="83"/>
      <c r="DI2" s="83"/>
      <c r="DJ2" s="83"/>
      <c r="DK2" s="83"/>
      <c r="DL2" s="83"/>
      <c r="DM2" s="83"/>
      <c r="DN2" s="83"/>
      <c r="DO2" s="83"/>
      <c r="DP2" s="83"/>
      <c r="DQ2" s="83"/>
      <c r="DR2" s="83"/>
      <c r="DS2" s="83"/>
      <c r="DT2" s="83"/>
      <c r="DU2" s="83"/>
      <c r="DV2" s="83"/>
      <c r="DW2" s="83"/>
      <c r="DX2" s="84"/>
    </row>
    <row r="3" spans="1:128" ht="24.95" customHeight="1" thickBot="1" x14ac:dyDescent="0.35">
      <c r="A3" s="1"/>
      <c r="B3" s="1"/>
      <c r="C3" s="85"/>
      <c r="D3" s="86"/>
      <c r="E3" s="86"/>
      <c r="F3" s="87"/>
      <c r="G3" s="4" t="s">
        <v>40</v>
      </c>
      <c r="H3" s="5"/>
      <c r="I3" s="5"/>
      <c r="J3" s="5"/>
      <c r="K3" s="5"/>
      <c r="L3" s="5"/>
      <c r="M3" s="5"/>
      <c r="N3" s="5"/>
      <c r="O3" s="5"/>
      <c r="P3" s="5"/>
      <c r="Q3" s="5"/>
      <c r="R3" s="5"/>
      <c r="S3" s="5"/>
      <c r="T3" s="5"/>
      <c r="U3" s="5"/>
      <c r="V3" s="5"/>
      <c r="W3" s="5"/>
      <c r="X3" s="6"/>
      <c r="Y3" s="21"/>
      <c r="Z3" s="21"/>
      <c r="AA3" s="60"/>
      <c r="AB3" s="60"/>
      <c r="AC3" s="60"/>
      <c r="AD3" s="60"/>
      <c r="AW3" s="60"/>
      <c r="AX3" s="60"/>
      <c r="AY3" s="60"/>
      <c r="AZ3" s="60"/>
      <c r="BA3" s="60"/>
      <c r="BB3" s="60"/>
      <c r="BC3" s="60"/>
      <c r="BD3" s="60"/>
      <c r="BE3" s="61" t="s">
        <v>49</v>
      </c>
      <c r="BF3" s="61" t="s">
        <v>87</v>
      </c>
      <c r="BW3" s="60"/>
      <c r="BX3" s="60"/>
      <c r="BY3" s="60"/>
      <c r="BZ3" s="60"/>
      <c r="CA3" s="60"/>
      <c r="CB3" s="60"/>
      <c r="CC3" s="60"/>
      <c r="CD3" s="60"/>
      <c r="CE3" s="61" t="s">
        <v>109</v>
      </c>
      <c r="CW3" s="60"/>
      <c r="CX3" s="60"/>
      <c r="CY3" s="60"/>
      <c r="CZ3" s="60"/>
      <c r="DC3" s="88"/>
      <c r="DD3" s="89"/>
      <c r="DE3" s="89"/>
      <c r="DF3" s="89"/>
      <c r="DG3" s="89"/>
      <c r="DH3" s="89"/>
      <c r="DI3" s="89"/>
      <c r="DJ3" s="89"/>
      <c r="DK3" s="89"/>
      <c r="DL3" s="89"/>
      <c r="DM3" s="89"/>
      <c r="DN3" s="89"/>
      <c r="DO3" s="89"/>
      <c r="DP3" s="89"/>
      <c r="DQ3" s="89"/>
      <c r="DR3" s="89"/>
      <c r="DS3" s="89"/>
      <c r="DT3" s="89"/>
      <c r="DU3" s="89"/>
      <c r="DV3" s="89"/>
      <c r="DW3" s="89"/>
      <c r="DX3" s="90"/>
    </row>
    <row r="4" spans="1:128" ht="24.95" customHeight="1" thickBot="1" x14ac:dyDescent="0.35">
      <c r="A4" s="1"/>
      <c r="B4" s="1"/>
      <c r="C4" s="88"/>
      <c r="D4" s="89"/>
      <c r="E4" s="89"/>
      <c r="F4" s="90"/>
      <c r="G4" s="26" t="s">
        <v>41</v>
      </c>
      <c r="H4" s="27"/>
      <c r="I4" s="27"/>
      <c r="J4" s="27"/>
      <c r="K4" s="27"/>
      <c r="L4" s="27"/>
      <c r="M4" s="27"/>
      <c r="N4" s="27"/>
      <c r="O4" s="27"/>
      <c r="P4" s="27"/>
      <c r="Q4" s="27"/>
      <c r="R4" s="27"/>
      <c r="S4" s="27"/>
      <c r="T4" s="27"/>
      <c r="U4" s="27"/>
      <c r="V4" s="27"/>
      <c r="W4" s="27"/>
      <c r="X4" s="28"/>
      <c r="Y4" s="22"/>
      <c r="Z4" s="22"/>
      <c r="AA4" s="60"/>
      <c r="AB4" s="60"/>
      <c r="AC4" s="60"/>
      <c r="AD4" s="60"/>
      <c r="AW4" s="60"/>
      <c r="AX4" s="60"/>
      <c r="AY4" s="60"/>
      <c r="AZ4" s="60"/>
      <c r="BA4" s="60"/>
      <c r="BB4" s="60"/>
      <c r="BC4" s="60"/>
      <c r="BD4" s="60"/>
      <c r="BF4" s="107"/>
      <c r="BG4" s="108"/>
      <c r="BH4" s="108"/>
      <c r="BI4" s="108"/>
      <c r="BJ4" s="108"/>
      <c r="BK4" s="108"/>
      <c r="BL4" s="108"/>
      <c r="BM4" s="108"/>
      <c r="BN4" s="108"/>
      <c r="BO4" s="108"/>
      <c r="BP4" s="108"/>
      <c r="BQ4" s="108"/>
      <c r="BR4" s="108"/>
      <c r="BS4" s="108"/>
      <c r="BT4" s="108"/>
      <c r="BU4" s="109"/>
      <c r="BW4" s="60"/>
      <c r="BX4" s="60"/>
      <c r="BY4" s="60"/>
      <c r="BZ4" s="60"/>
      <c r="CA4" s="60"/>
      <c r="CB4" s="60"/>
      <c r="CC4" s="60"/>
      <c r="CD4" s="60"/>
      <c r="CE4" s="61" t="s">
        <v>110</v>
      </c>
      <c r="CW4" s="60"/>
      <c r="CX4" s="60"/>
      <c r="CY4" s="60"/>
      <c r="CZ4" s="60"/>
      <c r="DC4" s="45"/>
      <c r="DD4" s="2" t="s">
        <v>42</v>
      </c>
      <c r="DE4" s="2"/>
      <c r="DF4" s="2"/>
      <c r="DG4" s="2"/>
      <c r="DH4" s="2"/>
      <c r="DI4" s="2"/>
      <c r="DJ4" s="2"/>
      <c r="DK4" s="2"/>
      <c r="DL4" s="2"/>
      <c r="DM4" s="2"/>
      <c r="DN4" s="2"/>
      <c r="DO4" s="2"/>
      <c r="DP4" s="2"/>
      <c r="DQ4" s="2"/>
      <c r="DR4" s="2"/>
      <c r="DS4" s="2"/>
      <c r="DT4" s="2"/>
      <c r="DU4" s="2"/>
      <c r="DV4" s="2"/>
      <c r="DW4" s="2"/>
      <c r="DX4" s="3"/>
    </row>
    <row r="5" spans="1:128" ht="24.95" customHeight="1" thickBot="1" x14ac:dyDescent="0.35">
      <c r="A5" s="1"/>
      <c r="B5" s="1"/>
      <c r="C5" s="1"/>
      <c r="D5" s="1"/>
      <c r="E5" s="2"/>
      <c r="F5" s="2"/>
      <c r="G5" s="2"/>
      <c r="H5" s="2"/>
      <c r="I5" s="2"/>
      <c r="J5" s="2"/>
      <c r="K5" s="2"/>
      <c r="L5" s="2"/>
      <c r="M5" s="2"/>
      <c r="N5" s="2"/>
      <c r="O5" s="2"/>
      <c r="P5" s="2"/>
      <c r="Q5" s="2"/>
      <c r="R5" s="2"/>
      <c r="S5" s="2"/>
      <c r="T5" s="2"/>
      <c r="U5" s="2"/>
      <c r="V5" s="2"/>
      <c r="W5" s="2"/>
      <c r="X5" s="21"/>
      <c r="Y5" s="22"/>
      <c r="Z5" s="22"/>
      <c r="AA5" s="60"/>
      <c r="AB5" s="60"/>
      <c r="AC5" s="60"/>
      <c r="AD5" s="60"/>
      <c r="AW5" s="60"/>
      <c r="AX5" s="60"/>
      <c r="AY5" s="60"/>
      <c r="AZ5" s="60"/>
      <c r="BA5" s="60"/>
      <c r="BB5" s="60"/>
      <c r="BC5" s="60"/>
      <c r="BD5" s="60"/>
      <c r="BF5" s="110"/>
      <c r="BU5" s="111"/>
      <c r="BW5" s="60"/>
      <c r="BX5" s="60"/>
      <c r="BY5" s="60"/>
      <c r="BZ5" s="60"/>
      <c r="CA5" s="60"/>
      <c r="CB5" s="60"/>
      <c r="CC5" s="60"/>
      <c r="CD5" s="60"/>
      <c r="CI5" s="139"/>
      <c r="CJ5" s="139"/>
      <c r="CK5" s="139"/>
      <c r="CL5" s="139"/>
      <c r="CM5" s="139"/>
      <c r="CN5" s="139"/>
      <c r="CO5" s="139"/>
      <c r="CP5" s="139"/>
      <c r="CQ5" s="139"/>
      <c r="CR5" s="139"/>
      <c r="CS5" s="139"/>
      <c r="CT5" s="139"/>
      <c r="CU5" s="139"/>
      <c r="CV5" s="139"/>
      <c r="CW5" s="139"/>
      <c r="CX5" s="139"/>
      <c r="CY5" s="60"/>
      <c r="CZ5" s="60"/>
      <c r="DC5" s="15"/>
      <c r="DD5" s="5"/>
      <c r="DE5" s="5" t="s">
        <v>43</v>
      </c>
      <c r="DF5" s="5"/>
      <c r="DG5" s="5"/>
      <c r="DH5" s="5"/>
      <c r="DI5" s="5"/>
      <c r="DJ5" s="5"/>
      <c r="DK5" s="5"/>
      <c r="DL5" s="5"/>
      <c r="DM5" s="5"/>
      <c r="DN5" s="5"/>
      <c r="DO5" s="5"/>
      <c r="DP5" s="5"/>
      <c r="DQ5" s="5"/>
      <c r="DR5" s="5"/>
      <c r="DS5" s="5"/>
      <c r="DT5" s="5"/>
      <c r="DU5" s="5"/>
      <c r="DV5" s="5"/>
      <c r="DW5" s="5"/>
      <c r="DX5" s="6"/>
    </row>
    <row r="6" spans="1:128" ht="24.95" customHeight="1" thickTop="1" x14ac:dyDescent="0.3">
      <c r="A6" s="1"/>
      <c r="B6" s="1"/>
      <c r="C6" s="61" t="s">
        <v>38</v>
      </c>
      <c r="D6" s="61"/>
      <c r="E6" s="61"/>
      <c r="F6" s="61"/>
      <c r="G6" s="61"/>
      <c r="H6" s="61"/>
      <c r="I6" s="61"/>
      <c r="J6" s="61"/>
      <c r="K6" s="61"/>
      <c r="L6" s="61"/>
      <c r="M6" s="61"/>
      <c r="N6" s="61"/>
      <c r="O6" s="61"/>
      <c r="P6" s="61"/>
      <c r="Q6" s="61"/>
      <c r="R6" s="61"/>
      <c r="S6" s="61"/>
      <c r="T6" s="61"/>
      <c r="U6" s="61"/>
      <c r="V6" s="61"/>
      <c r="W6" s="61"/>
      <c r="X6" s="61"/>
      <c r="Y6" s="61"/>
      <c r="Z6" s="61"/>
      <c r="AA6" s="60"/>
      <c r="AB6" s="60"/>
      <c r="AC6" s="60"/>
      <c r="AD6" s="60"/>
      <c r="AE6" s="60"/>
      <c r="AF6" s="60"/>
      <c r="AG6" s="60"/>
      <c r="AH6" s="60"/>
      <c r="AI6" s="60"/>
      <c r="AJ6" s="60"/>
      <c r="AK6" s="60"/>
      <c r="AL6" s="60"/>
      <c r="AM6" s="60"/>
      <c r="AN6" s="60"/>
      <c r="AO6" s="60"/>
      <c r="AP6" s="60"/>
      <c r="AQ6" s="60"/>
      <c r="AR6" s="60"/>
      <c r="AS6" s="60"/>
      <c r="AT6" s="60"/>
      <c r="AU6" s="60"/>
      <c r="AV6" s="60"/>
      <c r="AW6" s="60"/>
      <c r="AX6" s="60"/>
      <c r="AY6" s="60"/>
      <c r="AZ6" s="60"/>
      <c r="BA6" s="60"/>
      <c r="BB6" s="60"/>
      <c r="BC6" s="60"/>
      <c r="BD6" s="60"/>
      <c r="BE6" s="60"/>
      <c r="BF6" s="102"/>
      <c r="BG6" s="103"/>
      <c r="BH6" s="103"/>
      <c r="BI6" s="103"/>
      <c r="BJ6" s="103"/>
      <c r="BK6" s="103"/>
      <c r="BL6" s="103"/>
      <c r="BM6" s="103"/>
      <c r="BN6" s="103"/>
      <c r="BO6" s="103"/>
      <c r="BP6" s="103"/>
      <c r="BQ6" s="103"/>
      <c r="BR6" s="103"/>
      <c r="BS6" s="103"/>
      <c r="BT6" s="103"/>
      <c r="BU6" s="104"/>
      <c r="BV6" s="60"/>
      <c r="BW6" s="60"/>
      <c r="BX6" s="60"/>
      <c r="BY6" s="60"/>
      <c r="BZ6" s="60"/>
      <c r="CA6" s="60"/>
      <c r="CB6" s="60"/>
      <c r="CC6" s="60"/>
      <c r="CD6" s="60"/>
      <c r="CE6" s="60"/>
      <c r="CF6" s="60"/>
      <c r="CG6" s="60"/>
      <c r="CH6" s="60"/>
      <c r="CI6" s="143">
        <v>1</v>
      </c>
      <c r="CJ6" s="143"/>
      <c r="CK6" s="143"/>
      <c r="CL6" s="143"/>
      <c r="CM6" s="143">
        <v>5.6</v>
      </c>
      <c r="CN6" s="143"/>
      <c r="CO6" s="143"/>
      <c r="CP6" s="143"/>
      <c r="CQ6" s="144">
        <f>CM6-$CM$12</f>
        <v>0.19999999999999929</v>
      </c>
      <c r="CR6" s="144"/>
      <c r="CS6" s="144"/>
      <c r="CT6" s="144"/>
      <c r="CU6" s="144">
        <f>CQ6^2</f>
        <v>3.9999999999999716E-2</v>
      </c>
      <c r="CV6" s="144"/>
      <c r="CW6" s="144"/>
      <c r="CX6" s="144"/>
      <c r="CY6" s="60"/>
      <c r="CZ6" s="60"/>
      <c r="DC6" s="46"/>
      <c r="DD6" s="10" t="s">
        <v>44</v>
      </c>
      <c r="DE6" s="10"/>
      <c r="DF6" s="10"/>
      <c r="DG6" s="10"/>
      <c r="DH6" s="10"/>
      <c r="DI6" s="10"/>
      <c r="DJ6" s="10"/>
      <c r="DK6" s="10"/>
      <c r="DL6" s="10"/>
      <c r="DM6" s="10"/>
      <c r="DN6" s="10"/>
      <c r="DO6" s="10"/>
      <c r="DP6" s="10"/>
      <c r="DQ6" s="10"/>
      <c r="DR6" s="10"/>
      <c r="DS6" s="10"/>
      <c r="DT6" s="10"/>
      <c r="DU6" s="10"/>
      <c r="DV6" s="10"/>
      <c r="DW6" s="10"/>
      <c r="DX6" s="16"/>
    </row>
    <row r="7" spans="1:128" ht="24.95" customHeight="1" x14ac:dyDescent="0.3">
      <c r="A7" s="60"/>
      <c r="B7" s="60"/>
      <c r="C7" s="60"/>
      <c r="D7" s="61" t="s">
        <v>46</v>
      </c>
      <c r="E7" s="61"/>
      <c r="F7" s="61"/>
      <c r="G7" s="61"/>
      <c r="H7" s="61"/>
      <c r="I7" s="61"/>
      <c r="J7" s="61"/>
      <c r="K7" s="61"/>
      <c r="L7" s="61"/>
      <c r="M7" s="61"/>
      <c r="N7" s="61"/>
      <c r="O7" s="61"/>
      <c r="P7" s="61"/>
      <c r="Q7" s="61"/>
      <c r="R7" s="61"/>
      <c r="S7" s="61"/>
      <c r="T7" s="61"/>
      <c r="U7" s="61"/>
      <c r="V7" s="61"/>
      <c r="W7" s="61"/>
      <c r="X7" s="61"/>
      <c r="Y7" s="61"/>
      <c r="Z7" s="61"/>
      <c r="AA7" s="60"/>
      <c r="AB7" s="60"/>
      <c r="AC7" s="60"/>
      <c r="AD7" s="60"/>
      <c r="AE7" s="60"/>
      <c r="AF7" s="60"/>
      <c r="AG7" s="60"/>
      <c r="AH7" s="60"/>
      <c r="AI7" s="60"/>
      <c r="AJ7" s="60"/>
      <c r="AK7" s="60"/>
      <c r="AL7" s="60"/>
      <c r="AM7" s="60"/>
      <c r="AN7" s="60"/>
      <c r="AO7" s="60"/>
      <c r="AP7" s="60"/>
      <c r="AQ7" s="60"/>
      <c r="AR7" s="60"/>
      <c r="AS7" s="60"/>
      <c r="AT7" s="60"/>
      <c r="AU7" s="60"/>
      <c r="AV7" s="60"/>
      <c r="AW7" s="60"/>
      <c r="AX7" s="60"/>
      <c r="AY7" s="60"/>
      <c r="AZ7" s="60"/>
      <c r="BA7" s="60"/>
      <c r="BB7" s="60"/>
      <c r="BC7" s="60"/>
      <c r="BD7" s="60"/>
      <c r="BE7" s="60"/>
      <c r="BF7" s="60" t="s">
        <v>88</v>
      </c>
      <c r="BG7" s="60"/>
      <c r="BH7" s="60" t="s">
        <v>89</v>
      </c>
      <c r="BI7" s="60" t="s">
        <v>90</v>
      </c>
      <c r="BJ7" s="60"/>
      <c r="BK7" s="60"/>
      <c r="BL7" s="60"/>
      <c r="BM7" s="60"/>
      <c r="BN7" s="60"/>
      <c r="BO7" s="60"/>
      <c r="BP7" s="60"/>
      <c r="BQ7" s="60"/>
      <c r="BR7" s="60"/>
      <c r="BS7" s="60"/>
      <c r="BT7" s="60"/>
      <c r="BU7" s="60"/>
      <c r="BV7" s="60"/>
      <c r="BW7" s="60"/>
      <c r="BX7" s="60"/>
      <c r="BY7" s="60"/>
      <c r="BZ7" s="60"/>
      <c r="CA7" s="60"/>
      <c r="CB7" s="60"/>
      <c r="CC7" s="60"/>
      <c r="CD7" s="60"/>
      <c r="CE7" s="60"/>
      <c r="CF7" s="60"/>
      <c r="CG7" s="60"/>
      <c r="CH7" s="60"/>
      <c r="CI7" s="137">
        <v>2</v>
      </c>
      <c r="CJ7" s="137"/>
      <c r="CK7" s="137"/>
      <c r="CL7" s="137"/>
      <c r="CM7" s="137">
        <v>5.2</v>
      </c>
      <c r="CN7" s="137"/>
      <c r="CO7" s="137"/>
      <c r="CP7" s="137"/>
      <c r="CQ7" s="138">
        <f>CM7-$CM$12</f>
        <v>-0.20000000000000018</v>
      </c>
      <c r="CR7" s="138"/>
      <c r="CS7" s="138"/>
      <c r="CT7" s="138"/>
      <c r="CU7" s="138">
        <f>CQ7^2</f>
        <v>4.000000000000007E-2</v>
      </c>
      <c r="CV7" s="138"/>
      <c r="CW7" s="138"/>
      <c r="CX7" s="138"/>
      <c r="CY7" s="60"/>
      <c r="CZ7" s="60"/>
      <c r="DC7" s="4"/>
      <c r="DD7" s="5"/>
      <c r="DE7" s="5" t="s">
        <v>88</v>
      </c>
      <c r="DF7" s="5"/>
      <c r="DG7" s="5" t="s">
        <v>89</v>
      </c>
      <c r="DH7" s="5" t="s">
        <v>118</v>
      </c>
      <c r="DI7" s="5"/>
      <c r="DJ7" s="5"/>
      <c r="DK7" s="5"/>
      <c r="DL7" s="5"/>
      <c r="DM7" s="5"/>
      <c r="DN7" s="5"/>
      <c r="DO7" s="5"/>
      <c r="DP7" s="5"/>
      <c r="DQ7" s="5"/>
      <c r="DR7" s="5"/>
      <c r="DS7" s="5"/>
      <c r="DT7" s="5"/>
      <c r="DU7" s="5"/>
      <c r="DV7" s="5"/>
      <c r="DW7" s="5"/>
      <c r="DX7" s="6"/>
    </row>
    <row r="8" spans="1:128" ht="24.95" customHeight="1" x14ac:dyDescent="0.3">
      <c r="A8" s="60"/>
      <c r="B8" s="60"/>
      <c r="C8" s="60"/>
      <c r="D8" s="61" t="s">
        <v>47</v>
      </c>
      <c r="E8" s="61"/>
      <c r="F8" s="61"/>
      <c r="G8" s="61"/>
      <c r="H8" s="61"/>
      <c r="I8" s="61"/>
      <c r="J8" s="61"/>
      <c r="K8" s="61"/>
      <c r="L8" s="61"/>
      <c r="M8" s="61"/>
      <c r="N8" s="61"/>
      <c r="O8" s="61"/>
      <c r="P8" s="61"/>
      <c r="Q8" s="61"/>
      <c r="R8" s="61"/>
      <c r="S8" s="61"/>
      <c r="T8" s="61"/>
      <c r="U8" s="61"/>
      <c r="V8" s="61"/>
      <c r="W8" s="61"/>
      <c r="X8" s="61"/>
      <c r="Y8" s="61"/>
      <c r="Z8" s="61"/>
      <c r="AA8" s="60"/>
      <c r="AB8" s="60"/>
      <c r="AC8" s="60"/>
      <c r="AD8" s="60"/>
      <c r="AE8" s="60"/>
      <c r="AF8" s="60"/>
      <c r="AG8" s="60"/>
      <c r="AH8" s="60"/>
      <c r="AI8" s="60"/>
      <c r="AJ8" s="60"/>
      <c r="AK8" s="60"/>
      <c r="AL8" s="60"/>
      <c r="AM8" s="60"/>
      <c r="AN8" s="60"/>
      <c r="AO8" s="60"/>
      <c r="AP8" s="60"/>
      <c r="AQ8" s="60"/>
      <c r="AR8" s="60"/>
      <c r="AS8" s="60"/>
      <c r="AT8" s="60"/>
      <c r="AU8" s="60"/>
      <c r="AV8" s="60"/>
      <c r="AW8" s="60"/>
      <c r="AX8" s="60"/>
      <c r="AY8" s="60"/>
      <c r="AZ8" s="60"/>
      <c r="BA8" s="60"/>
      <c r="BB8" s="60"/>
      <c r="BC8" s="60"/>
      <c r="BD8" s="60"/>
      <c r="BE8" s="60"/>
      <c r="BF8" s="60" t="s">
        <v>91</v>
      </c>
      <c r="BG8" s="60"/>
      <c r="BH8" s="60" t="s">
        <v>89</v>
      </c>
      <c r="BI8" s="60" t="s">
        <v>92</v>
      </c>
      <c r="BJ8" s="60"/>
      <c r="BK8" s="60"/>
      <c r="BL8" s="60"/>
      <c r="BM8" s="60"/>
      <c r="BN8" s="60"/>
      <c r="BO8" s="60"/>
      <c r="BP8" s="60"/>
      <c r="BQ8" s="60"/>
      <c r="BR8" s="60"/>
      <c r="BS8" s="60"/>
      <c r="BT8" s="60"/>
      <c r="BU8" s="60"/>
      <c r="BV8" s="60"/>
      <c r="BW8" s="60"/>
      <c r="BX8" s="60"/>
      <c r="BY8" s="60"/>
      <c r="BZ8" s="60"/>
      <c r="CA8" s="60"/>
      <c r="CB8" s="60"/>
      <c r="CC8" s="60"/>
      <c r="CD8" s="60"/>
      <c r="CE8" s="60"/>
      <c r="CF8" s="60"/>
      <c r="CG8" s="60"/>
      <c r="CH8" s="60"/>
      <c r="CI8" s="137">
        <v>3</v>
      </c>
      <c r="CJ8" s="137"/>
      <c r="CK8" s="137"/>
      <c r="CL8" s="137"/>
      <c r="CM8" s="137">
        <v>3.2</v>
      </c>
      <c r="CN8" s="137"/>
      <c r="CO8" s="137"/>
      <c r="CP8" s="137"/>
      <c r="CQ8" s="138">
        <f>CM8-$CM$12</f>
        <v>-2.2000000000000002</v>
      </c>
      <c r="CR8" s="138"/>
      <c r="CS8" s="138"/>
      <c r="CT8" s="138"/>
      <c r="CU8" s="138">
        <f>CQ8^2</f>
        <v>4.8400000000000007</v>
      </c>
      <c r="CV8" s="138"/>
      <c r="CW8" s="138"/>
      <c r="CX8" s="138"/>
      <c r="CY8" s="60"/>
      <c r="CZ8" s="60"/>
      <c r="DC8" s="4"/>
      <c r="DD8" s="5"/>
      <c r="DE8" s="5" t="s">
        <v>91</v>
      </c>
      <c r="DF8" s="5"/>
      <c r="DG8" s="5" t="s">
        <v>89</v>
      </c>
      <c r="DH8" s="5" t="s">
        <v>90</v>
      </c>
      <c r="DI8" s="5"/>
      <c r="DJ8" s="5"/>
      <c r="DK8" s="5"/>
      <c r="DL8" s="5"/>
      <c r="DM8" s="5"/>
      <c r="DN8" s="5"/>
      <c r="DO8" s="5"/>
      <c r="DP8" s="5"/>
      <c r="DQ8" s="5"/>
      <c r="DR8" s="5"/>
      <c r="DS8" s="5"/>
      <c r="DT8" s="5"/>
      <c r="DU8" s="5"/>
      <c r="DV8" s="5"/>
      <c r="DW8" s="5"/>
      <c r="DX8" s="6"/>
    </row>
    <row r="9" spans="1:128" ht="24.95" customHeight="1" x14ac:dyDescent="0.3">
      <c r="A9" s="60"/>
      <c r="B9" s="60"/>
      <c r="C9" s="60"/>
      <c r="D9" s="61" t="s">
        <v>48</v>
      </c>
      <c r="E9" s="61"/>
      <c r="F9" s="61"/>
      <c r="G9" s="61"/>
      <c r="H9" s="61"/>
      <c r="I9" s="61"/>
      <c r="J9" s="61"/>
      <c r="K9" s="61"/>
      <c r="L9" s="61"/>
      <c r="M9" s="61"/>
      <c r="N9" s="61"/>
      <c r="O9" s="61"/>
      <c r="P9" s="61"/>
      <c r="Q9" s="61"/>
      <c r="R9" s="61"/>
      <c r="S9" s="61"/>
      <c r="T9" s="61"/>
      <c r="U9" s="61"/>
      <c r="V9" s="61"/>
      <c r="W9" s="61"/>
      <c r="X9" s="61"/>
      <c r="Y9" s="61"/>
      <c r="Z9" s="61"/>
      <c r="AA9" s="60"/>
      <c r="AB9" s="60"/>
      <c r="AC9" s="60"/>
      <c r="AD9" s="60"/>
      <c r="AE9" s="60"/>
      <c r="AF9" s="60"/>
      <c r="AG9" s="60"/>
      <c r="AH9" s="60"/>
      <c r="AI9" s="60"/>
      <c r="AJ9" s="60"/>
      <c r="AK9" s="60"/>
      <c r="AL9" s="60"/>
      <c r="AM9" s="60"/>
      <c r="AN9" s="60"/>
      <c r="AO9" s="60"/>
      <c r="AP9" s="60"/>
      <c r="AQ9" s="60"/>
      <c r="AR9" s="60"/>
      <c r="AS9" s="60"/>
      <c r="AT9" s="60"/>
      <c r="AU9" s="60"/>
      <c r="AV9" s="60"/>
      <c r="AW9" s="60"/>
      <c r="AX9" s="60"/>
      <c r="AY9" s="60"/>
      <c r="AZ9" s="60"/>
      <c r="BA9" s="60"/>
      <c r="BB9" s="60"/>
      <c r="BC9" s="60"/>
      <c r="BD9" s="60" t="s">
        <v>93</v>
      </c>
      <c r="BE9" s="60"/>
      <c r="BF9" s="60"/>
      <c r="BG9" s="60"/>
      <c r="BH9" s="60"/>
      <c r="BI9" s="60"/>
      <c r="BJ9" s="60"/>
      <c r="BK9" s="60"/>
      <c r="BL9" s="60"/>
      <c r="BM9" s="60"/>
      <c r="BN9" s="60"/>
      <c r="BO9" s="60"/>
      <c r="BP9" s="60"/>
      <c r="BQ9" s="60"/>
      <c r="BR9" s="60"/>
      <c r="BS9" s="60"/>
      <c r="BT9" s="60"/>
      <c r="BU9" s="60"/>
      <c r="BV9" s="60"/>
      <c r="BW9" s="60"/>
      <c r="BX9" s="60"/>
      <c r="BY9" s="60"/>
      <c r="BZ9" s="60"/>
      <c r="CA9" s="60"/>
      <c r="CB9" s="60"/>
      <c r="CC9" s="60"/>
      <c r="CD9" s="60"/>
      <c r="CE9" s="60"/>
      <c r="CF9" s="60"/>
      <c r="CG9" s="60"/>
      <c r="CH9" s="60"/>
      <c r="CI9" s="137">
        <v>4</v>
      </c>
      <c r="CJ9" s="137"/>
      <c r="CK9" s="137"/>
      <c r="CL9" s="137"/>
      <c r="CM9" s="137">
        <v>4.5999999999999996</v>
      </c>
      <c r="CN9" s="137"/>
      <c r="CO9" s="137"/>
      <c r="CP9" s="137"/>
      <c r="CQ9" s="138">
        <f>CM9-$CM$12</f>
        <v>-0.80000000000000071</v>
      </c>
      <c r="CR9" s="138"/>
      <c r="CS9" s="138"/>
      <c r="CT9" s="138"/>
      <c r="CU9" s="138">
        <f>CQ9^2</f>
        <v>0.64000000000000112</v>
      </c>
      <c r="CV9" s="138"/>
      <c r="CW9" s="138"/>
      <c r="CX9" s="138"/>
      <c r="CY9" s="60"/>
      <c r="CZ9" s="60"/>
      <c r="DC9" s="4"/>
      <c r="DD9" s="5"/>
      <c r="DE9" s="5"/>
      <c r="DF9" s="5"/>
      <c r="DG9" s="5"/>
      <c r="DH9" s="5"/>
      <c r="DI9" s="5"/>
      <c r="DJ9" s="5"/>
      <c r="DK9" s="5"/>
      <c r="DL9" s="5"/>
      <c r="DM9" s="5"/>
      <c r="DN9" s="5"/>
      <c r="DO9" s="5"/>
      <c r="DP9" s="5"/>
      <c r="DQ9" s="5"/>
      <c r="DR9" s="5"/>
      <c r="DS9" s="5"/>
      <c r="DT9" s="5"/>
      <c r="DU9" s="5"/>
      <c r="DV9" s="5"/>
      <c r="DW9" s="5"/>
      <c r="DX9" s="6"/>
    </row>
    <row r="10" spans="1:128" ht="24.95" customHeight="1" x14ac:dyDescent="0.3">
      <c r="A10" s="60"/>
      <c r="B10" s="60"/>
      <c r="C10" s="60"/>
      <c r="D10" s="61"/>
      <c r="E10" s="61" t="s">
        <v>49</v>
      </c>
      <c r="F10" s="61" t="s">
        <v>50</v>
      </c>
      <c r="G10" s="61"/>
      <c r="H10" s="61"/>
      <c r="I10" s="61"/>
      <c r="J10" s="61"/>
      <c r="K10" s="61"/>
      <c r="L10" s="61"/>
      <c r="M10" s="61"/>
      <c r="N10" s="61"/>
      <c r="O10" s="61"/>
      <c r="P10" s="61"/>
      <c r="Q10" s="61"/>
      <c r="R10" s="61"/>
      <c r="S10" s="61"/>
      <c r="T10" s="61"/>
      <c r="U10" s="61"/>
      <c r="V10" s="61"/>
      <c r="W10" s="61"/>
      <c r="X10" s="61"/>
      <c r="Y10" s="61"/>
      <c r="Z10" s="61"/>
      <c r="AA10" s="60"/>
      <c r="AB10" s="60"/>
      <c r="AC10" s="60"/>
      <c r="AD10" s="60"/>
      <c r="AE10" s="60"/>
      <c r="AF10" s="60"/>
      <c r="AG10" s="60"/>
      <c r="AH10" s="60"/>
      <c r="AI10" s="60"/>
      <c r="AJ10" s="60"/>
      <c r="AK10" s="60"/>
      <c r="AL10" s="60"/>
      <c r="AM10" s="60"/>
      <c r="AN10" s="60"/>
      <c r="AO10" s="60"/>
      <c r="AP10" s="60"/>
      <c r="AQ10" s="60"/>
      <c r="AR10" s="60"/>
      <c r="AS10" s="60"/>
      <c r="AT10" s="60"/>
      <c r="AU10" s="60"/>
      <c r="AV10" s="60"/>
      <c r="AW10" s="60"/>
      <c r="AX10" s="60"/>
      <c r="AY10" s="60"/>
      <c r="AZ10" s="60"/>
      <c r="BA10" s="60"/>
      <c r="BB10" s="60"/>
      <c r="BC10" s="60"/>
      <c r="BD10" s="60"/>
      <c r="BE10" s="60"/>
      <c r="BF10" s="107"/>
      <c r="BG10" s="108"/>
      <c r="BH10" s="108"/>
      <c r="BI10" s="108"/>
      <c r="BJ10" s="108"/>
      <c r="BK10" s="108"/>
      <c r="BL10" s="108"/>
      <c r="BM10" s="108"/>
      <c r="BN10" s="108"/>
      <c r="BO10" s="108"/>
      <c r="BP10" s="108"/>
      <c r="BQ10" s="108"/>
      <c r="BR10" s="108"/>
      <c r="BS10" s="108"/>
      <c r="BT10" s="108"/>
      <c r="BU10" s="109"/>
      <c r="BV10" s="60"/>
      <c r="BW10" s="60"/>
      <c r="BX10" s="60"/>
      <c r="BY10" s="60"/>
      <c r="BZ10" s="60"/>
      <c r="CA10" s="60"/>
      <c r="CB10" s="60"/>
      <c r="CC10" s="60"/>
      <c r="CD10" s="60"/>
      <c r="CE10" s="60"/>
      <c r="CF10" s="60"/>
      <c r="CG10" s="60"/>
      <c r="CH10" s="60"/>
      <c r="CI10" s="137">
        <v>5</v>
      </c>
      <c r="CJ10" s="137"/>
      <c r="CK10" s="137"/>
      <c r="CL10" s="137"/>
      <c r="CM10" s="137">
        <v>8.4</v>
      </c>
      <c r="CN10" s="137"/>
      <c r="CO10" s="137"/>
      <c r="CP10" s="137"/>
      <c r="CQ10" s="138">
        <f>CM10-$CM$12</f>
        <v>3</v>
      </c>
      <c r="CR10" s="138"/>
      <c r="CS10" s="138"/>
      <c r="CT10" s="138"/>
      <c r="CU10" s="138">
        <f>CQ10^2</f>
        <v>9</v>
      </c>
      <c r="CV10" s="138"/>
      <c r="CW10" s="138"/>
      <c r="CX10" s="138"/>
      <c r="CY10" s="60"/>
      <c r="CZ10" s="60"/>
      <c r="DC10" s="4"/>
      <c r="DD10" s="5"/>
      <c r="DE10" s="5"/>
      <c r="DF10" s="5"/>
      <c r="DG10" s="5"/>
      <c r="DH10" s="5"/>
      <c r="DI10" s="5"/>
      <c r="DJ10" s="5"/>
      <c r="DK10" s="5"/>
      <c r="DL10" s="5"/>
      <c r="DM10" s="5"/>
      <c r="DN10" s="5"/>
      <c r="DO10" s="5"/>
      <c r="DP10" s="5"/>
      <c r="DQ10" s="5"/>
      <c r="DR10" s="5"/>
      <c r="DS10" s="5"/>
      <c r="DT10" s="5"/>
      <c r="DU10" s="5"/>
      <c r="DV10" s="5"/>
      <c r="DW10" s="5"/>
      <c r="DX10" s="6"/>
    </row>
    <row r="11" spans="1:128" ht="24.95" customHeight="1" thickBot="1" x14ac:dyDescent="0.35">
      <c r="A11" s="60"/>
      <c r="B11" s="60"/>
      <c r="C11" s="60"/>
      <c r="D11" s="61"/>
      <c r="E11" s="61"/>
      <c r="F11" s="61" t="s">
        <v>51</v>
      </c>
      <c r="G11" s="61"/>
      <c r="H11" s="61"/>
      <c r="I11" s="61"/>
      <c r="J11" s="61"/>
      <c r="K11" s="61"/>
      <c r="L11" s="61"/>
      <c r="M11" s="61"/>
      <c r="N11" s="61"/>
      <c r="O11" s="61"/>
      <c r="P11" s="61"/>
      <c r="Q11" s="61"/>
      <c r="R11" s="61"/>
      <c r="S11" s="61"/>
      <c r="T11" s="61"/>
      <c r="U11" s="61"/>
      <c r="V11" s="61"/>
      <c r="W11" s="61"/>
      <c r="X11" s="61"/>
      <c r="Y11" s="61"/>
      <c r="Z11" s="61"/>
      <c r="AA11" s="60"/>
      <c r="AB11" s="60"/>
      <c r="AC11" s="60"/>
      <c r="AD11" s="60"/>
      <c r="AE11" s="60"/>
      <c r="AF11" s="60"/>
      <c r="AG11" s="60"/>
      <c r="AH11" s="60"/>
      <c r="AI11" s="60"/>
      <c r="AJ11" s="60"/>
      <c r="AK11" s="60"/>
      <c r="AL11" s="60"/>
      <c r="AM11" s="60"/>
      <c r="AN11" s="60"/>
      <c r="AO11" s="60"/>
      <c r="AP11" s="60"/>
      <c r="AQ11" s="60"/>
      <c r="AR11" s="60"/>
      <c r="AS11" s="60"/>
      <c r="AT11" s="60"/>
      <c r="AU11" s="60"/>
      <c r="AV11" s="60"/>
      <c r="AW11" s="60"/>
      <c r="AX11" s="60"/>
      <c r="AY11" s="60"/>
      <c r="AZ11" s="60"/>
      <c r="BA11" s="60"/>
      <c r="BB11" s="60"/>
      <c r="BC11" s="60"/>
      <c r="BD11" s="60"/>
      <c r="BE11" s="60"/>
      <c r="BF11" s="110"/>
      <c r="BU11" s="111"/>
      <c r="BV11" s="60"/>
      <c r="BW11" s="60"/>
      <c r="BX11" s="60"/>
      <c r="BY11" s="60"/>
      <c r="BZ11" s="60"/>
      <c r="CA11" s="60"/>
      <c r="CB11" s="60"/>
      <c r="CC11" s="60"/>
      <c r="CD11" s="60"/>
      <c r="CE11" s="60"/>
      <c r="CF11" s="60"/>
      <c r="CG11" s="60"/>
      <c r="CH11" s="60"/>
      <c r="CI11" s="145" t="s">
        <v>112</v>
      </c>
      <c r="CJ11" s="145"/>
      <c r="CK11" s="145"/>
      <c r="CL11" s="145"/>
      <c r="CM11" s="146">
        <f>SUM(CM6:CP10)</f>
        <v>27</v>
      </c>
      <c r="CN11" s="146"/>
      <c r="CO11" s="146"/>
      <c r="CP11" s="146"/>
      <c r="CQ11" s="146">
        <f>SUM(CQ6:CT10)</f>
        <v>0</v>
      </c>
      <c r="CR11" s="146"/>
      <c r="CS11" s="146"/>
      <c r="CT11" s="146"/>
      <c r="CU11" s="146">
        <f>SUM(CU6:CX10)</f>
        <v>14.560000000000002</v>
      </c>
      <c r="CV11" s="146"/>
      <c r="CW11" s="146"/>
      <c r="CX11" s="146"/>
      <c r="CY11" s="60"/>
      <c r="CZ11" s="60"/>
      <c r="DC11" s="17"/>
      <c r="DD11" s="7"/>
      <c r="DE11" s="7"/>
      <c r="DF11" s="7"/>
      <c r="DG11" s="7"/>
      <c r="DH11" s="7"/>
      <c r="DI11" s="7"/>
      <c r="DJ11" s="7"/>
      <c r="DK11" s="7"/>
      <c r="DL11" s="7"/>
      <c r="DM11" s="7"/>
      <c r="DN11" s="7"/>
      <c r="DO11" s="7"/>
      <c r="DP11" s="7"/>
      <c r="DQ11" s="7"/>
      <c r="DR11" s="7"/>
      <c r="DS11" s="7"/>
      <c r="DT11" s="7"/>
      <c r="DU11" s="7"/>
      <c r="DV11" s="7"/>
      <c r="DW11" s="7"/>
      <c r="DX11" s="9"/>
    </row>
    <row r="12" spans="1:128" ht="24.95" customHeight="1" thickTop="1" x14ac:dyDescent="0.3">
      <c r="A12" s="60"/>
      <c r="B12" s="60"/>
      <c r="C12" s="60"/>
      <c r="D12" s="61"/>
      <c r="E12" s="61"/>
      <c r="F12" s="61"/>
      <c r="G12" s="61"/>
      <c r="H12" s="61"/>
      <c r="I12" s="61"/>
      <c r="J12" s="61"/>
      <c r="K12" s="61"/>
      <c r="L12" s="61"/>
      <c r="M12" s="61"/>
      <c r="N12" s="61"/>
      <c r="O12" s="61"/>
      <c r="P12" s="61"/>
      <c r="Q12" s="61"/>
      <c r="R12" s="61"/>
      <c r="S12" s="61"/>
      <c r="T12" s="61"/>
      <c r="U12" s="61"/>
      <c r="V12" s="61"/>
      <c r="W12" s="61"/>
      <c r="X12" s="61"/>
      <c r="Y12" s="61"/>
      <c r="Z12" s="61"/>
      <c r="AA12" s="60"/>
      <c r="AB12" s="60"/>
      <c r="AC12" s="60"/>
      <c r="AD12" s="60"/>
      <c r="AE12" s="60"/>
      <c r="AF12" s="60"/>
      <c r="AG12" s="60"/>
      <c r="AH12" s="60"/>
      <c r="AI12" s="60"/>
      <c r="AJ12" s="60"/>
      <c r="AK12" s="60"/>
      <c r="AL12" s="60"/>
      <c r="AM12" s="60"/>
      <c r="AN12" s="60"/>
      <c r="AO12" s="60"/>
      <c r="AP12" s="60"/>
      <c r="AQ12" s="60"/>
      <c r="AR12" s="60"/>
      <c r="AS12" s="60"/>
      <c r="AT12" s="60"/>
      <c r="AU12" s="60"/>
      <c r="AV12" s="60"/>
      <c r="AW12" s="60"/>
      <c r="AX12" s="60"/>
      <c r="AY12" s="60"/>
      <c r="AZ12" s="60"/>
      <c r="BA12" s="60"/>
      <c r="BB12" s="60"/>
      <c r="BC12" s="60"/>
      <c r="BD12" s="60"/>
      <c r="BE12" s="60"/>
      <c r="BF12" s="102"/>
      <c r="BG12" s="103"/>
      <c r="BH12" s="103"/>
      <c r="BI12" s="103"/>
      <c r="BJ12" s="103"/>
      <c r="BK12" s="103"/>
      <c r="BL12" s="103"/>
      <c r="BM12" s="103"/>
      <c r="BN12" s="103"/>
      <c r="BO12" s="103"/>
      <c r="BP12" s="103"/>
      <c r="BQ12" s="103"/>
      <c r="BR12" s="103"/>
      <c r="BS12" s="103"/>
      <c r="BT12" s="103"/>
      <c r="BU12" s="104"/>
      <c r="BV12" s="60"/>
      <c r="BW12" s="60"/>
      <c r="BX12" s="60"/>
      <c r="BY12" s="60"/>
      <c r="BZ12" s="60"/>
      <c r="CA12" s="60"/>
      <c r="CB12" s="60"/>
      <c r="CC12" s="60"/>
      <c r="CD12" s="60"/>
      <c r="CE12" s="60"/>
      <c r="CF12" s="60"/>
      <c r="CG12" s="60"/>
      <c r="CH12" s="60"/>
      <c r="CI12" s="140" t="s">
        <v>111</v>
      </c>
      <c r="CJ12" s="140"/>
      <c r="CK12" s="140"/>
      <c r="CL12" s="140"/>
      <c r="CM12" s="141">
        <f>AVERAGE(CM6:CP10)</f>
        <v>5.4</v>
      </c>
      <c r="CN12" s="141"/>
      <c r="CO12" s="141"/>
      <c r="CP12" s="141"/>
      <c r="CQ12" s="142"/>
      <c r="CR12" s="142"/>
      <c r="CS12" s="142"/>
      <c r="CT12" s="142"/>
      <c r="CU12" s="142"/>
      <c r="CV12" s="142"/>
      <c r="CW12" s="142"/>
      <c r="CX12" s="142"/>
      <c r="CY12" s="60"/>
      <c r="CZ12" s="60"/>
      <c r="DC12" s="4"/>
      <c r="DD12" s="5" t="s">
        <v>119</v>
      </c>
      <c r="DE12" s="5"/>
      <c r="DF12" s="5"/>
      <c r="DG12" s="5"/>
      <c r="DH12" s="5"/>
      <c r="DI12" s="5"/>
      <c r="DJ12" s="5"/>
      <c r="DK12" s="5"/>
      <c r="DL12" s="5"/>
      <c r="DM12" s="5"/>
      <c r="DN12" s="5"/>
      <c r="DO12" s="5"/>
      <c r="DP12" s="5"/>
      <c r="DQ12" s="5"/>
      <c r="DR12" s="5"/>
      <c r="DS12" s="5"/>
      <c r="DT12" s="5"/>
      <c r="DU12" s="5"/>
      <c r="DV12" s="5"/>
      <c r="DW12" s="5"/>
      <c r="DX12" s="6"/>
    </row>
    <row r="13" spans="1:128" ht="24.95" customHeight="1" x14ac:dyDescent="0.3">
      <c r="A13" s="60"/>
      <c r="B13" s="60"/>
      <c r="C13" s="60"/>
      <c r="D13" s="61" t="s">
        <v>52</v>
      </c>
      <c r="E13" s="61" t="s">
        <v>53</v>
      </c>
      <c r="F13" s="61"/>
      <c r="G13" s="61"/>
      <c r="H13" s="61"/>
      <c r="I13" s="61"/>
      <c r="J13" s="61"/>
      <c r="K13" s="61"/>
      <c r="L13" s="61"/>
      <c r="M13" s="61"/>
      <c r="N13" s="61"/>
      <c r="O13" s="61"/>
      <c r="P13" s="61"/>
      <c r="Q13" s="61"/>
      <c r="R13" s="61"/>
      <c r="S13" s="61"/>
      <c r="T13" s="61"/>
      <c r="U13" s="61"/>
      <c r="V13" s="61"/>
      <c r="W13" s="61"/>
      <c r="X13" s="61"/>
      <c r="Y13" s="61"/>
      <c r="Z13" s="61"/>
      <c r="AA13" s="60"/>
      <c r="AB13" s="60"/>
      <c r="AC13" s="60"/>
      <c r="AD13" s="60"/>
      <c r="AE13" s="60"/>
      <c r="AF13" s="60"/>
      <c r="AG13" s="60"/>
      <c r="AH13" s="60"/>
      <c r="AI13" s="60"/>
      <c r="AJ13" s="60"/>
      <c r="AK13" s="60"/>
      <c r="AL13" s="60"/>
      <c r="AM13" s="60"/>
      <c r="AN13" s="60"/>
      <c r="AO13" s="60"/>
      <c r="AP13" s="60"/>
      <c r="AQ13" s="60"/>
      <c r="AR13" s="60"/>
      <c r="AS13" s="60"/>
      <c r="AT13" s="60"/>
      <c r="AU13" s="60"/>
      <c r="AV13" s="60"/>
      <c r="AW13" s="60"/>
      <c r="AX13" s="60"/>
      <c r="AY13" s="60"/>
      <c r="AZ13" s="60"/>
      <c r="BA13" s="60"/>
      <c r="BB13" s="60"/>
      <c r="BC13" s="60"/>
      <c r="BD13" s="60"/>
      <c r="BE13" s="60"/>
      <c r="BF13" s="60" t="s">
        <v>94</v>
      </c>
      <c r="BG13" s="60"/>
      <c r="BH13" s="60" t="s">
        <v>89</v>
      </c>
      <c r="BI13" s="60" t="s">
        <v>97</v>
      </c>
      <c r="BJ13" s="60"/>
      <c r="BK13" s="60"/>
      <c r="BL13" s="60"/>
      <c r="BM13" s="60"/>
      <c r="BN13" s="60"/>
      <c r="BO13" s="60"/>
      <c r="BP13" s="60"/>
      <c r="BQ13" s="60"/>
      <c r="BR13" s="60"/>
      <c r="BS13" s="60"/>
      <c r="BT13" s="60"/>
      <c r="BU13" s="60"/>
      <c r="BV13" s="60"/>
      <c r="BW13" s="60"/>
      <c r="BX13" s="60"/>
      <c r="BY13" s="60"/>
      <c r="BZ13" s="60"/>
      <c r="CA13" s="60"/>
      <c r="CB13" s="60"/>
      <c r="CC13" s="60"/>
      <c r="CD13" s="60"/>
      <c r="CE13" s="60"/>
      <c r="CF13" s="60"/>
      <c r="CG13" s="60"/>
      <c r="CH13" s="60"/>
      <c r="CI13" s="60"/>
      <c r="CJ13" s="60"/>
      <c r="CK13" s="60"/>
      <c r="CL13" s="60"/>
      <c r="CM13" s="60"/>
      <c r="CN13" s="60"/>
      <c r="CO13" s="60"/>
      <c r="CP13" s="60"/>
      <c r="CQ13" s="60"/>
      <c r="CR13" s="60"/>
      <c r="CS13" s="60"/>
      <c r="CT13" s="60"/>
      <c r="CU13" s="60"/>
      <c r="CV13" s="60"/>
      <c r="CW13" s="60"/>
      <c r="CX13" s="60"/>
      <c r="CY13" s="60"/>
      <c r="CZ13" s="60"/>
      <c r="DC13" s="4"/>
      <c r="DD13" s="5"/>
      <c r="DE13" s="5" t="s">
        <v>120</v>
      </c>
      <c r="DF13" s="5"/>
      <c r="DG13" s="5"/>
      <c r="DH13" s="5"/>
      <c r="DI13" s="5"/>
      <c r="DJ13" s="5"/>
      <c r="DK13" s="5"/>
      <c r="DL13" s="5"/>
      <c r="DM13" s="5"/>
      <c r="DN13" s="5"/>
      <c r="DO13" s="5"/>
      <c r="DP13" s="5"/>
      <c r="DQ13" s="5"/>
      <c r="DR13" s="5"/>
      <c r="DS13" s="5"/>
      <c r="DT13" s="5"/>
      <c r="DU13" s="5"/>
      <c r="DV13" s="5"/>
      <c r="DW13" s="5"/>
      <c r="DX13" s="6"/>
    </row>
    <row r="14" spans="1:128" ht="24.95" customHeight="1" thickBot="1" x14ac:dyDescent="0.35">
      <c r="A14" s="60"/>
      <c r="B14" s="60"/>
      <c r="C14" s="60"/>
      <c r="D14" s="61"/>
      <c r="E14" s="61" t="s">
        <v>54</v>
      </c>
      <c r="F14" s="61"/>
      <c r="G14" s="61"/>
      <c r="H14" s="61"/>
      <c r="I14" s="61"/>
      <c r="J14" s="61"/>
      <c r="K14" s="61"/>
      <c r="L14" s="61"/>
      <c r="M14" s="61"/>
      <c r="N14" s="61"/>
      <c r="O14" s="61"/>
      <c r="P14" s="61"/>
      <c r="Q14" s="61"/>
      <c r="R14" s="61"/>
      <c r="S14" s="61"/>
      <c r="T14" s="61"/>
      <c r="U14" s="61"/>
      <c r="V14" s="61"/>
      <c r="W14" s="61"/>
      <c r="X14" s="61"/>
      <c r="Y14" s="61"/>
      <c r="Z14" s="61"/>
      <c r="AA14" s="60"/>
      <c r="AB14" s="60"/>
      <c r="AC14" s="60"/>
      <c r="AD14" s="60"/>
      <c r="AE14" s="60"/>
      <c r="AF14" s="60"/>
      <c r="AG14" s="60"/>
      <c r="AH14" s="60"/>
      <c r="AI14" s="60"/>
      <c r="AJ14" s="60"/>
      <c r="AK14" s="60"/>
      <c r="AL14" s="60"/>
      <c r="AM14" s="60"/>
      <c r="AN14" s="60"/>
      <c r="AO14" s="60"/>
      <c r="AP14" s="60"/>
      <c r="AQ14" s="60"/>
      <c r="AR14" s="60"/>
      <c r="AS14" s="60"/>
      <c r="AT14" s="60"/>
      <c r="AU14" s="60"/>
      <c r="AV14" s="60"/>
      <c r="AW14" s="60"/>
      <c r="AX14" s="60"/>
      <c r="AY14" s="60"/>
      <c r="AZ14" s="60"/>
      <c r="BA14" s="60"/>
      <c r="BB14" s="60"/>
      <c r="BC14" s="60"/>
      <c r="BD14" s="60"/>
      <c r="BE14" s="60"/>
      <c r="BF14" s="60" t="s">
        <v>95</v>
      </c>
      <c r="BG14" s="60"/>
      <c r="BH14" s="60" t="s">
        <v>89</v>
      </c>
      <c r="BI14" s="60" t="s">
        <v>96</v>
      </c>
      <c r="BJ14" s="60"/>
      <c r="BK14" s="60"/>
      <c r="BL14" s="60"/>
      <c r="BM14" s="60"/>
      <c r="BN14" s="60"/>
      <c r="BO14" s="60"/>
      <c r="BP14" s="60"/>
      <c r="BQ14" s="60"/>
      <c r="BR14" s="60"/>
      <c r="BS14" s="60"/>
      <c r="BT14" s="60"/>
      <c r="BU14" s="60"/>
      <c r="BV14" s="60"/>
      <c r="BW14" s="60"/>
      <c r="BX14" s="60"/>
      <c r="BY14" s="60"/>
      <c r="BZ14" s="60"/>
      <c r="CA14" s="60"/>
      <c r="CB14" s="60"/>
      <c r="CC14" s="60"/>
      <c r="CD14" s="60" t="s">
        <v>113</v>
      </c>
      <c r="CE14" s="60"/>
      <c r="CF14" s="60"/>
      <c r="CG14" s="60"/>
      <c r="CH14" s="96">
        <v>4</v>
      </c>
      <c r="CI14" s="97"/>
      <c r="CJ14" s="97"/>
      <c r="CK14" s="97"/>
      <c r="CL14" s="98"/>
      <c r="CM14" s="60"/>
      <c r="CN14" s="60"/>
      <c r="CO14" s="60"/>
      <c r="CP14" s="60"/>
      <c r="CQ14" s="60"/>
      <c r="CR14" s="60"/>
      <c r="CS14" s="60"/>
      <c r="CT14" s="60"/>
      <c r="CU14" s="60"/>
      <c r="CV14" s="60"/>
      <c r="CW14" s="60"/>
      <c r="CX14" s="60"/>
      <c r="CY14" s="60"/>
      <c r="CZ14" s="60"/>
      <c r="DC14" s="26"/>
      <c r="DD14" s="27"/>
      <c r="DE14" s="27" t="s">
        <v>121</v>
      </c>
      <c r="DF14" s="27"/>
      <c r="DG14" s="27"/>
      <c r="DH14" s="27"/>
      <c r="DI14" s="27"/>
      <c r="DJ14" s="27"/>
      <c r="DK14" s="27"/>
      <c r="DL14" s="27"/>
      <c r="DM14" s="27"/>
      <c r="DN14" s="27"/>
      <c r="DO14" s="27"/>
      <c r="DP14" s="27"/>
      <c r="DQ14" s="27"/>
      <c r="DR14" s="27"/>
      <c r="DS14" s="27"/>
      <c r="DT14" s="27"/>
      <c r="DU14" s="27"/>
      <c r="DV14" s="27"/>
      <c r="DW14" s="27"/>
      <c r="DX14" s="28"/>
    </row>
    <row r="15" spans="1:128" ht="24.95" customHeight="1" x14ac:dyDescent="0.3">
      <c r="A15" s="60"/>
      <c r="B15" s="60"/>
      <c r="C15" s="60"/>
      <c r="D15" s="61"/>
      <c r="E15" s="124" t="s">
        <v>60</v>
      </c>
      <c r="F15" s="125"/>
      <c r="G15" s="125"/>
      <c r="H15" s="125"/>
      <c r="I15" s="125"/>
      <c r="J15" s="125"/>
      <c r="K15" s="125"/>
      <c r="L15" s="125"/>
      <c r="M15" s="125"/>
      <c r="N15" s="125"/>
      <c r="O15" s="125"/>
      <c r="P15" s="125"/>
      <c r="Q15" s="125"/>
      <c r="R15" s="125"/>
      <c r="S15" s="125"/>
      <c r="T15" s="125"/>
      <c r="U15" s="125"/>
      <c r="V15" s="125"/>
      <c r="W15" s="125"/>
      <c r="X15" s="126"/>
      <c r="Y15" s="61"/>
      <c r="Z15" s="61"/>
      <c r="AA15" s="60"/>
      <c r="AB15" s="60"/>
      <c r="AC15" s="60"/>
      <c r="AD15" s="60"/>
      <c r="AE15" s="60"/>
      <c r="AF15" s="60"/>
      <c r="AG15" s="60"/>
      <c r="AH15" s="60"/>
      <c r="AI15" s="60"/>
      <c r="AJ15" s="60"/>
      <c r="AK15" s="60"/>
      <c r="AL15" s="60"/>
      <c r="AM15" s="60"/>
      <c r="AN15" s="60"/>
      <c r="AO15" s="60"/>
      <c r="AP15" s="60"/>
      <c r="AQ15" s="60"/>
      <c r="AR15" s="60"/>
      <c r="AS15" s="60"/>
      <c r="AT15" s="60"/>
      <c r="AU15" s="60"/>
      <c r="AV15" s="60"/>
      <c r="AW15" s="60"/>
      <c r="AX15" s="60"/>
      <c r="AY15" s="60"/>
      <c r="AZ15" s="60"/>
      <c r="BA15" s="60"/>
      <c r="BB15" s="60"/>
      <c r="BC15" s="60"/>
      <c r="BD15" s="60"/>
      <c r="BE15" s="60"/>
      <c r="BF15" s="60"/>
      <c r="BG15" s="60"/>
      <c r="BH15" s="60"/>
      <c r="BI15" s="60" t="s">
        <v>98</v>
      </c>
      <c r="BJ15" s="60"/>
      <c r="BK15" s="60"/>
      <c r="BL15" s="60"/>
      <c r="BM15" s="60"/>
      <c r="BN15" s="60"/>
      <c r="BO15" s="60"/>
      <c r="BP15" s="60"/>
      <c r="BQ15" s="60"/>
      <c r="BR15" s="60"/>
      <c r="BS15" s="60"/>
      <c r="BT15" s="60"/>
      <c r="BU15" s="60"/>
      <c r="BV15" s="60"/>
      <c r="BW15" s="60"/>
      <c r="BX15" s="60"/>
      <c r="BY15" s="60"/>
      <c r="BZ15" s="60"/>
      <c r="CA15" s="60"/>
      <c r="CB15" s="60"/>
      <c r="CC15" s="60"/>
      <c r="CD15" s="60" t="s">
        <v>114</v>
      </c>
      <c r="CE15" s="60"/>
      <c r="CF15" s="60"/>
      <c r="CG15" s="60"/>
      <c r="CH15" s="96">
        <f>CU11</f>
        <v>14.560000000000002</v>
      </c>
      <c r="CI15" s="97"/>
      <c r="CJ15" s="97"/>
      <c r="CK15" s="97"/>
      <c r="CL15" s="98"/>
      <c r="CM15" s="60"/>
      <c r="CN15" s="60"/>
      <c r="CO15" s="60"/>
      <c r="CP15" s="60"/>
      <c r="CQ15" s="60"/>
      <c r="CR15" s="60"/>
      <c r="CS15" s="60"/>
      <c r="CT15" s="60"/>
      <c r="CU15" s="60"/>
      <c r="CV15" s="60"/>
      <c r="CW15" s="60"/>
      <c r="CX15" s="60"/>
      <c r="CY15" s="60"/>
      <c r="CZ15" s="60"/>
      <c r="DC15" s="5"/>
      <c r="DD15" s="5"/>
      <c r="DE15" s="5"/>
      <c r="DF15" s="5"/>
      <c r="DG15" s="5"/>
      <c r="DH15" s="5"/>
      <c r="DI15" s="5"/>
      <c r="DJ15" s="5"/>
      <c r="DK15" s="5"/>
      <c r="DL15" s="5"/>
      <c r="DM15" s="5"/>
      <c r="DN15" s="5"/>
      <c r="DO15" s="5"/>
      <c r="DP15" s="5"/>
      <c r="DQ15" s="5"/>
      <c r="DR15" s="5"/>
      <c r="DS15" s="5"/>
      <c r="DT15" s="5"/>
      <c r="DU15" s="5"/>
      <c r="DV15" s="5"/>
      <c r="DW15" s="5"/>
      <c r="DX15" s="5"/>
    </row>
    <row r="16" spans="1:128" ht="24.95" customHeight="1" x14ac:dyDescent="0.3">
      <c r="A16" s="60"/>
      <c r="B16" s="60"/>
      <c r="C16" s="60"/>
      <c r="D16" s="61"/>
      <c r="E16" s="127"/>
      <c r="F16" s="116"/>
      <c r="G16" s="116"/>
      <c r="H16" s="116"/>
      <c r="I16" s="116"/>
      <c r="J16" s="116"/>
      <c r="K16" s="116"/>
      <c r="L16" s="116"/>
      <c r="M16" s="116"/>
      <c r="N16" s="116"/>
      <c r="O16" s="116"/>
      <c r="P16" s="116"/>
      <c r="Q16" s="116"/>
      <c r="R16" s="116"/>
      <c r="S16" s="116"/>
      <c r="T16" s="116"/>
      <c r="U16" s="116"/>
      <c r="V16" s="116"/>
      <c r="W16" s="116"/>
      <c r="X16" s="128"/>
      <c r="Y16" s="61"/>
      <c r="Z16" s="61"/>
      <c r="AA16" s="91" t="s">
        <v>70</v>
      </c>
      <c r="AB16" s="91"/>
      <c r="AC16" s="91"/>
      <c r="AD16" s="60" t="s">
        <v>71</v>
      </c>
      <c r="AE16" s="60"/>
      <c r="AF16" s="60"/>
      <c r="AG16" s="60"/>
      <c r="AH16" s="60"/>
      <c r="AI16" s="60"/>
      <c r="AJ16" s="60"/>
      <c r="AK16" s="96" t="s">
        <v>72</v>
      </c>
      <c r="AL16" s="97"/>
      <c r="AM16" s="98"/>
      <c r="AN16" s="135" t="s">
        <v>73</v>
      </c>
      <c r="AO16" s="134"/>
      <c r="AP16" s="136"/>
      <c r="AQ16" s="96" t="s">
        <v>74</v>
      </c>
      <c r="AR16" s="97"/>
      <c r="AS16" s="97"/>
      <c r="AT16" s="97"/>
      <c r="AU16" s="98"/>
      <c r="AV16" s="60" t="s">
        <v>75</v>
      </c>
      <c r="AW16" s="60"/>
      <c r="AX16" s="60"/>
      <c r="AY16" s="60"/>
      <c r="AZ16" s="60"/>
      <c r="BA16" s="60"/>
      <c r="BB16" s="60"/>
      <c r="BC16" s="60"/>
      <c r="BD16" s="60"/>
      <c r="BE16" s="60"/>
      <c r="BF16" s="60"/>
      <c r="BG16" s="60"/>
      <c r="BH16" s="60"/>
      <c r="BI16" s="60"/>
      <c r="BJ16" s="60"/>
      <c r="BK16" s="60"/>
      <c r="BL16" s="60"/>
      <c r="BM16" s="60"/>
      <c r="BN16" s="60"/>
      <c r="BO16" s="60"/>
      <c r="BP16" s="60"/>
      <c r="BQ16" s="60"/>
      <c r="BR16" s="60"/>
      <c r="BS16" s="60"/>
      <c r="BT16" s="60"/>
      <c r="BU16" s="60"/>
      <c r="BV16" s="60"/>
      <c r="BW16" s="60"/>
      <c r="BX16" s="60"/>
      <c r="BY16" s="60"/>
      <c r="BZ16" s="60"/>
      <c r="CA16" s="60"/>
      <c r="CB16" s="60"/>
      <c r="CC16" s="60"/>
      <c r="CD16" s="60" t="s">
        <v>115</v>
      </c>
      <c r="CE16" s="60"/>
      <c r="CF16" s="60"/>
      <c r="CG16" s="60"/>
      <c r="CH16" s="96">
        <v>11.1433</v>
      </c>
      <c r="CI16" s="97"/>
      <c r="CJ16" s="97"/>
      <c r="CK16" s="97"/>
      <c r="CL16" s="98"/>
      <c r="CM16" s="60"/>
      <c r="CN16" s="60"/>
      <c r="CO16" s="60"/>
      <c r="CP16" s="60"/>
      <c r="CQ16" s="60"/>
      <c r="CR16" s="60"/>
      <c r="CS16" s="60"/>
      <c r="CT16" s="60"/>
      <c r="CU16" s="60"/>
      <c r="CV16" s="60"/>
      <c r="CW16" s="60"/>
      <c r="CX16" s="60"/>
      <c r="CY16" s="60"/>
      <c r="CZ16" s="60"/>
      <c r="DC16" s="14" t="s">
        <v>1</v>
      </c>
      <c r="DD16" s="10" t="s">
        <v>6</v>
      </c>
      <c r="DE16" s="10"/>
      <c r="DF16" s="10"/>
      <c r="DG16" s="10"/>
      <c r="DH16" s="10"/>
      <c r="DI16" s="10"/>
      <c r="DJ16" s="10"/>
      <c r="DK16" s="10"/>
      <c r="DL16" s="10"/>
      <c r="DM16" s="10"/>
      <c r="DN16" s="10"/>
      <c r="DO16" s="10"/>
      <c r="DP16" s="10"/>
      <c r="DQ16" s="10"/>
      <c r="DR16" s="10"/>
      <c r="DS16" s="10"/>
      <c r="DT16" s="10"/>
      <c r="DU16" s="10"/>
      <c r="DV16" s="10"/>
      <c r="DW16" s="10"/>
      <c r="DX16" s="11"/>
    </row>
    <row r="17" spans="1:128" ht="24.95" customHeight="1" x14ac:dyDescent="0.3">
      <c r="A17" s="61"/>
      <c r="B17" s="61"/>
      <c r="C17" s="61"/>
      <c r="D17" s="61"/>
      <c r="E17" s="127" t="s">
        <v>63</v>
      </c>
      <c r="F17" s="116"/>
      <c r="G17" s="116"/>
      <c r="H17" s="116"/>
      <c r="I17" s="116"/>
      <c r="J17" s="116"/>
      <c r="K17" s="116"/>
      <c r="L17" s="116"/>
      <c r="M17" s="116"/>
      <c r="N17" s="116"/>
      <c r="O17" s="116"/>
      <c r="P17" s="116"/>
      <c r="Q17" s="116"/>
      <c r="R17" s="116"/>
      <c r="S17" s="116"/>
      <c r="T17" s="116"/>
      <c r="U17" s="116"/>
      <c r="V17" s="116"/>
      <c r="W17" s="116"/>
      <c r="X17" s="128"/>
      <c r="Y17" s="61"/>
      <c r="Z17" s="61"/>
      <c r="AA17" s="60"/>
      <c r="AB17" s="60"/>
      <c r="AD17" s="61" t="s">
        <v>76</v>
      </c>
      <c r="AY17" s="60"/>
      <c r="AZ17" s="60"/>
      <c r="BA17" s="91" t="s">
        <v>99</v>
      </c>
      <c r="BB17" s="91"/>
      <c r="BC17" s="91"/>
      <c r="BD17" s="18" t="s">
        <v>100</v>
      </c>
      <c r="BY17" s="60"/>
      <c r="BZ17" s="60"/>
      <c r="CA17" s="60"/>
      <c r="CB17" s="60"/>
      <c r="CD17" s="61" t="s">
        <v>116</v>
      </c>
      <c r="CH17" s="96">
        <v>0.4844</v>
      </c>
      <c r="CI17" s="97"/>
      <c r="CJ17" s="97"/>
      <c r="CK17" s="97"/>
      <c r="CL17" s="98"/>
      <c r="CM17" s="61" t="s">
        <v>49</v>
      </c>
      <c r="CN17" s="61" t="s">
        <v>117</v>
      </c>
      <c r="CY17" s="60"/>
      <c r="CZ17" s="60"/>
      <c r="DC17" s="12"/>
      <c r="DD17" s="5"/>
      <c r="DE17" s="5"/>
      <c r="DF17" s="5"/>
      <c r="DG17" s="5"/>
      <c r="DH17" s="5"/>
      <c r="DI17" s="5"/>
      <c r="DJ17" s="5"/>
      <c r="DK17" s="5"/>
      <c r="DL17" s="5"/>
      <c r="DM17" s="5"/>
      <c r="DN17" s="5"/>
      <c r="DO17" s="5"/>
      <c r="DP17" s="5"/>
      <c r="DQ17" s="5"/>
      <c r="DR17" s="5"/>
      <c r="DS17" s="5"/>
      <c r="DT17" s="5"/>
      <c r="DU17" s="5"/>
      <c r="DV17" s="5"/>
      <c r="DW17" s="5"/>
      <c r="DX17" s="13"/>
    </row>
    <row r="18" spans="1:128" ht="24.95" customHeight="1" x14ac:dyDescent="0.3">
      <c r="A18" s="60"/>
      <c r="B18" s="60"/>
      <c r="C18" s="60"/>
      <c r="D18" s="61"/>
      <c r="E18" s="127" t="s">
        <v>64</v>
      </c>
      <c r="F18" s="116"/>
      <c r="G18" s="116"/>
      <c r="H18" s="116"/>
      <c r="I18" s="116"/>
      <c r="J18" s="116"/>
      <c r="K18" s="116"/>
      <c r="L18" s="116"/>
      <c r="M18" s="116"/>
      <c r="N18" s="132" t="s">
        <v>65</v>
      </c>
      <c r="O18" s="132"/>
      <c r="P18" s="132"/>
      <c r="Q18" s="132"/>
      <c r="R18" s="132"/>
      <c r="S18" s="116"/>
      <c r="T18" s="116"/>
      <c r="U18" s="116"/>
      <c r="V18" s="116"/>
      <c r="W18" s="116"/>
      <c r="X18" s="128"/>
      <c r="Y18" s="61"/>
      <c r="Z18" s="61"/>
      <c r="AA18" s="60"/>
      <c r="AB18" s="60"/>
      <c r="AC18" s="60"/>
      <c r="AD18" s="60"/>
      <c r="AE18" s="60"/>
      <c r="AF18" s="60"/>
      <c r="AG18" s="60"/>
      <c r="AH18" s="60"/>
      <c r="AI18" s="60"/>
      <c r="AJ18" s="60"/>
      <c r="AK18" s="60"/>
      <c r="AL18" s="60"/>
      <c r="AM18" s="60"/>
      <c r="AN18" s="60"/>
      <c r="AO18" s="60"/>
      <c r="AP18" s="60"/>
      <c r="AQ18" s="60"/>
      <c r="AR18" s="60"/>
      <c r="AS18" s="60"/>
      <c r="AT18" s="60"/>
      <c r="AU18" s="60"/>
      <c r="AV18" s="60"/>
      <c r="AW18" s="60"/>
      <c r="AX18" s="60"/>
      <c r="AY18" s="60"/>
      <c r="AZ18" s="60"/>
      <c r="BA18" s="60"/>
      <c r="BB18" s="60"/>
      <c r="BC18" s="60"/>
      <c r="BD18" s="60"/>
      <c r="BE18" s="60" t="s">
        <v>101</v>
      </c>
      <c r="BF18" s="60"/>
      <c r="BG18" s="60"/>
      <c r="BH18" s="60" t="s">
        <v>89</v>
      </c>
      <c r="BI18" s="60"/>
      <c r="BJ18" s="60"/>
      <c r="BK18" s="96" t="s">
        <v>103</v>
      </c>
      <c r="BL18" s="97"/>
      <c r="BM18" s="97"/>
      <c r="BN18" s="98"/>
      <c r="BO18" s="60"/>
      <c r="BP18" s="60"/>
      <c r="BQ18" s="60"/>
      <c r="BR18" s="60"/>
      <c r="BS18" s="60"/>
      <c r="BT18" s="60"/>
      <c r="BU18" s="60"/>
      <c r="BV18" s="60"/>
      <c r="BW18" s="60"/>
      <c r="BX18" s="60"/>
      <c r="BY18" s="60"/>
      <c r="BZ18" s="60"/>
      <c r="CA18" s="60"/>
      <c r="CB18" s="60"/>
      <c r="CC18" s="60"/>
      <c r="CD18" s="60"/>
      <c r="CE18" s="60"/>
      <c r="CF18" s="60"/>
      <c r="CG18" s="60"/>
      <c r="CH18" s="60"/>
      <c r="CI18" s="60"/>
      <c r="CJ18" s="60"/>
      <c r="CK18" s="60"/>
      <c r="CL18" s="60"/>
      <c r="CM18" s="60"/>
      <c r="CN18" s="60"/>
      <c r="CO18" s="60"/>
      <c r="CP18" s="60"/>
      <c r="CQ18" s="60"/>
      <c r="CR18" s="60"/>
      <c r="CS18" s="60"/>
      <c r="CT18" s="60"/>
      <c r="CU18" s="60"/>
      <c r="CV18" s="60"/>
      <c r="CW18" s="60"/>
      <c r="CX18" s="60"/>
      <c r="CY18" s="60"/>
      <c r="CZ18" s="60"/>
      <c r="DC18" s="12"/>
      <c r="DD18" s="5"/>
      <c r="DE18" s="5"/>
      <c r="DF18" s="5"/>
      <c r="DG18" s="5"/>
      <c r="DH18" s="5"/>
      <c r="DI18" s="5"/>
      <c r="DJ18" s="5"/>
      <c r="DK18" s="5"/>
      <c r="DL18" s="5"/>
      <c r="DM18" s="5"/>
      <c r="DN18" s="5"/>
      <c r="DO18" s="5"/>
      <c r="DP18" s="5"/>
      <c r="DQ18" s="5"/>
      <c r="DR18" s="5"/>
      <c r="DS18" s="5"/>
      <c r="DT18" s="5"/>
      <c r="DU18" s="5"/>
      <c r="DV18" s="5"/>
      <c r="DW18" s="5"/>
      <c r="DX18" s="13"/>
    </row>
    <row r="19" spans="1:128" ht="24.95" customHeight="1" x14ac:dyDescent="0.3">
      <c r="A19" s="60"/>
      <c r="B19" s="60"/>
      <c r="C19" s="60"/>
      <c r="D19" s="61"/>
      <c r="E19" s="129"/>
      <c r="F19" s="130"/>
      <c r="G19" s="130"/>
      <c r="H19" s="130"/>
      <c r="I19" s="130"/>
      <c r="J19" s="130"/>
      <c r="K19" s="130"/>
      <c r="L19" s="130"/>
      <c r="M19" s="130"/>
      <c r="N19" s="133"/>
      <c r="O19" s="133"/>
      <c r="P19" s="133"/>
      <c r="Q19" s="133"/>
      <c r="R19" s="133"/>
      <c r="S19" s="130"/>
      <c r="T19" s="130"/>
      <c r="U19" s="130"/>
      <c r="V19" s="130"/>
      <c r="W19" s="130"/>
      <c r="X19" s="131"/>
      <c r="Y19" s="61"/>
      <c r="Z19" s="61"/>
      <c r="AA19" s="60"/>
      <c r="AB19" s="60"/>
      <c r="AC19" s="60"/>
      <c r="AD19" s="60"/>
      <c r="AE19" s="60"/>
      <c r="AF19" s="60"/>
      <c r="AG19" s="60"/>
      <c r="AH19" s="60"/>
      <c r="AI19" s="60"/>
      <c r="AJ19" s="60"/>
      <c r="AK19" s="60"/>
      <c r="AL19" s="60"/>
      <c r="AM19" s="60"/>
      <c r="AN19" s="60"/>
      <c r="AO19" s="60"/>
      <c r="AP19" s="60"/>
      <c r="AQ19" s="60"/>
      <c r="AR19" s="60"/>
      <c r="AS19" s="60"/>
      <c r="AT19" s="60"/>
      <c r="AU19" s="60"/>
      <c r="AV19" s="60"/>
      <c r="AW19" s="60"/>
      <c r="AX19" s="60"/>
      <c r="AY19" s="60"/>
      <c r="AZ19" s="60"/>
      <c r="BA19" s="60"/>
      <c r="BB19" s="60"/>
      <c r="BC19" s="60"/>
      <c r="BD19" s="60"/>
      <c r="BE19" s="60" t="s">
        <v>102</v>
      </c>
      <c r="BF19" s="60"/>
      <c r="BG19" s="60"/>
      <c r="BH19" s="60" t="s">
        <v>89</v>
      </c>
      <c r="BI19" s="60"/>
      <c r="BJ19" s="60"/>
      <c r="BK19" s="96" t="s">
        <v>72</v>
      </c>
      <c r="BL19" s="97"/>
      <c r="BM19" s="97"/>
      <c r="BN19" s="98"/>
      <c r="BO19" s="60"/>
      <c r="BP19" s="60"/>
      <c r="BQ19" s="60"/>
      <c r="BR19" s="60"/>
      <c r="BS19" s="60"/>
      <c r="BT19" s="60"/>
      <c r="BU19" s="60"/>
      <c r="BV19" s="60"/>
      <c r="BW19" s="60"/>
      <c r="BX19" s="60"/>
      <c r="BY19" s="60"/>
      <c r="BZ19" s="60"/>
      <c r="CA19" s="60"/>
      <c r="CB19" s="60"/>
      <c r="CC19" s="60"/>
      <c r="CD19" s="99" t="s">
        <v>83</v>
      </c>
      <c r="CE19" s="100"/>
      <c r="CF19" s="100"/>
      <c r="CG19" s="100"/>
      <c r="CH19" s="100"/>
      <c r="CI19" s="100"/>
      <c r="CJ19" s="100"/>
      <c r="CK19" s="100"/>
      <c r="CL19" s="100"/>
      <c r="CM19" s="100"/>
      <c r="CN19" s="100"/>
      <c r="CO19" s="100"/>
      <c r="CP19" s="100"/>
      <c r="CQ19" s="100"/>
      <c r="CR19" s="100"/>
      <c r="CS19" s="100"/>
      <c r="CT19" s="100"/>
      <c r="CU19" s="100"/>
      <c r="CV19" s="100"/>
      <c r="CW19" s="101"/>
      <c r="CX19" s="60"/>
      <c r="CY19" s="60"/>
      <c r="CZ19" s="60"/>
      <c r="DC19" s="12"/>
      <c r="DD19" s="5"/>
      <c r="DE19" s="5"/>
      <c r="DF19" s="5"/>
      <c r="DG19" s="5"/>
      <c r="DH19" s="5"/>
      <c r="DI19" s="5"/>
      <c r="DJ19" s="5"/>
      <c r="DK19" s="5"/>
      <c r="DL19" s="5"/>
      <c r="DM19" s="5"/>
      <c r="DN19" s="5"/>
      <c r="DO19" s="5"/>
      <c r="DP19" s="5"/>
      <c r="DQ19" s="5"/>
      <c r="DR19" s="5"/>
      <c r="DS19" s="5"/>
      <c r="DT19" s="5"/>
      <c r="DU19" s="5"/>
      <c r="DV19" s="5"/>
      <c r="DW19" s="5"/>
      <c r="DX19" s="13"/>
    </row>
    <row r="20" spans="1:128" ht="24.95" customHeight="1" x14ac:dyDescent="0.3">
      <c r="A20" s="60"/>
      <c r="B20" s="60"/>
      <c r="C20" s="60"/>
      <c r="D20" s="61"/>
      <c r="E20" s="61"/>
      <c r="F20" s="61"/>
      <c r="G20" s="61"/>
      <c r="H20" s="61"/>
      <c r="I20" s="61"/>
      <c r="J20" s="61"/>
      <c r="K20" s="61"/>
      <c r="L20" s="61"/>
      <c r="M20" s="61"/>
      <c r="N20" s="61"/>
      <c r="O20" s="61"/>
      <c r="P20" s="61"/>
      <c r="Q20" s="61"/>
      <c r="R20" s="61"/>
      <c r="S20" s="61"/>
      <c r="T20" s="61"/>
      <c r="U20" s="61"/>
      <c r="V20" s="61"/>
      <c r="W20" s="61"/>
      <c r="X20" s="61"/>
      <c r="Y20" s="61"/>
      <c r="Z20" s="61"/>
      <c r="AA20" s="60"/>
      <c r="AB20" s="60"/>
      <c r="AD20" s="61" t="s">
        <v>74</v>
      </c>
      <c r="AY20" s="60"/>
      <c r="AZ20" s="60"/>
      <c r="BA20" s="60"/>
      <c r="BB20" s="60"/>
      <c r="BF20" s="61" t="s">
        <v>105</v>
      </c>
      <c r="BG20" s="61" t="s">
        <v>106</v>
      </c>
      <c r="BY20" s="60"/>
      <c r="BZ20" s="60"/>
      <c r="CA20" s="60"/>
      <c r="CB20" s="60"/>
      <c r="CD20" s="110"/>
      <c r="CW20" s="111"/>
      <c r="CY20" s="60"/>
      <c r="CZ20" s="60"/>
      <c r="DC20" s="12"/>
      <c r="DD20" s="5"/>
      <c r="DE20" s="5"/>
      <c r="DF20" s="5"/>
      <c r="DG20" s="5"/>
      <c r="DH20" s="5"/>
      <c r="DI20" s="5"/>
      <c r="DJ20" s="5"/>
      <c r="DK20" s="5"/>
      <c r="DL20" s="5"/>
      <c r="DM20" s="5"/>
      <c r="DN20" s="5"/>
      <c r="DO20" s="5"/>
      <c r="DP20" s="5"/>
      <c r="DQ20" s="5"/>
      <c r="DR20" s="5"/>
      <c r="DS20" s="5"/>
      <c r="DT20" s="5"/>
      <c r="DU20" s="5"/>
      <c r="DV20" s="5"/>
      <c r="DW20" s="5"/>
      <c r="DX20" s="13"/>
    </row>
    <row r="21" spans="1:128" ht="24.95" customHeight="1" x14ac:dyDescent="0.3">
      <c r="A21" s="61"/>
      <c r="B21" s="61"/>
      <c r="C21" s="61"/>
      <c r="D21" s="61" t="s">
        <v>56</v>
      </c>
      <c r="E21" s="61" t="s">
        <v>57</v>
      </c>
      <c r="F21" s="61"/>
      <c r="G21" s="61"/>
      <c r="H21" s="61"/>
      <c r="I21" s="61"/>
      <c r="J21" s="61"/>
      <c r="K21" s="61"/>
      <c r="L21" s="61"/>
      <c r="M21" s="61"/>
      <c r="N21" s="61"/>
      <c r="O21" s="61"/>
      <c r="P21" s="61"/>
      <c r="Q21" s="61"/>
      <c r="R21" s="61"/>
      <c r="S21" s="61"/>
      <c r="T21" s="61"/>
      <c r="U21" s="61"/>
      <c r="V21" s="61"/>
      <c r="W21" s="61"/>
      <c r="X21" s="61"/>
      <c r="Y21" s="61"/>
      <c r="Z21" s="61"/>
      <c r="AA21" s="60"/>
      <c r="AB21" s="60"/>
      <c r="AE21" s="61" t="s">
        <v>78</v>
      </c>
      <c r="AL21" s="92" t="s">
        <v>77</v>
      </c>
      <c r="AM21" s="93"/>
      <c r="AN21" s="93"/>
      <c r="AO21" s="93"/>
      <c r="AP21" s="94"/>
      <c r="AY21" s="105"/>
      <c r="AZ21" s="105"/>
      <c r="BA21" s="60"/>
      <c r="BB21" s="60"/>
      <c r="BY21" s="105"/>
      <c r="BZ21" s="105"/>
      <c r="CA21" s="60"/>
      <c r="CB21" s="60"/>
      <c r="CD21" s="112"/>
      <c r="CE21" s="113"/>
      <c r="CF21" s="113"/>
      <c r="CG21" s="113"/>
      <c r="CH21" s="113"/>
      <c r="CI21" s="113"/>
      <c r="CJ21" s="113"/>
      <c r="CK21" s="113"/>
      <c r="CL21" s="113"/>
      <c r="CM21" s="113"/>
      <c r="CN21" s="113"/>
      <c r="CO21" s="113"/>
      <c r="CP21" s="113"/>
      <c r="CQ21" s="113"/>
      <c r="CR21" s="113"/>
      <c r="CS21" s="113"/>
      <c r="CT21" s="113"/>
      <c r="CU21" s="113"/>
      <c r="CV21" s="113"/>
      <c r="CW21" s="114"/>
      <c r="CY21" s="105"/>
      <c r="CZ21" s="105"/>
      <c r="DC21" s="12"/>
      <c r="DD21" s="5"/>
      <c r="DE21" s="5"/>
      <c r="DF21" s="5"/>
      <c r="DG21" s="5"/>
      <c r="DH21" s="5"/>
      <c r="DI21" s="5"/>
      <c r="DJ21" s="5"/>
      <c r="DK21" s="5"/>
      <c r="DL21" s="5"/>
      <c r="DM21" s="5"/>
      <c r="DN21" s="5"/>
      <c r="DO21" s="5"/>
      <c r="DP21" s="5"/>
      <c r="DQ21" s="5"/>
      <c r="DR21" s="5"/>
      <c r="DS21" s="5"/>
      <c r="DT21" s="5"/>
      <c r="DU21" s="5"/>
      <c r="DV21" s="5"/>
      <c r="DW21" s="5"/>
      <c r="DX21" s="13"/>
    </row>
    <row r="22" spans="1:128" ht="24.95" customHeight="1" x14ac:dyDescent="0.3">
      <c r="A22" s="60"/>
      <c r="B22" s="60"/>
      <c r="C22" s="60"/>
      <c r="D22" s="61"/>
      <c r="E22" s="61" t="s">
        <v>58</v>
      </c>
      <c r="F22" s="61"/>
      <c r="G22" s="61"/>
      <c r="H22" s="61"/>
      <c r="I22" s="61"/>
      <c r="J22" s="61"/>
      <c r="K22" s="61"/>
      <c r="L22" s="61"/>
      <c r="M22" s="61"/>
      <c r="N22" s="61"/>
      <c r="O22" s="61"/>
      <c r="P22" s="61"/>
      <c r="Q22" s="61"/>
      <c r="R22" s="61"/>
      <c r="S22" s="61"/>
      <c r="T22" s="61"/>
      <c r="U22" s="61"/>
      <c r="V22" s="61"/>
      <c r="W22" s="61"/>
      <c r="X22" s="61"/>
      <c r="Y22" s="61"/>
      <c r="Z22" s="61"/>
      <c r="AA22" s="60"/>
      <c r="AB22" s="60"/>
      <c r="AE22" s="61" t="s">
        <v>79</v>
      </c>
      <c r="AF22" s="61" t="s">
        <v>80</v>
      </c>
      <c r="AY22" s="105"/>
      <c r="AZ22" s="105"/>
      <c r="BA22" s="60"/>
      <c r="BB22" s="60"/>
      <c r="BF22" s="61" t="s">
        <v>49</v>
      </c>
      <c r="BG22" s="61" t="s">
        <v>104</v>
      </c>
      <c r="BY22" s="105"/>
      <c r="BZ22" s="105"/>
      <c r="CA22" s="60"/>
      <c r="CB22" s="60"/>
      <c r="CD22" s="99" t="s">
        <v>84</v>
      </c>
      <c r="CE22" s="100"/>
      <c r="CF22" s="100"/>
      <c r="CG22" s="100"/>
      <c r="CH22" s="100"/>
      <c r="CI22" s="100"/>
      <c r="CJ22" s="100"/>
      <c r="CK22" s="100"/>
      <c r="CL22" s="100"/>
      <c r="CM22" s="100"/>
      <c r="CN22" s="100"/>
      <c r="CO22" s="100"/>
      <c r="CP22" s="100"/>
      <c r="CQ22" s="100"/>
      <c r="CR22" s="100"/>
      <c r="CS22" s="100"/>
      <c r="CT22" s="100"/>
      <c r="CU22" s="100"/>
      <c r="CV22" s="100"/>
      <c r="CW22" s="101"/>
      <c r="CY22" s="105"/>
      <c r="CZ22" s="105"/>
      <c r="DC22" s="12"/>
      <c r="DD22" s="5"/>
      <c r="DE22" s="5"/>
      <c r="DF22" s="5"/>
      <c r="DG22" s="5"/>
      <c r="DH22" s="5"/>
      <c r="DI22" s="5"/>
      <c r="DJ22" s="5"/>
      <c r="DK22" s="5"/>
      <c r="DL22" s="5"/>
      <c r="DM22" s="5"/>
      <c r="DN22" s="5"/>
      <c r="DO22" s="5"/>
      <c r="DP22" s="5"/>
      <c r="DQ22" s="5"/>
      <c r="DR22" s="5"/>
      <c r="DS22" s="5"/>
      <c r="DT22" s="5"/>
      <c r="DU22" s="5"/>
      <c r="DV22" s="5"/>
      <c r="DW22" s="5"/>
      <c r="DX22" s="13"/>
    </row>
    <row r="23" spans="1:128" ht="24.95" customHeight="1" x14ac:dyDescent="0.3">
      <c r="A23" s="61"/>
      <c r="B23" s="61"/>
      <c r="C23" s="61"/>
      <c r="D23" s="61"/>
      <c r="E23" s="124" t="s">
        <v>61</v>
      </c>
      <c r="F23" s="125"/>
      <c r="G23" s="125"/>
      <c r="H23" s="125"/>
      <c r="I23" s="125"/>
      <c r="J23" s="125"/>
      <c r="K23" s="125"/>
      <c r="L23" s="125"/>
      <c r="M23" s="125"/>
      <c r="N23" s="125"/>
      <c r="O23" s="125"/>
      <c r="P23" s="125"/>
      <c r="Q23" s="125"/>
      <c r="R23" s="125"/>
      <c r="S23" s="117"/>
      <c r="T23" s="117"/>
      <c r="U23" s="117"/>
      <c r="V23" s="117"/>
      <c r="W23" s="117"/>
      <c r="X23" s="118"/>
      <c r="Y23" s="61"/>
      <c r="Z23" s="61"/>
      <c r="AA23" s="60"/>
      <c r="AB23" s="106"/>
      <c r="AF23" s="61" t="s">
        <v>81</v>
      </c>
      <c r="AY23" s="106"/>
      <c r="AZ23" s="106"/>
      <c r="BA23" s="60"/>
      <c r="BB23" s="106"/>
      <c r="BY23" s="106"/>
      <c r="BZ23" s="106"/>
      <c r="CA23" s="60"/>
      <c r="CB23" s="106"/>
      <c r="CD23" s="110"/>
      <c r="CW23" s="111"/>
      <c r="CY23" s="106"/>
      <c r="CZ23" s="106"/>
      <c r="DC23" s="12"/>
      <c r="DD23" s="5"/>
      <c r="DE23" s="5"/>
      <c r="DF23" s="5"/>
      <c r="DG23" s="5"/>
      <c r="DH23" s="5"/>
      <c r="DI23" s="5"/>
      <c r="DJ23" s="5"/>
      <c r="DK23" s="5"/>
      <c r="DL23" s="5"/>
      <c r="DM23" s="5"/>
      <c r="DN23" s="5"/>
      <c r="DO23" s="5"/>
      <c r="DP23" s="5"/>
      <c r="DQ23" s="5"/>
      <c r="DR23" s="5"/>
      <c r="DS23" s="5"/>
      <c r="DT23" s="5"/>
      <c r="DU23" s="5"/>
      <c r="DV23" s="5"/>
      <c r="DW23" s="5"/>
      <c r="DX23" s="13"/>
    </row>
    <row r="24" spans="1:128" ht="24.95" customHeight="1" x14ac:dyDescent="0.3">
      <c r="A24" s="61"/>
      <c r="B24" s="61"/>
      <c r="C24" s="61"/>
      <c r="D24" s="61"/>
      <c r="E24" s="127"/>
      <c r="F24" s="116"/>
      <c r="G24" s="116"/>
      <c r="H24" s="116"/>
      <c r="I24" s="116"/>
      <c r="J24" s="116"/>
      <c r="K24" s="116"/>
      <c r="L24" s="116"/>
      <c r="M24" s="116"/>
      <c r="N24" s="116"/>
      <c r="O24" s="116"/>
      <c r="P24" s="116"/>
      <c r="Q24" s="116"/>
      <c r="R24" s="116"/>
      <c r="S24" s="61"/>
      <c r="T24" s="61"/>
      <c r="U24" s="61"/>
      <c r="V24" s="61"/>
      <c r="W24" s="61"/>
      <c r="X24" s="120"/>
      <c r="Y24" s="61"/>
      <c r="Z24" s="61"/>
      <c r="AA24" s="60"/>
      <c r="AB24" s="106"/>
      <c r="AF24" s="61" t="s">
        <v>49</v>
      </c>
      <c r="AG24" s="61" t="s">
        <v>82</v>
      </c>
      <c r="AY24" s="106"/>
      <c r="AZ24" s="106"/>
      <c r="BA24" s="60"/>
      <c r="BB24" s="106"/>
      <c r="BC24" s="14" t="s">
        <v>1</v>
      </c>
      <c r="BD24" s="10" t="s">
        <v>6</v>
      </c>
      <c r="BE24" s="10"/>
      <c r="BF24" s="10"/>
      <c r="BG24" s="10"/>
      <c r="BH24" s="10"/>
      <c r="BI24" s="10"/>
      <c r="BJ24" s="10"/>
      <c r="BK24" s="10"/>
      <c r="BL24" s="10"/>
      <c r="BM24" s="10"/>
      <c r="BN24" s="10"/>
      <c r="BO24" s="10"/>
      <c r="BP24" s="10"/>
      <c r="BQ24" s="10"/>
      <c r="BR24" s="10"/>
      <c r="BS24" s="10"/>
      <c r="BT24" s="10"/>
      <c r="BU24" s="10"/>
      <c r="BV24" s="10"/>
      <c r="BW24" s="10"/>
      <c r="BX24" s="11"/>
      <c r="BY24" s="106"/>
      <c r="BZ24" s="106"/>
      <c r="CA24" s="60"/>
      <c r="CB24" s="106"/>
      <c r="CD24" s="112"/>
      <c r="CE24" s="113"/>
      <c r="CF24" s="113"/>
      <c r="CG24" s="113"/>
      <c r="CH24" s="113"/>
      <c r="CI24" s="113"/>
      <c r="CJ24" s="113"/>
      <c r="CK24" s="113"/>
      <c r="CL24" s="113"/>
      <c r="CM24" s="113"/>
      <c r="CN24" s="113"/>
      <c r="CO24" s="113"/>
      <c r="CP24" s="113"/>
      <c r="CQ24" s="113"/>
      <c r="CR24" s="113"/>
      <c r="CS24" s="113"/>
      <c r="CT24" s="113"/>
      <c r="CU24" s="113"/>
      <c r="CV24" s="113"/>
      <c r="CW24" s="114"/>
      <c r="CY24" s="106"/>
      <c r="CZ24" s="106"/>
      <c r="DC24" s="12"/>
      <c r="DD24" s="5"/>
      <c r="DE24" s="5"/>
      <c r="DF24" s="5"/>
      <c r="DG24" s="5"/>
      <c r="DH24" s="5"/>
      <c r="DI24" s="5"/>
      <c r="DJ24" s="5"/>
      <c r="DK24" s="5"/>
      <c r="DL24" s="5"/>
      <c r="DM24" s="5"/>
      <c r="DN24" s="5"/>
      <c r="DO24" s="5"/>
      <c r="DP24" s="5"/>
      <c r="DQ24" s="5"/>
      <c r="DR24" s="5"/>
      <c r="DS24" s="5"/>
      <c r="DT24" s="5"/>
      <c r="DU24" s="5"/>
      <c r="DV24" s="5"/>
      <c r="DW24" s="5"/>
      <c r="DX24" s="13"/>
    </row>
    <row r="25" spans="1:128" ht="24.95" customHeight="1" x14ac:dyDescent="0.3">
      <c r="A25" s="61"/>
      <c r="B25" s="61"/>
      <c r="C25" s="61"/>
      <c r="D25" s="61"/>
      <c r="E25" s="127" t="s">
        <v>66</v>
      </c>
      <c r="F25" s="116"/>
      <c r="G25" s="116"/>
      <c r="H25" s="116"/>
      <c r="I25" s="116"/>
      <c r="J25" s="116"/>
      <c r="K25" s="116"/>
      <c r="L25" s="116"/>
      <c r="M25" s="116"/>
      <c r="N25" s="116"/>
      <c r="O25" s="116"/>
      <c r="P25" s="116"/>
      <c r="Q25" s="116"/>
      <c r="R25" s="116"/>
      <c r="S25" s="61"/>
      <c r="T25" s="61"/>
      <c r="U25" s="61"/>
      <c r="V25" s="61"/>
      <c r="W25" s="61"/>
      <c r="X25" s="120"/>
      <c r="Y25" s="61"/>
      <c r="Z25" s="61"/>
      <c r="AA25" s="60"/>
      <c r="AB25" s="60"/>
      <c r="AY25" s="105"/>
      <c r="AZ25" s="105"/>
      <c r="BA25" s="60"/>
      <c r="BB25" s="60"/>
      <c r="BC25" s="12"/>
      <c r="BD25" s="5"/>
      <c r="BE25" s="5"/>
      <c r="BF25" s="5"/>
      <c r="BG25" s="5"/>
      <c r="BH25" s="5"/>
      <c r="BI25" s="5"/>
      <c r="BJ25" s="5"/>
      <c r="BK25" s="5"/>
      <c r="BL25" s="5"/>
      <c r="BM25" s="5"/>
      <c r="BN25" s="5"/>
      <c r="BO25" s="5"/>
      <c r="BP25" s="5"/>
      <c r="BQ25" s="5"/>
      <c r="BR25" s="5"/>
      <c r="BS25" s="5"/>
      <c r="BT25" s="5"/>
      <c r="BU25" s="5"/>
      <c r="BV25" s="5"/>
      <c r="BW25" s="5"/>
      <c r="BX25" s="13"/>
      <c r="BY25" s="105"/>
      <c r="BZ25" s="105"/>
      <c r="CA25" s="60"/>
      <c r="CB25" s="60"/>
      <c r="CY25" s="105"/>
      <c r="CZ25" s="105"/>
      <c r="DC25" s="12"/>
      <c r="DD25" s="5"/>
      <c r="DE25" s="5"/>
      <c r="DF25" s="5"/>
      <c r="DG25" s="5"/>
      <c r="DH25" s="5"/>
      <c r="DI25" s="5"/>
      <c r="DJ25" s="5"/>
      <c r="DK25" s="5"/>
      <c r="DL25" s="5"/>
      <c r="DM25" s="5"/>
      <c r="DN25" s="5"/>
      <c r="DO25" s="5"/>
      <c r="DP25" s="5"/>
      <c r="DQ25" s="5"/>
      <c r="DR25" s="5"/>
      <c r="DS25" s="5"/>
      <c r="DT25" s="5"/>
      <c r="DU25" s="5"/>
      <c r="DV25" s="5"/>
      <c r="DW25" s="5"/>
      <c r="DX25" s="13"/>
    </row>
    <row r="26" spans="1:128" ht="24.95" customHeight="1" x14ac:dyDescent="0.3">
      <c r="A26" s="61"/>
      <c r="B26" s="61"/>
      <c r="C26" s="61"/>
      <c r="D26" s="61"/>
      <c r="E26" s="127" t="s">
        <v>64</v>
      </c>
      <c r="F26" s="116"/>
      <c r="G26" s="116"/>
      <c r="H26" s="116"/>
      <c r="I26" s="116"/>
      <c r="J26" s="116"/>
      <c r="K26" s="116"/>
      <c r="L26" s="116"/>
      <c r="M26" s="116"/>
      <c r="N26" s="132" t="s">
        <v>67</v>
      </c>
      <c r="O26" s="132"/>
      <c r="P26" s="132"/>
      <c r="Q26" s="132"/>
      <c r="R26" s="132"/>
      <c r="S26" s="61"/>
      <c r="T26" s="61"/>
      <c r="U26" s="61"/>
      <c r="V26" s="61"/>
      <c r="W26" s="61"/>
      <c r="X26" s="120"/>
      <c r="Y26" s="61"/>
      <c r="Z26" s="61"/>
      <c r="AA26" s="60"/>
      <c r="AB26" s="60"/>
      <c r="AY26" s="105"/>
      <c r="AZ26" s="105"/>
      <c r="BA26" s="60"/>
      <c r="BB26" s="60"/>
      <c r="BC26" s="12"/>
      <c r="BD26" s="5"/>
      <c r="BE26" s="5"/>
      <c r="BF26" s="5"/>
      <c r="BG26" s="5"/>
      <c r="BH26" s="5"/>
      <c r="BI26" s="5"/>
      <c r="BJ26" s="5"/>
      <c r="BK26" s="5"/>
      <c r="BL26" s="5"/>
      <c r="BM26" s="5"/>
      <c r="BN26" s="5"/>
      <c r="BO26" s="5"/>
      <c r="BP26" s="5"/>
      <c r="BQ26" s="5"/>
      <c r="BR26" s="5"/>
      <c r="BS26" s="5"/>
      <c r="BT26" s="5"/>
      <c r="BU26" s="5"/>
      <c r="BV26" s="5"/>
      <c r="BW26" s="5"/>
      <c r="BX26" s="13"/>
      <c r="BY26" s="105"/>
      <c r="BZ26" s="105"/>
      <c r="CA26" s="91" t="s">
        <v>122</v>
      </c>
      <c r="CB26" s="91"/>
      <c r="CC26" s="91"/>
      <c r="CD26" s="92" t="s">
        <v>45</v>
      </c>
      <c r="CE26" s="93"/>
      <c r="CF26" s="94"/>
      <c r="CG26" s="61" t="s">
        <v>123</v>
      </c>
      <c r="CY26" s="105"/>
      <c r="CZ26" s="105"/>
      <c r="DC26" s="115"/>
      <c r="DD26" s="5"/>
      <c r="DE26" s="5"/>
      <c r="DF26" s="5"/>
      <c r="DG26" s="5"/>
      <c r="DH26" s="5"/>
      <c r="DI26" s="5"/>
      <c r="DJ26" s="5"/>
      <c r="DK26" s="5"/>
      <c r="DL26" s="5"/>
      <c r="DM26" s="5"/>
      <c r="DN26" s="5"/>
      <c r="DO26" s="5"/>
      <c r="DP26" s="5"/>
      <c r="DQ26" s="5"/>
      <c r="DR26" s="5"/>
      <c r="DS26" s="5"/>
      <c r="DT26" s="5"/>
      <c r="DU26" s="5"/>
      <c r="DV26" s="5"/>
      <c r="DW26" s="5"/>
      <c r="DX26" s="13"/>
    </row>
    <row r="27" spans="1:128" ht="24.95" customHeight="1" x14ac:dyDescent="0.3">
      <c r="A27" s="61"/>
      <c r="B27" s="61"/>
      <c r="C27" s="61"/>
      <c r="D27" s="61"/>
      <c r="E27" s="129"/>
      <c r="F27" s="130"/>
      <c r="G27" s="130"/>
      <c r="H27" s="130"/>
      <c r="I27" s="130"/>
      <c r="J27" s="130"/>
      <c r="K27" s="130"/>
      <c r="L27" s="130"/>
      <c r="M27" s="130"/>
      <c r="N27" s="133"/>
      <c r="O27" s="133"/>
      <c r="P27" s="133"/>
      <c r="Q27" s="133"/>
      <c r="R27" s="133"/>
      <c r="S27" s="122"/>
      <c r="T27" s="122"/>
      <c r="U27" s="122"/>
      <c r="V27" s="122"/>
      <c r="W27" s="122"/>
      <c r="X27" s="123"/>
      <c r="Y27" s="61"/>
      <c r="Z27" s="61"/>
      <c r="AA27" s="60"/>
      <c r="AB27" s="60"/>
      <c r="AY27" s="60"/>
      <c r="AZ27" s="60"/>
      <c r="BA27" s="60"/>
      <c r="BB27" s="60"/>
      <c r="BC27" s="12"/>
      <c r="BD27" s="5"/>
      <c r="BE27" s="5"/>
      <c r="BF27" s="5"/>
      <c r="BG27" s="5"/>
      <c r="BH27" s="5"/>
      <c r="BI27" s="5"/>
      <c r="BJ27" s="5"/>
      <c r="BK27" s="5"/>
      <c r="BL27" s="5"/>
      <c r="BM27" s="5"/>
      <c r="BN27" s="5"/>
      <c r="BO27" s="5"/>
      <c r="BP27" s="5"/>
      <c r="BQ27" s="5"/>
      <c r="BR27" s="5"/>
      <c r="BS27" s="5"/>
      <c r="BT27" s="5"/>
      <c r="BU27" s="5"/>
      <c r="BV27" s="5"/>
      <c r="BW27" s="5"/>
      <c r="BX27" s="13"/>
      <c r="BY27" s="60"/>
      <c r="BZ27" s="60"/>
      <c r="CA27" s="60"/>
      <c r="CB27" s="60"/>
      <c r="CG27" s="92" t="s">
        <v>124</v>
      </c>
      <c r="CH27" s="94"/>
      <c r="CI27" s="61" t="s">
        <v>125</v>
      </c>
      <c r="CY27" s="60"/>
      <c r="CZ27" s="60"/>
      <c r="DC27" s="12"/>
      <c r="DD27" s="5"/>
      <c r="DE27" s="5"/>
      <c r="DF27" s="5"/>
      <c r="DG27" s="5"/>
      <c r="DH27" s="5"/>
      <c r="DI27" s="5"/>
      <c r="DJ27" s="5"/>
      <c r="DK27" s="5"/>
      <c r="DL27" s="5"/>
      <c r="DM27" s="5"/>
      <c r="DN27" s="5"/>
      <c r="DO27" s="5"/>
      <c r="DP27" s="5"/>
      <c r="DQ27" s="5"/>
      <c r="DR27" s="5"/>
      <c r="DS27" s="5"/>
      <c r="DT27" s="5"/>
      <c r="DU27" s="5"/>
      <c r="DV27" s="5"/>
      <c r="DW27" s="5"/>
      <c r="DX27" s="13"/>
    </row>
    <row r="28" spans="1:128" ht="24.95" customHeight="1" x14ac:dyDescent="0.3">
      <c r="A28" s="61"/>
      <c r="B28" s="61"/>
      <c r="C28" s="61"/>
      <c r="D28" s="61"/>
      <c r="E28" s="61"/>
      <c r="F28" s="61"/>
      <c r="G28" s="61"/>
      <c r="H28" s="61"/>
      <c r="I28" s="61"/>
      <c r="J28" s="61"/>
      <c r="K28" s="61"/>
      <c r="L28" s="61"/>
      <c r="M28" s="61"/>
      <c r="N28" s="61"/>
      <c r="O28" s="61"/>
      <c r="P28" s="61"/>
      <c r="Q28" s="61"/>
      <c r="R28" s="61"/>
      <c r="S28" s="61"/>
      <c r="T28" s="61"/>
      <c r="U28" s="61"/>
      <c r="V28" s="61"/>
      <c r="W28" s="61"/>
      <c r="X28" s="61"/>
      <c r="Y28" s="61"/>
      <c r="Z28" s="61"/>
      <c r="AA28" s="60"/>
      <c r="AB28" s="60"/>
      <c r="AY28" s="60"/>
      <c r="AZ28" s="60"/>
      <c r="BA28" s="60"/>
      <c r="BB28" s="60"/>
      <c r="BC28" s="12"/>
      <c r="BD28" s="5"/>
      <c r="BE28" s="5"/>
      <c r="BF28" s="5"/>
      <c r="BG28" s="5"/>
      <c r="BH28" s="5"/>
      <c r="BI28" s="5"/>
      <c r="BJ28" s="5"/>
      <c r="BK28" s="5"/>
      <c r="BL28" s="5"/>
      <c r="BM28" s="5"/>
      <c r="BN28" s="5"/>
      <c r="BO28" s="5"/>
      <c r="BP28" s="5"/>
      <c r="BQ28" s="5"/>
      <c r="BR28" s="5"/>
      <c r="BS28" s="5"/>
      <c r="BT28" s="5"/>
      <c r="BU28" s="5"/>
      <c r="BV28" s="5"/>
      <c r="BW28" s="5"/>
      <c r="BX28" s="13"/>
      <c r="BY28" s="60"/>
      <c r="BZ28" s="60"/>
      <c r="CA28" s="60"/>
      <c r="CB28" s="60"/>
      <c r="CG28" s="61" t="s">
        <v>121</v>
      </c>
      <c r="CY28" s="60"/>
      <c r="CZ28" s="60"/>
      <c r="DC28" s="12"/>
      <c r="DD28" s="5"/>
      <c r="DE28" s="5"/>
      <c r="DF28" s="5"/>
      <c r="DG28" s="5"/>
      <c r="DH28" s="5"/>
      <c r="DI28" s="5"/>
      <c r="DJ28" s="5"/>
      <c r="DK28" s="5"/>
      <c r="DL28" s="5"/>
      <c r="DM28" s="5"/>
      <c r="DN28" s="5"/>
      <c r="DO28" s="5"/>
      <c r="DP28" s="5"/>
      <c r="DQ28" s="5"/>
      <c r="DR28" s="5"/>
      <c r="DS28" s="5"/>
      <c r="DT28" s="5"/>
      <c r="DU28" s="5"/>
      <c r="DV28" s="5"/>
      <c r="DW28" s="5"/>
      <c r="DX28" s="13"/>
    </row>
    <row r="29" spans="1:128" ht="24.95" customHeight="1" x14ac:dyDescent="0.3">
      <c r="A29" s="61"/>
      <c r="B29" s="61"/>
      <c r="C29" s="61"/>
      <c r="D29" s="61" t="s">
        <v>55</v>
      </c>
      <c r="E29" s="61" t="s">
        <v>59</v>
      </c>
      <c r="F29" s="61"/>
      <c r="G29" s="61"/>
      <c r="H29" s="61"/>
      <c r="I29" s="61"/>
      <c r="J29" s="61"/>
      <c r="K29" s="61"/>
      <c r="L29" s="61"/>
      <c r="M29" s="61"/>
      <c r="N29" s="61"/>
      <c r="O29" s="61"/>
      <c r="P29" s="61"/>
      <c r="Q29" s="61"/>
      <c r="R29" s="61"/>
      <c r="S29" s="61"/>
      <c r="T29" s="61"/>
      <c r="U29" s="61"/>
      <c r="V29" s="61"/>
      <c r="W29" s="61"/>
      <c r="X29" s="61"/>
      <c r="Y29" s="61"/>
      <c r="Z29" s="61"/>
      <c r="AA29" s="60"/>
      <c r="AB29" s="60"/>
      <c r="AY29" s="60"/>
      <c r="AZ29" s="60"/>
      <c r="BA29" s="60"/>
      <c r="BB29" s="60"/>
      <c r="BC29" s="12"/>
      <c r="BD29" s="5"/>
      <c r="BE29" s="5"/>
      <c r="BF29" s="5"/>
      <c r="BG29" s="5"/>
      <c r="BH29" s="5"/>
      <c r="BI29" s="5"/>
      <c r="BJ29" s="5"/>
      <c r="BK29" s="5"/>
      <c r="BL29" s="5"/>
      <c r="BM29" s="5"/>
      <c r="BN29" s="5"/>
      <c r="BO29" s="5"/>
      <c r="BP29" s="5"/>
      <c r="BQ29" s="5"/>
      <c r="BR29" s="5"/>
      <c r="BS29" s="5"/>
      <c r="BT29" s="5"/>
      <c r="BU29" s="5"/>
      <c r="BV29" s="5"/>
      <c r="BW29" s="5"/>
      <c r="BX29" s="13"/>
      <c r="BY29" s="60"/>
      <c r="BZ29" s="60"/>
      <c r="CA29" s="60"/>
      <c r="CB29" s="60"/>
      <c r="CG29" s="61" t="s">
        <v>77</v>
      </c>
      <c r="CY29" s="60"/>
      <c r="CZ29" s="60"/>
      <c r="DC29" s="12"/>
      <c r="DD29" s="5"/>
      <c r="DE29" s="5"/>
      <c r="DF29" s="5"/>
      <c r="DG29" s="5"/>
      <c r="DH29" s="5"/>
      <c r="DI29" s="5"/>
      <c r="DJ29" s="5"/>
      <c r="DK29" s="5"/>
      <c r="DL29" s="5"/>
      <c r="DM29" s="5"/>
      <c r="DN29" s="5"/>
      <c r="DO29" s="5"/>
      <c r="DP29" s="5"/>
      <c r="DQ29" s="5"/>
      <c r="DR29" s="5"/>
      <c r="DS29" s="5"/>
      <c r="DT29" s="5"/>
      <c r="DU29" s="5"/>
      <c r="DV29" s="5"/>
      <c r="DW29" s="5"/>
      <c r="DX29" s="13"/>
    </row>
    <row r="30" spans="1:128" ht="24.95" customHeight="1" x14ac:dyDescent="0.3">
      <c r="A30" s="61"/>
      <c r="B30" s="61"/>
      <c r="C30" s="61"/>
      <c r="D30" s="61"/>
      <c r="E30" s="61" t="s">
        <v>58</v>
      </c>
      <c r="F30" s="61"/>
      <c r="G30" s="61"/>
      <c r="H30" s="61"/>
      <c r="I30" s="61"/>
      <c r="J30" s="61"/>
      <c r="K30" s="61"/>
      <c r="L30" s="61"/>
      <c r="M30" s="61"/>
      <c r="N30" s="61"/>
      <c r="O30" s="61"/>
      <c r="P30" s="61"/>
      <c r="Q30" s="61"/>
      <c r="R30" s="61"/>
      <c r="S30" s="61"/>
      <c r="T30" s="61"/>
      <c r="U30" s="61"/>
      <c r="V30" s="61"/>
      <c r="W30" s="61"/>
      <c r="X30" s="61"/>
      <c r="Y30" s="61"/>
      <c r="Z30" s="61"/>
      <c r="AA30" s="60"/>
      <c r="AB30" s="60"/>
      <c r="AY30" s="60"/>
      <c r="AZ30" s="60"/>
      <c r="BA30" s="60"/>
      <c r="BB30" s="60"/>
      <c r="BC30" s="12"/>
      <c r="BD30" s="5"/>
      <c r="BE30" s="5"/>
      <c r="BF30" s="5"/>
      <c r="BG30" s="5"/>
      <c r="BH30" s="5"/>
      <c r="BI30" s="5"/>
      <c r="BJ30" s="5"/>
      <c r="BK30" s="5"/>
      <c r="BL30" s="5"/>
      <c r="BM30" s="5"/>
      <c r="BN30" s="5"/>
      <c r="BO30" s="5"/>
      <c r="BP30" s="5"/>
      <c r="BQ30" s="5"/>
      <c r="BR30" s="5"/>
      <c r="BS30" s="5"/>
      <c r="BT30" s="5"/>
      <c r="BU30" s="5"/>
      <c r="BV30" s="5"/>
      <c r="BW30" s="5"/>
      <c r="BX30" s="13"/>
      <c r="BY30" s="60"/>
      <c r="BZ30" s="60"/>
      <c r="CA30" s="60"/>
      <c r="CB30" s="60"/>
      <c r="CY30" s="60"/>
      <c r="CZ30" s="60"/>
      <c r="DC30" s="12"/>
      <c r="DD30" s="5"/>
      <c r="DE30" s="5"/>
      <c r="DF30" s="5"/>
      <c r="DG30" s="5"/>
      <c r="DH30" s="5"/>
      <c r="DI30" s="5"/>
      <c r="DJ30" s="5"/>
      <c r="DK30" s="5"/>
      <c r="DL30" s="5"/>
      <c r="DM30" s="5"/>
      <c r="DN30" s="5"/>
      <c r="DO30" s="5"/>
      <c r="DP30" s="5"/>
      <c r="DQ30" s="5"/>
      <c r="DR30" s="5"/>
      <c r="DS30" s="5"/>
      <c r="DT30" s="5"/>
      <c r="DU30" s="5"/>
      <c r="DV30" s="5"/>
      <c r="DW30" s="5"/>
      <c r="DX30" s="13"/>
    </row>
    <row r="31" spans="1:128" ht="24.95" customHeight="1" x14ac:dyDescent="0.3">
      <c r="A31" s="61"/>
      <c r="B31" s="61"/>
      <c r="C31" s="61"/>
      <c r="D31" s="61"/>
      <c r="E31" s="124" t="s">
        <v>62</v>
      </c>
      <c r="F31" s="125"/>
      <c r="G31" s="125"/>
      <c r="H31" s="125"/>
      <c r="I31" s="125"/>
      <c r="J31" s="125"/>
      <c r="K31" s="125"/>
      <c r="L31" s="125"/>
      <c r="M31" s="125"/>
      <c r="N31" s="125"/>
      <c r="O31" s="125"/>
      <c r="P31" s="125"/>
      <c r="Q31" s="125"/>
      <c r="R31" s="125"/>
      <c r="S31" s="117"/>
      <c r="T31" s="117"/>
      <c r="U31" s="117"/>
      <c r="V31" s="117"/>
      <c r="W31" s="117"/>
      <c r="X31" s="118"/>
      <c r="Y31" s="61"/>
      <c r="Z31" s="61"/>
      <c r="AA31" s="60"/>
      <c r="AB31" s="60"/>
      <c r="AY31" s="60"/>
      <c r="AZ31" s="60"/>
      <c r="BA31" s="60"/>
      <c r="BB31" s="60"/>
      <c r="BC31" s="12"/>
      <c r="BD31" s="5"/>
      <c r="BE31" s="5"/>
      <c r="BF31" s="5"/>
      <c r="BG31" s="5"/>
      <c r="BH31" s="5"/>
      <c r="BI31" s="5"/>
      <c r="BJ31" s="5"/>
      <c r="BK31" s="5"/>
      <c r="BL31" s="5"/>
      <c r="BM31" s="5"/>
      <c r="BN31" s="5"/>
      <c r="BO31" s="5"/>
      <c r="BP31" s="5"/>
      <c r="BQ31" s="5"/>
      <c r="BR31" s="5"/>
      <c r="BS31" s="5"/>
      <c r="BT31" s="5"/>
      <c r="BU31" s="5"/>
      <c r="BV31" s="5"/>
      <c r="BW31" s="5"/>
      <c r="BX31" s="13"/>
      <c r="BY31" s="60"/>
      <c r="BZ31" s="60"/>
      <c r="CA31" s="60"/>
      <c r="CB31" s="60"/>
      <c r="CY31" s="60"/>
      <c r="CZ31" s="60"/>
      <c r="DC31" s="32"/>
      <c r="DD31" s="7"/>
      <c r="DE31" s="7"/>
      <c r="DF31" s="7"/>
      <c r="DG31" s="7"/>
      <c r="DH31" s="7"/>
      <c r="DI31" s="7"/>
      <c r="DJ31" s="7"/>
      <c r="DK31" s="7"/>
      <c r="DL31" s="7"/>
      <c r="DM31" s="7"/>
      <c r="DN31" s="7"/>
      <c r="DO31" s="7"/>
      <c r="DP31" s="7"/>
      <c r="DQ31" s="7"/>
      <c r="DR31" s="7"/>
      <c r="DS31" s="7"/>
      <c r="DT31" s="7"/>
      <c r="DU31" s="7"/>
      <c r="DV31" s="7"/>
      <c r="DW31" s="7"/>
      <c r="DX31" s="8"/>
    </row>
    <row r="32" spans="1:128" ht="24.95" customHeight="1" x14ac:dyDescent="0.3">
      <c r="A32" s="61"/>
      <c r="B32" s="61"/>
      <c r="C32" s="61"/>
      <c r="D32" s="61"/>
      <c r="E32" s="127"/>
      <c r="F32" s="116"/>
      <c r="G32" s="116"/>
      <c r="H32" s="116"/>
      <c r="I32" s="116"/>
      <c r="J32" s="116"/>
      <c r="K32" s="116"/>
      <c r="L32" s="116"/>
      <c r="M32" s="116"/>
      <c r="N32" s="116"/>
      <c r="O32" s="116"/>
      <c r="P32" s="116"/>
      <c r="Q32" s="116"/>
      <c r="R32" s="116"/>
      <c r="S32" s="61"/>
      <c r="T32" s="61"/>
      <c r="U32" s="61"/>
      <c r="V32" s="61"/>
      <c r="W32" s="61"/>
      <c r="X32" s="120"/>
      <c r="Y32" s="61"/>
      <c r="Z32" s="61"/>
      <c r="AA32" s="60"/>
      <c r="AB32" s="60"/>
      <c r="AY32" s="60"/>
      <c r="AZ32" s="60"/>
      <c r="BA32" s="60"/>
      <c r="BB32" s="60"/>
      <c r="BC32" s="12"/>
      <c r="BD32" s="5"/>
      <c r="BE32" s="5"/>
      <c r="BF32" s="5"/>
      <c r="BG32" s="5"/>
      <c r="BH32" s="5"/>
      <c r="BI32" s="5"/>
      <c r="BJ32" s="5"/>
      <c r="BK32" s="5"/>
      <c r="BL32" s="5"/>
      <c r="BM32" s="5"/>
      <c r="BN32" s="5"/>
      <c r="BO32" s="5"/>
      <c r="BP32" s="5"/>
      <c r="BQ32" s="5"/>
      <c r="BR32" s="5"/>
      <c r="BS32" s="5"/>
      <c r="BT32" s="5"/>
      <c r="BU32" s="5"/>
      <c r="BV32" s="5"/>
      <c r="BW32" s="5"/>
      <c r="BX32" s="13"/>
      <c r="BY32" s="60"/>
      <c r="BZ32" s="60"/>
      <c r="CA32" s="60"/>
      <c r="CB32" s="60"/>
      <c r="CY32" s="60"/>
      <c r="CZ32" s="60"/>
    </row>
    <row r="33" spans="1:112" ht="24.95" customHeight="1" x14ac:dyDescent="0.3">
      <c r="A33" s="61"/>
      <c r="B33" s="61"/>
      <c r="C33" s="61"/>
      <c r="D33" s="61"/>
      <c r="E33" s="127" t="s">
        <v>68</v>
      </c>
      <c r="F33" s="116"/>
      <c r="G33" s="116"/>
      <c r="H33" s="116"/>
      <c r="I33" s="116"/>
      <c r="J33" s="116"/>
      <c r="K33" s="116"/>
      <c r="L33" s="116"/>
      <c r="M33" s="116"/>
      <c r="N33" s="116"/>
      <c r="O33" s="116"/>
      <c r="P33" s="116"/>
      <c r="Q33" s="116"/>
      <c r="R33" s="116"/>
      <c r="S33" s="61"/>
      <c r="T33" s="61"/>
      <c r="U33" s="61"/>
      <c r="V33" s="61"/>
      <c r="W33" s="61"/>
      <c r="X33" s="120"/>
      <c r="Y33" s="61"/>
      <c r="Z33" s="61"/>
      <c r="AA33" s="60"/>
      <c r="AB33" s="60"/>
      <c r="AY33" s="60"/>
      <c r="AZ33" s="60"/>
      <c r="BA33" s="60"/>
      <c r="BB33" s="60"/>
      <c r="BC33" s="119"/>
      <c r="BX33" s="120"/>
      <c r="BY33" s="60"/>
      <c r="BZ33" s="60"/>
      <c r="CA33" s="60"/>
      <c r="CB33" s="60"/>
      <c r="CG33" s="61" t="s">
        <v>49</v>
      </c>
      <c r="CH33" s="61" t="s">
        <v>126</v>
      </c>
      <c r="CY33" s="60"/>
      <c r="CZ33" s="60"/>
      <c r="DC33" s="1" t="s">
        <v>3</v>
      </c>
      <c r="DH33" s="1" t="s">
        <v>30</v>
      </c>
    </row>
    <row r="34" spans="1:112" ht="24.95" customHeight="1" x14ac:dyDescent="0.3">
      <c r="A34" s="61"/>
      <c r="B34" s="61"/>
      <c r="C34" s="61"/>
      <c r="D34" s="61"/>
      <c r="E34" s="127" t="s">
        <v>64</v>
      </c>
      <c r="F34" s="116"/>
      <c r="G34" s="116"/>
      <c r="H34" s="116"/>
      <c r="I34" s="116"/>
      <c r="J34" s="116"/>
      <c r="K34" s="116"/>
      <c r="L34" s="116"/>
      <c r="M34" s="116"/>
      <c r="N34" s="132" t="s">
        <v>69</v>
      </c>
      <c r="O34" s="132"/>
      <c r="P34" s="132"/>
      <c r="Q34" s="132"/>
      <c r="R34" s="132"/>
      <c r="S34" s="61"/>
      <c r="T34" s="61"/>
      <c r="U34" s="61"/>
      <c r="V34" s="61"/>
      <c r="W34" s="61"/>
      <c r="X34" s="120"/>
      <c r="Y34" s="61"/>
      <c r="Z34" s="61"/>
      <c r="BC34" s="119"/>
      <c r="BX34" s="120"/>
      <c r="CG34" s="61" t="s">
        <v>49</v>
      </c>
      <c r="CH34" s="61" t="s">
        <v>127</v>
      </c>
      <c r="DD34" s="1" t="s">
        <v>5</v>
      </c>
      <c r="DE34" s="1" t="s">
        <v>20</v>
      </c>
    </row>
    <row r="35" spans="1:112" ht="24.95" customHeight="1" x14ac:dyDescent="0.3">
      <c r="A35" s="61"/>
      <c r="B35" s="61"/>
      <c r="C35" s="61"/>
      <c r="D35" s="61"/>
      <c r="E35" s="129"/>
      <c r="F35" s="130"/>
      <c r="G35" s="130"/>
      <c r="H35" s="130"/>
      <c r="I35" s="130"/>
      <c r="J35" s="130"/>
      <c r="K35" s="130"/>
      <c r="L35" s="130"/>
      <c r="M35" s="130"/>
      <c r="N35" s="133"/>
      <c r="O35" s="133"/>
      <c r="P35" s="133"/>
      <c r="Q35" s="133"/>
      <c r="R35" s="133"/>
      <c r="S35" s="122"/>
      <c r="T35" s="122"/>
      <c r="U35" s="122"/>
      <c r="V35" s="122"/>
      <c r="W35" s="122"/>
      <c r="X35" s="123"/>
      <c r="Y35" s="61"/>
      <c r="Z35" s="61"/>
      <c r="BC35" s="119"/>
      <c r="BX35" s="120"/>
      <c r="DC35" s="1" t="s">
        <v>4</v>
      </c>
      <c r="DH35" s="1" t="s">
        <v>32</v>
      </c>
    </row>
    <row r="36" spans="1:112" ht="24.95" customHeight="1" x14ac:dyDescent="0.3">
      <c r="A36" s="61"/>
      <c r="B36" s="61"/>
      <c r="C36" s="61"/>
      <c r="D36" s="61"/>
      <c r="E36" s="61"/>
      <c r="F36" s="61"/>
      <c r="G36" s="61"/>
      <c r="H36" s="61"/>
      <c r="I36" s="61"/>
      <c r="J36" s="61"/>
      <c r="K36" s="61"/>
      <c r="L36" s="61"/>
      <c r="M36" s="61"/>
      <c r="N36" s="61"/>
      <c r="O36" s="61"/>
      <c r="P36" s="61"/>
      <c r="Q36" s="61"/>
      <c r="R36" s="61"/>
      <c r="S36" s="61"/>
      <c r="T36" s="61"/>
      <c r="U36" s="61"/>
      <c r="V36" s="61"/>
      <c r="W36" s="61"/>
      <c r="X36" s="61"/>
      <c r="Y36" s="61"/>
      <c r="Z36" s="61"/>
      <c r="AJ36" s="61" t="s">
        <v>83</v>
      </c>
      <c r="AW36" s="61" t="s">
        <v>84</v>
      </c>
      <c r="BC36" s="121"/>
      <c r="BD36" s="122"/>
      <c r="BE36" s="122"/>
      <c r="BF36" s="122"/>
      <c r="BG36" s="122"/>
      <c r="BH36" s="122"/>
      <c r="BI36" s="122"/>
      <c r="BJ36" s="122"/>
      <c r="BK36" s="122"/>
      <c r="BL36" s="122"/>
      <c r="BM36" s="122"/>
      <c r="BN36" s="122"/>
      <c r="BO36" s="122"/>
      <c r="BP36" s="122"/>
      <c r="BQ36" s="122"/>
      <c r="BR36" s="122"/>
      <c r="BS36" s="122"/>
      <c r="BT36" s="122"/>
      <c r="BU36" s="122"/>
      <c r="BV36" s="122"/>
      <c r="BW36" s="122"/>
      <c r="BX36" s="123"/>
    </row>
    <row r="37" spans="1:112" ht="24.95" customHeight="1" x14ac:dyDescent="0.3">
      <c r="A37" s="61"/>
      <c r="B37" s="61"/>
      <c r="C37" s="61"/>
      <c r="D37" s="61"/>
      <c r="E37" s="61"/>
      <c r="F37" s="61"/>
      <c r="G37" s="61"/>
      <c r="H37" s="61"/>
      <c r="I37" s="61"/>
      <c r="J37" s="61"/>
      <c r="K37" s="61"/>
      <c r="L37" s="61"/>
      <c r="M37" s="61"/>
      <c r="N37" s="61"/>
      <c r="O37" s="61"/>
      <c r="P37" s="61"/>
      <c r="Q37" s="61"/>
      <c r="R37" s="61"/>
      <c r="S37" s="61"/>
      <c r="T37" s="61"/>
      <c r="U37" s="61"/>
      <c r="V37" s="61"/>
      <c r="W37" s="61"/>
      <c r="X37" s="61"/>
      <c r="Y37" s="61"/>
      <c r="Z37" s="61"/>
    </row>
    <row r="38" spans="1:112" ht="24.95" customHeight="1" x14ac:dyDescent="0.3">
      <c r="A38" s="61"/>
      <c r="B38" s="61"/>
      <c r="C38" s="61"/>
      <c r="D38" s="61"/>
      <c r="E38" s="61"/>
      <c r="F38" s="61"/>
      <c r="G38" s="61"/>
      <c r="H38" s="61"/>
      <c r="I38" s="61"/>
      <c r="J38" s="61"/>
      <c r="K38" s="61"/>
      <c r="L38" s="61"/>
      <c r="M38" s="61"/>
      <c r="N38" s="61"/>
      <c r="O38" s="61"/>
      <c r="P38" s="61"/>
      <c r="Q38" s="61"/>
      <c r="R38" s="61"/>
      <c r="S38" s="61"/>
      <c r="T38" s="61"/>
      <c r="U38" s="61"/>
      <c r="V38" s="61"/>
      <c r="W38" s="61"/>
      <c r="X38" s="61"/>
      <c r="Y38" s="61"/>
      <c r="Z38" s="61"/>
    </row>
  </sheetData>
  <mergeCells count="55">
    <mergeCell ref="CH14:CL14"/>
    <mergeCell ref="CH15:CL15"/>
    <mergeCell ref="CH16:CL16"/>
    <mergeCell ref="CH17:CL17"/>
    <mergeCell ref="DC2:DX3"/>
    <mergeCell ref="CA26:CC26"/>
    <mergeCell ref="CD26:CF26"/>
    <mergeCell ref="CG27:CH27"/>
    <mergeCell ref="CI10:CL10"/>
    <mergeCell ref="CM10:CP10"/>
    <mergeCell ref="CQ10:CT10"/>
    <mergeCell ref="CU10:CX10"/>
    <mergeCell ref="CI11:CL11"/>
    <mergeCell ref="CM11:CP11"/>
    <mergeCell ref="CQ11:CT11"/>
    <mergeCell ref="CU11:CX11"/>
    <mergeCell ref="CI12:CL12"/>
    <mergeCell ref="CM12:CP12"/>
    <mergeCell ref="CQ12:CT12"/>
    <mergeCell ref="CU12:CX12"/>
    <mergeCell ref="CU5:CX5"/>
    <mergeCell ref="CQ5:CT5"/>
    <mergeCell ref="CM5:CP5"/>
    <mergeCell ref="CI5:CL5"/>
    <mergeCell ref="CI6:CL6"/>
    <mergeCell ref="CM6:CP6"/>
    <mergeCell ref="CQ6:CT6"/>
    <mergeCell ref="CU6:CX6"/>
    <mergeCell ref="N26:R27"/>
    <mergeCell ref="N34:R35"/>
    <mergeCell ref="CA2:CC2"/>
    <mergeCell ref="AA16:AC16"/>
    <mergeCell ref="AK16:AM16"/>
    <mergeCell ref="AQ16:AU16"/>
    <mergeCell ref="AN16:AP16"/>
    <mergeCell ref="AL21:AP21"/>
    <mergeCell ref="BA17:BC17"/>
    <mergeCell ref="BK19:BN19"/>
    <mergeCell ref="BK18:BN18"/>
    <mergeCell ref="CI7:CL7"/>
    <mergeCell ref="CM7:CP7"/>
    <mergeCell ref="CQ7:CT7"/>
    <mergeCell ref="CU7:CX7"/>
    <mergeCell ref="CI8:CL8"/>
    <mergeCell ref="CM8:CP8"/>
    <mergeCell ref="CQ8:CT8"/>
    <mergeCell ref="CU8:CX8"/>
    <mergeCell ref="CI9:CL9"/>
    <mergeCell ref="CM9:CP9"/>
    <mergeCell ref="CQ9:CT9"/>
    <mergeCell ref="CU9:CX9"/>
    <mergeCell ref="BA2:BC2"/>
    <mergeCell ref="C2:F4"/>
    <mergeCell ref="AA2:AC2"/>
    <mergeCell ref="N18:R19"/>
  </mergeCells>
  <phoneticPr fontId="2"/>
  <pageMargins left="0.7" right="0.86624999999999996" top="0.75" bottom="0.75" header="0.3" footer="0.3"/>
  <pageSetup paperSize="9" scale="87" orientation="portrait" r:id="rId1"/>
  <headerFooter>
    <oddHeader>&amp;L2020/01/14&amp;C&amp;"メイリオ,レギュラー"&amp;16&amp;A&amp;R&amp;"メイリオ,レギュラー"（担当：池川）</oddHeader>
    <oddFooter>&amp;C&amp;"メイリオ,レギュラー"&amp;14&amp;P / &amp;N</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8"/>
  <sheetViews>
    <sheetView showGridLines="0" view="pageLayout" zoomScaleNormal="100" workbookViewId="0"/>
  </sheetViews>
  <sheetFormatPr defaultColWidth="7.25" defaultRowHeight="19.7" customHeight="1" x14ac:dyDescent="0.3"/>
  <cols>
    <col min="1" max="1" width="7.375" style="38" bestFit="1" customWidth="1"/>
    <col min="2" max="11" width="7.625" style="38" bestFit="1" customWidth="1"/>
    <col min="12" max="16384" width="7.25" style="38"/>
  </cols>
  <sheetData>
    <row r="1" spans="1:11" ht="19.7" customHeight="1" x14ac:dyDescent="0.3">
      <c r="A1" s="36" t="s">
        <v>31</v>
      </c>
      <c r="B1" s="37">
        <v>0</v>
      </c>
      <c r="C1" s="37">
        <f t="shared" ref="C1:K1" si="0">B1+0.01</f>
        <v>0.01</v>
      </c>
      <c r="D1" s="37">
        <f t="shared" si="0"/>
        <v>0.02</v>
      </c>
      <c r="E1" s="37">
        <f t="shared" si="0"/>
        <v>0.03</v>
      </c>
      <c r="F1" s="37">
        <f t="shared" si="0"/>
        <v>0.04</v>
      </c>
      <c r="G1" s="37">
        <f t="shared" si="0"/>
        <v>0.05</v>
      </c>
      <c r="H1" s="37">
        <f t="shared" si="0"/>
        <v>6.0000000000000005E-2</v>
      </c>
      <c r="I1" s="37">
        <f t="shared" si="0"/>
        <v>7.0000000000000007E-2</v>
      </c>
      <c r="J1" s="37">
        <f t="shared" si="0"/>
        <v>0.08</v>
      </c>
      <c r="K1" s="37">
        <f t="shared" si="0"/>
        <v>0.09</v>
      </c>
    </row>
    <row r="2" spans="1:11" ht="19.7" customHeight="1" x14ac:dyDescent="0.3">
      <c r="A2" s="39">
        <v>0</v>
      </c>
      <c r="B2" s="40">
        <f t="shared" ref="B2:K2" si="1">1-_xlfn.NORM.DIST(($A2+B$1),0,1,TRUE)</f>
        <v>0.5</v>
      </c>
      <c r="C2" s="40">
        <f t="shared" si="1"/>
        <v>0.4960106436853684</v>
      </c>
      <c r="D2" s="40">
        <f t="shared" si="1"/>
        <v>0.49202168628309795</v>
      </c>
      <c r="E2" s="40">
        <f t="shared" si="1"/>
        <v>0.48803352658588728</v>
      </c>
      <c r="F2" s="40">
        <f t="shared" si="1"/>
        <v>0.48404656314716932</v>
      </c>
      <c r="G2" s="40">
        <f t="shared" si="1"/>
        <v>0.48006119416162751</v>
      </c>
      <c r="H2" s="40">
        <f t="shared" si="1"/>
        <v>0.47607781734589316</v>
      </c>
      <c r="I2" s="40">
        <f t="shared" si="1"/>
        <v>0.47209682981947887</v>
      </c>
      <c r="J2" s="40">
        <f t="shared" si="1"/>
        <v>0.46811862798601256</v>
      </c>
      <c r="K2" s="40">
        <f t="shared" si="1"/>
        <v>0.46414360741482796</v>
      </c>
    </row>
    <row r="3" spans="1:11" ht="19.7" customHeight="1" x14ac:dyDescent="0.3">
      <c r="A3" s="39"/>
    </row>
    <row r="4" spans="1:11" ht="19.7" customHeight="1" x14ac:dyDescent="0.3">
      <c r="A4" s="39">
        <f>A2+0.1</f>
        <v>0.1</v>
      </c>
      <c r="B4" s="40">
        <f t="shared" ref="B4:K8" si="2">1-_xlfn.NORM.DIST(($A4+B$1),0,1,TRUE)</f>
        <v>0.46017216272297101</v>
      </c>
      <c r="C4" s="40">
        <f t="shared" si="2"/>
        <v>0.45620468745768328</v>
      </c>
      <c r="D4" s="40">
        <f t="shared" si="2"/>
        <v>0.45224157397941611</v>
      </c>
      <c r="E4" s="40">
        <f t="shared" si="2"/>
        <v>0.44828321334543886</v>
      </c>
      <c r="F4" s="40">
        <f t="shared" si="2"/>
        <v>0.44432999519409355</v>
      </c>
      <c r="G4" s="40">
        <f t="shared" si="2"/>
        <v>0.4403823076297575</v>
      </c>
      <c r="H4" s="40">
        <f t="shared" si="2"/>
        <v>0.43644053710856712</v>
      </c>
      <c r="I4" s="40">
        <f t="shared" si="2"/>
        <v>0.43250506832496161</v>
      </c>
      <c r="J4" s="40">
        <f t="shared" si="2"/>
        <v>0.4285762840990992</v>
      </c>
      <c r="K4" s="40">
        <f t="shared" si="2"/>
        <v>0.42465456526520451</v>
      </c>
    </row>
    <row r="5" spans="1:11" ht="19.7" customHeight="1" x14ac:dyDescent="0.3">
      <c r="A5" s="39">
        <f>A4+0.1</f>
        <v>0.2</v>
      </c>
      <c r="B5" s="40">
        <f t="shared" si="2"/>
        <v>0.42074029056089701</v>
      </c>
      <c r="C5" s="40">
        <f t="shared" si="2"/>
        <v>0.41683383651755768</v>
      </c>
      <c r="D5" s="40">
        <f t="shared" si="2"/>
        <v>0.41293557735178532</v>
      </c>
      <c r="E5" s="40">
        <f t="shared" si="2"/>
        <v>0.40904588485799409</v>
      </c>
      <c r="F5" s="40">
        <f t="shared" si="2"/>
        <v>0.40516512830220419</v>
      </c>
      <c r="G5" s="40">
        <f t="shared" si="2"/>
        <v>0.4012936743170763</v>
      </c>
      <c r="H5" s="40">
        <f t="shared" si="2"/>
        <v>0.39743188679823949</v>
      </c>
      <c r="I5" s="40">
        <f t="shared" si="2"/>
        <v>0.39358012680196053</v>
      </c>
      <c r="J5" s="40">
        <f t="shared" si="2"/>
        <v>0.38973875244420275</v>
      </c>
      <c r="K5" s="40">
        <f t="shared" si="2"/>
        <v>0.38590811880112263</v>
      </c>
    </row>
    <row r="6" spans="1:11" ht="19.7" customHeight="1" x14ac:dyDescent="0.3">
      <c r="A6" s="39">
        <f>A5+0.1</f>
        <v>0.30000000000000004</v>
      </c>
      <c r="B6" s="40">
        <f t="shared" si="2"/>
        <v>0.38208857781104733</v>
      </c>
      <c r="C6" s="40">
        <f t="shared" si="2"/>
        <v>0.37828047817798072</v>
      </c>
      <c r="D6" s="40">
        <f t="shared" si="2"/>
        <v>0.37448416527667994</v>
      </c>
      <c r="E6" s="40">
        <f t="shared" si="2"/>
        <v>0.37069998105934643</v>
      </c>
      <c r="F6" s="40">
        <f t="shared" si="2"/>
        <v>0.36692826396397193</v>
      </c>
      <c r="G6" s="40">
        <f t="shared" si="2"/>
        <v>0.3631693488243809</v>
      </c>
      <c r="H6" s="40">
        <f t="shared" si="2"/>
        <v>0.35942356678200871</v>
      </c>
      <c r="I6" s="40">
        <f t="shared" si="2"/>
        <v>0.35569124519945317</v>
      </c>
      <c r="J6" s="40">
        <f t="shared" si="2"/>
        <v>0.35197270757583721</v>
      </c>
      <c r="K6" s="40">
        <f t="shared" si="2"/>
        <v>0.34826827346401756</v>
      </c>
    </row>
    <row r="7" spans="1:11" ht="19.7" customHeight="1" x14ac:dyDescent="0.3">
      <c r="A7" s="39">
        <f>A6+0.1</f>
        <v>0.4</v>
      </c>
      <c r="B7" s="40">
        <f t="shared" si="2"/>
        <v>0.34457825838967571</v>
      </c>
      <c r="C7" s="40">
        <f t="shared" si="2"/>
        <v>0.34090297377232259</v>
      </c>
      <c r="D7" s="40">
        <f t="shared" si="2"/>
        <v>0.33724272684824941</v>
      </c>
      <c r="E7" s="40">
        <f t="shared" si="2"/>
        <v>0.33359782059545762</v>
      </c>
      <c r="F7" s="40">
        <f t="shared" si="2"/>
        <v>0.32996855366059363</v>
      </c>
      <c r="G7" s="40">
        <f t="shared" si="2"/>
        <v>0.32635522028791997</v>
      </c>
      <c r="H7" s="40">
        <f t="shared" si="2"/>
        <v>0.32275811025034773</v>
      </c>
      <c r="I7" s="40">
        <f t="shared" si="2"/>
        <v>0.3191775087825558</v>
      </c>
      <c r="J7" s="40">
        <f t="shared" si="2"/>
        <v>0.31561369651622251</v>
      </c>
      <c r="K7" s="40">
        <f t="shared" si="2"/>
        <v>0.31206694941739055</v>
      </c>
    </row>
    <row r="8" spans="1:11" ht="19.7" customHeight="1" x14ac:dyDescent="0.3">
      <c r="A8" s="39">
        <f>A7+0.1</f>
        <v>0.5</v>
      </c>
      <c r="B8" s="40">
        <f t="shared" si="2"/>
        <v>0.30853753872598688</v>
      </c>
      <c r="C8" s="40">
        <f t="shared" si="2"/>
        <v>0.30502573089751939</v>
      </c>
      <c r="D8" s="40">
        <f t="shared" si="2"/>
        <v>0.30153178754696619</v>
      </c>
      <c r="E8" s="40">
        <f t="shared" si="2"/>
        <v>0.29805596539487644</v>
      </c>
      <c r="F8" s="40">
        <f t="shared" si="2"/>
        <v>0.29459851621569799</v>
      </c>
      <c r="G8" s="40">
        <f t="shared" si="2"/>
        <v>0.29115968678834636</v>
      </c>
      <c r="H8" s="40">
        <f t="shared" si="2"/>
        <v>0.28773971884902705</v>
      </c>
      <c r="I8" s="40">
        <f t="shared" si="2"/>
        <v>0.28433884904632412</v>
      </c>
      <c r="J8" s="40">
        <f t="shared" si="2"/>
        <v>0.2809573088985643</v>
      </c>
      <c r="K8" s="40">
        <f t="shared" si="2"/>
        <v>0.27759532475346493</v>
      </c>
    </row>
    <row r="9" spans="1:11" ht="19.7" customHeight="1" x14ac:dyDescent="0.3">
      <c r="A9" s="39"/>
    </row>
    <row r="10" spans="1:11" ht="19.7" customHeight="1" x14ac:dyDescent="0.3">
      <c r="A10" s="39">
        <f>A8+0.1</f>
        <v>0.6</v>
      </c>
      <c r="B10" s="40">
        <f t="shared" ref="B10:K14" si="3">1-_xlfn.NORM.DIST(($A10+B$1),0,1,TRUE)</f>
        <v>0.27425311775007355</v>
      </c>
      <c r="C10" s="40">
        <f t="shared" si="3"/>
        <v>0.27093090378300566</v>
      </c>
      <c r="D10" s="40">
        <f t="shared" si="3"/>
        <v>0.267628893468983</v>
      </c>
      <c r="E10" s="40">
        <f t="shared" si="3"/>
        <v>0.26434729211567753</v>
      </c>
      <c r="F10" s="40">
        <f t="shared" si="3"/>
        <v>0.26108629969286157</v>
      </c>
      <c r="G10" s="40">
        <f t="shared" si="3"/>
        <v>0.25784611080586473</v>
      </c>
      <c r="H10" s="40">
        <f t="shared" si="3"/>
        <v>0.25462691467133602</v>
      </c>
      <c r="I10" s="40">
        <f t="shared" si="3"/>
        <v>0.25142889509531008</v>
      </c>
      <c r="J10" s="40">
        <f t="shared" si="3"/>
        <v>0.24825223045357048</v>
      </c>
      <c r="K10" s="40">
        <f t="shared" si="3"/>
        <v>0.24509709367430943</v>
      </c>
    </row>
    <row r="11" spans="1:11" ht="19.7" customHeight="1" x14ac:dyDescent="0.3">
      <c r="A11" s="39">
        <f>A10+0.1</f>
        <v>0.7</v>
      </c>
      <c r="B11" s="40">
        <f t="shared" si="3"/>
        <v>0.24196365222307303</v>
      </c>
      <c r="C11" s="40">
        <f t="shared" si="3"/>
        <v>0.23885206808998671</v>
      </c>
      <c r="D11" s="40">
        <f t="shared" si="3"/>
        <v>0.23576249777925118</v>
      </c>
      <c r="E11" s="40">
        <f t="shared" si="3"/>
        <v>0.23269509230089747</v>
      </c>
      <c r="F11" s="40">
        <f t="shared" si="3"/>
        <v>0.22964999716479062</v>
      </c>
      <c r="G11" s="40">
        <f t="shared" si="3"/>
        <v>0.22662735237686826</v>
      </c>
      <c r="H11" s="40">
        <f t="shared" si="3"/>
        <v>0.22362729243759938</v>
      </c>
      <c r="I11" s="40">
        <f t="shared" si="3"/>
        <v>0.22064994634264956</v>
      </c>
      <c r="J11" s="40">
        <f t="shared" si="3"/>
        <v>0.21769543758573318</v>
      </c>
      <c r="K11" s="40">
        <f t="shared" si="3"/>
        <v>0.21476388416363723</v>
      </c>
    </row>
    <row r="12" spans="1:11" ht="19.7" customHeight="1" x14ac:dyDescent="0.3">
      <c r="A12" s="39">
        <f>A11+0.1</f>
        <v>0.79999999999999993</v>
      </c>
      <c r="B12" s="40">
        <f t="shared" si="3"/>
        <v>0.21185539858339664</v>
      </c>
      <c r="C12" s="40">
        <f t="shared" si="3"/>
        <v>0.20897008787160165</v>
      </c>
      <c r="D12" s="40">
        <f t="shared" si="3"/>
        <v>0.20610805358581308</v>
      </c>
      <c r="E12" s="40">
        <f t="shared" si="3"/>
        <v>0.20326939182806847</v>
      </c>
      <c r="F12" s="40">
        <f t="shared" si="3"/>
        <v>0.20045419326044966</v>
      </c>
      <c r="G12" s="40">
        <f t="shared" si="3"/>
        <v>0.19766254312269238</v>
      </c>
      <c r="H12" s="40">
        <f t="shared" si="3"/>
        <v>0.19489452125180828</v>
      </c>
      <c r="I12" s="40">
        <f t="shared" si="3"/>
        <v>0.19215020210369627</v>
      </c>
      <c r="J12" s="40">
        <f t="shared" si="3"/>
        <v>0.18942965477671214</v>
      </c>
      <c r="K12" s="40">
        <f t="shared" si="3"/>
        <v>0.18673294303717269</v>
      </c>
    </row>
    <row r="13" spans="1:11" ht="19.7" customHeight="1" x14ac:dyDescent="0.3">
      <c r="A13" s="39">
        <f>A12+0.1</f>
        <v>0.89999999999999991</v>
      </c>
      <c r="B13" s="40">
        <f t="shared" si="3"/>
        <v>0.18406012534675953</v>
      </c>
      <c r="C13" s="40">
        <f t="shared" si="3"/>
        <v>0.18141125489179721</v>
      </c>
      <c r="D13" s="40">
        <f t="shared" si="3"/>
        <v>0.17878637961437172</v>
      </c>
      <c r="E13" s="40">
        <f t="shared" si="3"/>
        <v>0.17618554224525795</v>
      </c>
      <c r="F13" s="40">
        <f t="shared" si="3"/>
        <v>0.17360878033862459</v>
      </c>
      <c r="G13" s="40">
        <f t="shared" si="3"/>
        <v>0.17105612630848188</v>
      </c>
      <c r="H13" s="40">
        <f t="shared" si="3"/>
        <v>0.16852760746683781</v>
      </c>
      <c r="I13" s="40">
        <f t="shared" si="3"/>
        <v>0.16602324606352958</v>
      </c>
      <c r="J13" s="40">
        <f t="shared" si="3"/>
        <v>0.16354305932769231</v>
      </c>
      <c r="K13" s="40">
        <f t="shared" si="3"/>
        <v>0.16108705951083091</v>
      </c>
    </row>
    <row r="14" spans="1:11" ht="19.7" customHeight="1" x14ac:dyDescent="0.3">
      <c r="A14" s="39">
        <f>A13+0.1</f>
        <v>0.99999999999999989</v>
      </c>
      <c r="B14" s="40">
        <f t="shared" si="3"/>
        <v>0.15865525393145719</v>
      </c>
      <c r="C14" s="40">
        <f t="shared" si="3"/>
        <v>0.15624764502125466</v>
      </c>
      <c r="D14" s="40">
        <f t="shared" si="3"/>
        <v>0.15386423037273489</v>
      </c>
      <c r="E14" s="40">
        <f t="shared" si="3"/>
        <v>0.15150500278834378</v>
      </c>
      <c r="F14" s="40">
        <f t="shared" si="3"/>
        <v>0.14916995033098146</v>
      </c>
      <c r="G14" s="40">
        <f t="shared" si="3"/>
        <v>0.14685905637589591</v>
      </c>
      <c r="H14" s="40">
        <f t="shared" si="3"/>
        <v>0.14457229966390961</v>
      </c>
      <c r="I14" s="40">
        <f t="shared" si="3"/>
        <v>0.14230965435593923</v>
      </c>
      <c r="J14" s="40">
        <f t="shared" si="3"/>
        <v>0.14007109008876906</v>
      </c>
      <c r="K14" s="40">
        <f t="shared" si="3"/>
        <v>0.1378565720320355</v>
      </c>
    </row>
    <row r="15" spans="1:11" ht="19.7" customHeight="1" x14ac:dyDescent="0.3">
      <c r="A15" s="39"/>
    </row>
    <row r="16" spans="1:11" ht="19.7" customHeight="1" x14ac:dyDescent="0.3">
      <c r="A16" s="39">
        <f>A14+0.1</f>
        <v>1.0999999999999999</v>
      </c>
      <c r="B16" s="40">
        <f t="shared" ref="B16:K20" si="4">1-_xlfn.NORM.DIST(($A16+B$1),0,1,TRUE)</f>
        <v>0.13566606094638267</v>
      </c>
      <c r="C16" s="40">
        <f t="shared" si="4"/>
        <v>0.13349951324274723</v>
      </c>
      <c r="D16" s="40">
        <f t="shared" si="4"/>
        <v>0.13135688104273069</v>
      </c>
      <c r="E16" s="40">
        <f t="shared" si="4"/>
        <v>0.1292381122400178</v>
      </c>
      <c r="F16" s="40">
        <f t="shared" si="4"/>
        <v>0.12714315056279824</v>
      </c>
      <c r="G16" s="40">
        <f t="shared" si="4"/>
        <v>0.12507193563715024</v>
      </c>
      <c r="H16" s="40">
        <f t="shared" si="4"/>
        <v>0.12302440305134343</v>
      </c>
      <c r="I16" s="40">
        <f t="shared" si="4"/>
        <v>0.12100048442101818</v>
      </c>
      <c r="J16" s="40">
        <f t="shared" si="4"/>
        <v>0.11900010745520073</v>
      </c>
      <c r="K16" s="40">
        <f t="shared" si="4"/>
        <v>0.11702319602310862</v>
      </c>
    </row>
    <row r="17" spans="1:11" ht="19.7" customHeight="1" x14ac:dyDescent="0.3">
      <c r="A17" s="39">
        <f>A16+0.1</f>
        <v>1.2</v>
      </c>
      <c r="B17" s="40">
        <f t="shared" si="4"/>
        <v>0.11506967022170822</v>
      </c>
      <c r="C17" s="40">
        <f t="shared" si="4"/>
        <v>0.11313944644397722</v>
      </c>
      <c r="D17" s="40">
        <f t="shared" si="4"/>
        <v>0.11123243744783462</v>
      </c>
      <c r="E17" s="40">
        <f t="shared" si="4"/>
        <v>0.10934855242569186</v>
      </c>
      <c r="F17" s="40">
        <f t="shared" si="4"/>
        <v>0.10748769707458694</v>
      </c>
      <c r="G17" s="40">
        <f t="shared" si="4"/>
        <v>0.10564977366685524</v>
      </c>
      <c r="H17" s="40">
        <f t="shared" si="4"/>
        <v>0.10383468112130034</v>
      </c>
      <c r="I17" s="40">
        <f t="shared" si="4"/>
        <v>0.10204231507481909</v>
      </c>
      <c r="J17" s="40">
        <f t="shared" si="4"/>
        <v>0.10027256795444206</v>
      </c>
      <c r="K17" s="40">
        <f t="shared" si="4"/>
        <v>9.8525329049747867E-2</v>
      </c>
    </row>
    <row r="18" spans="1:11" ht="19.7" customHeight="1" x14ac:dyDescent="0.3">
      <c r="A18" s="39">
        <f>A17+0.1</f>
        <v>1.3</v>
      </c>
      <c r="B18" s="40">
        <f t="shared" si="4"/>
        <v>9.6800484585610302E-2</v>
      </c>
      <c r="C18" s="40">
        <f t="shared" si="4"/>
        <v>9.5097917795239018E-2</v>
      </c>
      <c r="D18" s="40">
        <f t="shared" si="4"/>
        <v>9.3417508993471787E-2</v>
      </c>
      <c r="E18" s="40">
        <f t="shared" si="4"/>
        <v>9.1759135650280821E-2</v>
      </c>
      <c r="F18" s="40">
        <f t="shared" si="4"/>
        <v>9.0122672464452491E-2</v>
      </c>
      <c r="G18" s="40">
        <f t="shared" si="4"/>
        <v>8.8507991437401956E-2</v>
      </c>
      <c r="H18" s="40">
        <f t="shared" si="4"/>
        <v>8.6914961947085034E-2</v>
      </c>
      <c r="I18" s="40">
        <f t="shared" si="4"/>
        <v>8.5343450821966926E-2</v>
      </c>
      <c r="J18" s="40">
        <f t="shared" si="4"/>
        <v>8.3793322415014249E-2</v>
      </c>
      <c r="K18" s="40">
        <f t="shared" si="4"/>
        <v>8.2264438677668861E-2</v>
      </c>
    </row>
    <row r="19" spans="1:11" ht="19.7" customHeight="1" x14ac:dyDescent="0.3">
      <c r="A19" s="39">
        <f>A18+0.1</f>
        <v>1.4000000000000001</v>
      </c>
      <c r="B19" s="40">
        <f t="shared" si="4"/>
        <v>8.0756659233771066E-2</v>
      </c>
      <c r="C19" s="40">
        <f t="shared" si="4"/>
        <v>7.9269841453392331E-2</v>
      </c>
      <c r="D19" s="40">
        <f t="shared" si="4"/>
        <v>7.780384052654632E-2</v>
      </c>
      <c r="E19" s="40">
        <f t="shared" si="4"/>
        <v>7.6358509536739061E-2</v>
      </c>
      <c r="F19" s="40">
        <f t="shared" si="4"/>
        <v>7.4933699534327047E-2</v>
      </c>
      <c r="G19" s="40">
        <f t="shared" si="4"/>
        <v>7.352925960964829E-2</v>
      </c>
      <c r="H19" s="40">
        <f t="shared" si="4"/>
        <v>7.2145036965893805E-2</v>
      </c>
      <c r="I19" s="40">
        <f t="shared" si="4"/>
        <v>7.0780876991685449E-2</v>
      </c>
      <c r="J19" s="40">
        <f t="shared" si="4"/>
        <v>6.9436623333331671E-2</v>
      </c>
      <c r="K19" s="40">
        <f t="shared" si="4"/>
        <v>6.8112117966725449E-2</v>
      </c>
    </row>
    <row r="20" spans="1:11" ht="19.7" customHeight="1" x14ac:dyDescent="0.3">
      <c r="A20" s="39">
        <f>A19+0.1</f>
        <v>1.5000000000000002</v>
      </c>
      <c r="B20" s="40">
        <f t="shared" si="4"/>
        <v>6.6807201268858085E-2</v>
      </c>
      <c r="C20" s="40">
        <f t="shared" si="4"/>
        <v>6.5521712088916439E-2</v>
      </c>
      <c r="D20" s="40">
        <f t="shared" si="4"/>
        <v>6.4255487818935753E-2</v>
      </c>
      <c r="E20" s="40">
        <f t="shared" si="4"/>
        <v>6.3008364463978395E-2</v>
      </c>
      <c r="F20" s="40">
        <f t="shared" si="4"/>
        <v>6.1780176711811796E-2</v>
      </c>
      <c r="G20" s="40">
        <f t="shared" si="4"/>
        <v>6.0570758002058911E-2</v>
      </c>
      <c r="H20" s="40">
        <f t="shared" si="4"/>
        <v>5.9379940594793013E-2</v>
      </c>
      <c r="I20" s="40">
        <f t="shared" si="4"/>
        <v>5.8207555638552955E-2</v>
      </c>
      <c r="J20" s="40">
        <f t="shared" si="4"/>
        <v>5.7053433237754136E-2</v>
      </c>
      <c r="K20" s="40">
        <f t="shared" si="4"/>
        <v>5.5917402519469417E-2</v>
      </c>
    </row>
    <row r="21" spans="1:11" ht="19.7" customHeight="1" x14ac:dyDescent="0.3">
      <c r="A21" s="39"/>
    </row>
    <row r="22" spans="1:11" ht="19.7" customHeight="1" x14ac:dyDescent="0.3">
      <c r="A22" s="39">
        <f>A20+0.1</f>
        <v>1.6000000000000003</v>
      </c>
      <c r="B22" s="40">
        <f t="shared" ref="B22:K26" si="5">1-_xlfn.NORM.DIST(($A22+B$1),0,1,TRUE)</f>
        <v>5.4799291699557995E-2</v>
      </c>
      <c r="C22" s="40">
        <f t="shared" si="5"/>
        <v>5.3698928148119718E-2</v>
      </c>
      <c r="D22" s="40">
        <f t="shared" si="5"/>
        <v>5.2616138454252059E-2</v>
      </c>
      <c r="E22" s="40">
        <f t="shared" si="5"/>
        <v>5.1550748490089338E-2</v>
      </c>
      <c r="F22" s="40">
        <f t="shared" si="5"/>
        <v>5.0502583474103635E-2</v>
      </c>
      <c r="G22" s="40">
        <f t="shared" si="5"/>
        <v>4.9471468033648103E-2</v>
      </c>
      <c r="H22" s="40">
        <f t="shared" si="5"/>
        <v>4.8457226266722775E-2</v>
      </c>
      <c r="I22" s="40">
        <f t="shared" si="5"/>
        <v>4.745968180294724E-2</v>
      </c>
      <c r="J22" s="40">
        <f t="shared" si="5"/>
        <v>4.6478657863719963E-2</v>
      </c>
      <c r="K22" s="40">
        <f t="shared" si="5"/>
        <v>4.5513977321549826E-2</v>
      </c>
    </row>
    <row r="23" spans="1:11" ht="19.7" customHeight="1" x14ac:dyDescent="0.3">
      <c r="A23" s="39">
        <f>A22+0.1</f>
        <v>1.7000000000000004</v>
      </c>
      <c r="B23" s="40">
        <f t="shared" si="5"/>
        <v>4.4565462758543006E-2</v>
      </c>
      <c r="C23" s="40">
        <f t="shared" si="5"/>
        <v>4.3632936524031884E-2</v>
      </c>
      <c r="D23" s="40">
        <f t="shared" si="5"/>
        <v>4.2716220791328863E-2</v>
      </c>
      <c r="E23" s="40">
        <f t="shared" si="5"/>
        <v>4.1815137613594899E-2</v>
      </c>
      <c r="F23" s="40">
        <f t="shared" si="5"/>
        <v>4.0929508978807316E-2</v>
      </c>
      <c r="G23" s="40">
        <f t="shared" si="5"/>
        <v>4.0059156863817003E-2</v>
      </c>
      <c r="H23" s="40">
        <f t="shared" si="5"/>
        <v>3.9203903287482578E-2</v>
      </c>
      <c r="I23" s="40">
        <f t="shared" si="5"/>
        <v>3.8363570362871191E-2</v>
      </c>
      <c r="J23" s="40">
        <f t="shared" si="5"/>
        <v>3.7537980348516742E-2</v>
      </c>
      <c r="K23" s="40">
        <f t="shared" si="5"/>
        <v>3.6726955698726305E-2</v>
      </c>
    </row>
    <row r="24" spans="1:11" ht="19.7" customHeight="1" x14ac:dyDescent="0.3">
      <c r="A24" s="39">
        <f>A23+0.1</f>
        <v>1.8000000000000005</v>
      </c>
      <c r="B24" s="40">
        <f t="shared" si="5"/>
        <v>3.5930319112925768E-2</v>
      </c>
      <c r="C24" s="40">
        <f t="shared" si="5"/>
        <v>3.5147893584038803E-2</v>
      </c>
      <c r="D24" s="40">
        <f t="shared" si="5"/>
        <v>3.4379502445889942E-2</v>
      </c>
      <c r="E24" s="40">
        <f t="shared" si="5"/>
        <v>3.3624969419628337E-2</v>
      </c>
      <c r="F24" s="40">
        <f t="shared" si="5"/>
        <v>3.2884118659163852E-2</v>
      </c>
      <c r="G24" s="40">
        <f t="shared" si="5"/>
        <v>3.215677479561363E-2</v>
      </c>
      <c r="H24" s="40">
        <f t="shared" si="5"/>
        <v>3.1442762980752659E-2</v>
      </c>
      <c r="I24" s="40">
        <f t="shared" si="5"/>
        <v>3.0741908929465933E-2</v>
      </c>
      <c r="J24" s="40">
        <f t="shared" si="5"/>
        <v>3.0054038961199736E-2</v>
      </c>
      <c r="K24" s="40">
        <f t="shared" si="5"/>
        <v>2.9378980040409397E-2</v>
      </c>
    </row>
    <row r="25" spans="1:11" ht="19.7" customHeight="1" x14ac:dyDescent="0.3">
      <c r="A25" s="39">
        <f>A24+0.1</f>
        <v>1.9000000000000006</v>
      </c>
      <c r="B25" s="40">
        <f t="shared" si="5"/>
        <v>2.8716559816001741E-2</v>
      </c>
      <c r="C25" s="40">
        <f t="shared" si="5"/>
        <v>2.8066606659772453E-2</v>
      </c>
      <c r="D25" s="40">
        <f t="shared" si="5"/>
        <v>2.7428949703836802E-2</v>
      </c>
      <c r="E25" s="40">
        <f t="shared" si="5"/>
        <v>2.6803418877054952E-2</v>
      </c>
      <c r="F25" s="40">
        <f t="shared" si="5"/>
        <v>2.6189844940452622E-2</v>
      </c>
      <c r="G25" s="40">
        <f t="shared" si="5"/>
        <v>2.5588059521638562E-2</v>
      </c>
      <c r="H25" s="40">
        <f t="shared" si="5"/>
        <v>2.4997895148220373E-2</v>
      </c>
      <c r="I25" s="40">
        <f t="shared" si="5"/>
        <v>2.4419185280222466E-2</v>
      </c>
      <c r="J25" s="40">
        <f t="shared" si="5"/>
        <v>2.3851764341508486E-2</v>
      </c>
      <c r="K25" s="40">
        <f t="shared" si="5"/>
        <v>2.329546775021174E-2</v>
      </c>
    </row>
    <row r="26" spans="1:11" ht="19.7" customHeight="1" x14ac:dyDescent="0.3">
      <c r="A26" s="39">
        <f>A25+0.1</f>
        <v>2.0000000000000004</v>
      </c>
      <c r="B26" s="40">
        <f t="shared" si="5"/>
        <v>2.2750131948179209E-2</v>
      </c>
      <c r="C26" s="40">
        <f t="shared" si="5"/>
        <v>2.221559442943144E-2</v>
      </c>
      <c r="D26" s="40">
        <f t="shared" si="5"/>
        <v>2.1691693767646791E-2</v>
      </c>
      <c r="E26" s="40">
        <f t="shared" si="5"/>
        <v>2.1178269642672221E-2</v>
      </c>
      <c r="F26" s="40">
        <f t="shared" si="5"/>
        <v>2.0675162866069963E-2</v>
      </c>
      <c r="G26" s="40">
        <f t="shared" si="5"/>
        <v>2.0182215405704418E-2</v>
      </c>
      <c r="H26" s="40">
        <f t="shared" si="5"/>
        <v>1.9699270409376912E-2</v>
      </c>
      <c r="I26" s="40">
        <f t="shared" si="5"/>
        <v>1.9226172227517213E-2</v>
      </c>
      <c r="J26" s="40">
        <f t="shared" si="5"/>
        <v>1.8762766434937683E-2</v>
      </c>
      <c r="K26" s="40">
        <f t="shared" si="5"/>
        <v>1.8308899851658955E-2</v>
      </c>
    </row>
    <row r="27" spans="1:11" ht="19.7" customHeight="1" x14ac:dyDescent="0.3">
      <c r="A27" s="39"/>
    </row>
    <row r="28" spans="1:11" ht="19.7" customHeight="1" x14ac:dyDescent="0.3">
      <c r="A28" s="39">
        <f>A26+0.1</f>
        <v>2.1000000000000005</v>
      </c>
      <c r="B28" s="40">
        <f t="shared" ref="B28:K32" si="6">1-_xlfn.NORM.DIST(($A28+B$1),0,1,TRUE)</f>
        <v>1.7864420562816563E-2</v>
      </c>
      <c r="C28" s="40">
        <f t="shared" si="6"/>
        <v>1.7429177937657081E-2</v>
      </c>
      <c r="D28" s="40">
        <f t="shared" si="6"/>
        <v>1.700302264763276E-2</v>
      </c>
      <c r="E28" s="40">
        <f t="shared" si="6"/>
        <v>1.6585806683604987E-2</v>
      </c>
      <c r="F28" s="40">
        <f t="shared" si="6"/>
        <v>1.6177383372166121E-2</v>
      </c>
      <c r="G28" s="40">
        <f t="shared" si="6"/>
        <v>1.5777607391090465E-2</v>
      </c>
      <c r="H28" s="40">
        <f t="shared" si="6"/>
        <v>1.5386334783925371E-2</v>
      </c>
      <c r="I28" s="40">
        <f t="shared" si="6"/>
        <v>1.5003422973732139E-2</v>
      </c>
      <c r="J28" s="40">
        <f t="shared" si="6"/>
        <v>1.4628730775989252E-2</v>
      </c>
      <c r="K28" s="40">
        <f t="shared" si="6"/>
        <v>1.4262118410668823E-2</v>
      </c>
    </row>
    <row r="29" spans="1:11" ht="19.7" customHeight="1" x14ac:dyDescent="0.3">
      <c r="A29" s="39">
        <f>A28+0.1</f>
        <v>2.2000000000000006</v>
      </c>
      <c r="B29" s="40">
        <f t="shared" si="6"/>
        <v>1.390344751349859E-2</v>
      </c>
      <c r="C29" s="40">
        <f t="shared" si="6"/>
        <v>1.3552581146419995E-2</v>
      </c>
      <c r="D29" s="40">
        <f t="shared" si="6"/>
        <v>1.3209383807256225E-2</v>
      </c>
      <c r="E29" s="40">
        <f t="shared" si="6"/>
        <v>1.2873721438601993E-2</v>
      </c>
      <c r="F29" s="40">
        <f t="shared" si="6"/>
        <v>1.2545461435946592E-2</v>
      </c>
      <c r="G29" s="40">
        <f t="shared" si="6"/>
        <v>1.2224472655044671E-2</v>
      </c>
      <c r="H29" s="40">
        <f t="shared" si="6"/>
        <v>1.1910625418547038E-2</v>
      </c>
      <c r="I29" s="40">
        <f t="shared" si="6"/>
        <v>1.1603791521903495E-2</v>
      </c>
      <c r="J29" s="40">
        <f t="shared" si="6"/>
        <v>1.1303844238552796E-2</v>
      </c>
      <c r="K29" s="40">
        <f t="shared" si="6"/>
        <v>1.1010658324411393E-2</v>
      </c>
    </row>
    <row r="30" spans="1:11" ht="19.7" customHeight="1" x14ac:dyDescent="0.3">
      <c r="A30" s="39">
        <f>A29+0.1</f>
        <v>2.3000000000000007</v>
      </c>
      <c r="B30" s="40">
        <f t="shared" si="6"/>
        <v>1.0724110021675837E-2</v>
      </c>
      <c r="C30" s="40">
        <f t="shared" si="6"/>
        <v>1.0444077061951051E-2</v>
      </c>
      <c r="D30" s="40">
        <f t="shared" si="6"/>
        <v>1.0170438668719695E-2</v>
      </c>
      <c r="E30" s="40">
        <f t="shared" si="6"/>
        <v>9.9030755591642539E-3</v>
      </c>
      <c r="F30" s="40">
        <f t="shared" si="6"/>
        <v>9.6418699453583168E-3</v>
      </c>
      <c r="G30" s="40">
        <f t="shared" si="6"/>
        <v>9.3867055348385575E-3</v>
      </c>
      <c r="H30" s="40">
        <f t="shared" si="6"/>
        <v>9.1374675305726516E-3</v>
      </c>
      <c r="I30" s="40">
        <f t="shared" si="6"/>
        <v>8.8940426303367737E-3</v>
      </c>
      <c r="J30" s="40">
        <f t="shared" si="6"/>
        <v>8.6563190255165567E-3</v>
      </c>
      <c r="K30" s="40">
        <f t="shared" si="6"/>
        <v>8.4241863993457233E-3</v>
      </c>
    </row>
    <row r="31" spans="1:11" ht="19.7" customHeight="1" x14ac:dyDescent="0.3">
      <c r="A31" s="39">
        <f>A30+0.1</f>
        <v>2.4000000000000008</v>
      </c>
      <c r="B31" s="40">
        <f t="shared" si="6"/>
        <v>8.1975359245961554E-3</v>
      </c>
      <c r="C31" s="40">
        <f t="shared" si="6"/>
        <v>7.9762602607337252E-3</v>
      </c>
      <c r="D31" s="40">
        <f t="shared" si="6"/>
        <v>7.760253550553653E-3</v>
      </c>
      <c r="E31" s="40">
        <f t="shared" si="6"/>
        <v>7.5494114163091597E-3</v>
      </c>
      <c r="F31" s="40">
        <f t="shared" si="6"/>
        <v>7.3436309553482904E-3</v>
      </c>
      <c r="G31" s="40">
        <f t="shared" si="6"/>
        <v>7.1428107352714543E-3</v>
      </c>
      <c r="H31" s="40">
        <f t="shared" si="6"/>
        <v>6.9468507886243369E-3</v>
      </c>
      <c r="I31" s="40">
        <f t="shared" si="6"/>
        <v>6.7556526071406164E-3</v>
      </c>
      <c r="J31" s="40">
        <f t="shared" si="6"/>
        <v>6.5691191355466971E-3</v>
      </c>
      <c r="K31" s="40">
        <f t="shared" si="6"/>
        <v>6.3871547649431148E-3</v>
      </c>
    </row>
    <row r="32" spans="1:11" ht="19.7" customHeight="1" x14ac:dyDescent="0.3">
      <c r="A32" s="39">
        <f>A31+0.1</f>
        <v>2.5000000000000009</v>
      </c>
      <c r="B32" s="40">
        <f t="shared" si="6"/>
        <v>6.2096653257761592E-3</v>
      </c>
      <c r="C32" s="40">
        <f t="shared" si="6"/>
        <v>6.0365580804125907E-3</v>
      </c>
      <c r="D32" s="40">
        <f t="shared" si="6"/>
        <v>5.8677417153325528E-3</v>
      </c>
      <c r="E32" s="40">
        <f t="shared" si="6"/>
        <v>5.7031263329506698E-3</v>
      </c>
      <c r="F32" s="40">
        <f t="shared" si="6"/>
        <v>5.5426234430825394E-3</v>
      </c>
      <c r="G32" s="40">
        <f t="shared" si="6"/>
        <v>5.3861459540667234E-3</v>
      </c>
      <c r="H32" s="40">
        <f t="shared" si="6"/>
        <v>5.2336081635557807E-3</v>
      </c>
      <c r="I32" s="40">
        <f t="shared" si="6"/>
        <v>5.0849257489909983E-3</v>
      </c>
      <c r="J32" s="40">
        <f t="shared" si="6"/>
        <v>4.9400157577705883E-3</v>
      </c>
      <c r="K32" s="40">
        <f t="shared" si="6"/>
        <v>4.7987965971261204E-3</v>
      </c>
    </row>
    <row r="33" spans="1:11" ht="19.7" customHeight="1" x14ac:dyDescent="0.3">
      <c r="A33" s="39"/>
    </row>
    <row r="34" spans="1:11" ht="19.7" customHeight="1" x14ac:dyDescent="0.3">
      <c r="A34" s="39">
        <f>A32+0.1</f>
        <v>2.600000000000001</v>
      </c>
      <c r="B34" s="40">
        <f t="shared" ref="B34:K38" si="7">1-_xlfn.NORM.DIST(($A34+B$1),0,1,TRUE)</f>
        <v>4.661188023718732E-3</v>
      </c>
      <c r="C34" s="40">
        <f t="shared" si="7"/>
        <v>4.5271111329673319E-3</v>
      </c>
      <c r="D34" s="40">
        <f t="shared" si="7"/>
        <v>4.3964883481213413E-3</v>
      </c>
      <c r="E34" s="40">
        <f t="shared" si="7"/>
        <v>4.2692434090892961E-3</v>
      </c>
      <c r="F34" s="40">
        <f t="shared" si="7"/>
        <v>4.14530136103608E-3</v>
      </c>
      <c r="G34" s="40">
        <f t="shared" si="7"/>
        <v>4.0245885427583339E-3</v>
      </c>
      <c r="H34" s="40">
        <f t="shared" si="7"/>
        <v>3.907032574852809E-3</v>
      </c>
      <c r="I34" s="40">
        <f t="shared" si="7"/>
        <v>3.7925623476854353E-3</v>
      </c>
      <c r="J34" s="40">
        <f t="shared" si="7"/>
        <v>3.6811080091749826E-3</v>
      </c>
      <c r="K34" s="40">
        <f t="shared" si="7"/>
        <v>3.5726009523997515E-3</v>
      </c>
    </row>
    <row r="35" spans="1:11" ht="19.7" customHeight="1" x14ac:dyDescent="0.3">
      <c r="A35" s="39">
        <f>A34+0.1</f>
        <v>2.7000000000000011</v>
      </c>
      <c r="B35" s="40">
        <f t="shared" si="7"/>
        <v>3.4669738030406183E-3</v>
      </c>
      <c r="C35" s="40">
        <f t="shared" si="7"/>
        <v>3.3641604066692032E-3</v>
      </c>
      <c r="D35" s="40">
        <f t="shared" si="7"/>
        <v>3.2640958158912659E-3</v>
      </c>
      <c r="E35" s="40">
        <f t="shared" si="7"/>
        <v>3.1667162773577617E-3</v>
      </c>
      <c r="F35" s="40">
        <f t="shared" si="7"/>
        <v>3.0719592186504441E-3</v>
      </c>
      <c r="G35" s="40">
        <f t="shared" si="7"/>
        <v>2.9797632350545555E-3</v>
      </c>
      <c r="H35" s="40">
        <f t="shared" si="7"/>
        <v>2.8900680762261599E-3</v>
      </c>
      <c r="I35" s="40">
        <f t="shared" si="7"/>
        <v>2.8028146327649939E-3</v>
      </c>
      <c r="J35" s="40">
        <f t="shared" si="7"/>
        <v>2.7179449227012764E-3</v>
      </c>
      <c r="K35" s="40">
        <f t="shared" si="7"/>
        <v>2.6354020779049137E-3</v>
      </c>
    </row>
    <row r="36" spans="1:11" ht="19.7" customHeight="1" x14ac:dyDescent="0.3">
      <c r="A36" s="39">
        <f>A35+0.1</f>
        <v>2.8000000000000012</v>
      </c>
      <c r="B36" s="40">
        <f t="shared" si="7"/>
        <v>2.5551303304278683E-3</v>
      </c>
      <c r="C36" s="40">
        <f t="shared" si="7"/>
        <v>2.4770749987857998E-3</v>
      </c>
      <c r="D36" s="40">
        <f t="shared" si="7"/>
        <v>2.4011824741891896E-3</v>
      </c>
      <c r="E36" s="40">
        <f t="shared" si="7"/>
        <v>2.3274002067315003E-3</v>
      </c>
      <c r="F36" s="40">
        <f t="shared" si="7"/>
        <v>2.2556766915423632E-3</v>
      </c>
      <c r="G36" s="40">
        <f t="shared" si="7"/>
        <v>2.1859614549132322E-3</v>
      </c>
      <c r="H36" s="40">
        <f t="shared" si="7"/>
        <v>2.1182050404046082E-3</v>
      </c>
      <c r="I36" s="40">
        <f t="shared" si="7"/>
        <v>2.0523589949397181E-3</v>
      </c>
      <c r="J36" s="40">
        <f t="shared" si="7"/>
        <v>1.9883758548943087E-3</v>
      </c>
      <c r="K36" s="40">
        <f t="shared" si="7"/>
        <v>1.9262091321878838E-3</v>
      </c>
    </row>
    <row r="37" spans="1:11" ht="19.7" customHeight="1" x14ac:dyDescent="0.3">
      <c r="A37" s="39">
        <f>A36+0.1</f>
        <v>2.9000000000000012</v>
      </c>
      <c r="B37" s="40">
        <f t="shared" si="7"/>
        <v>1.8658133003840449E-3</v>
      </c>
      <c r="C37" s="40">
        <f t="shared" si="7"/>
        <v>1.8071437808063751E-3</v>
      </c>
      <c r="D37" s="40">
        <f t="shared" si="7"/>
        <v>1.7501569286760832E-3</v>
      </c>
      <c r="E37" s="40">
        <f t="shared" si="7"/>
        <v>1.694810019277293E-3</v>
      </c>
      <c r="F37" s="40">
        <f t="shared" si="7"/>
        <v>1.6410612341569708E-3</v>
      </c>
      <c r="G37" s="40">
        <f t="shared" si="7"/>
        <v>1.5888696473648212E-3</v>
      </c>
      <c r="H37" s="40">
        <f t="shared" si="7"/>
        <v>1.538195211738036E-3</v>
      </c>
      <c r="I37" s="40">
        <f t="shared" si="7"/>
        <v>1.4889987452374465E-3</v>
      </c>
      <c r="J37" s="40">
        <f t="shared" si="7"/>
        <v>1.4412419173399638E-3</v>
      </c>
      <c r="K37" s="40">
        <f t="shared" si="7"/>
        <v>1.3948872354921926E-3</v>
      </c>
    </row>
    <row r="38" spans="1:11" ht="19.7" customHeight="1" x14ac:dyDescent="0.3">
      <c r="A38" s="41">
        <f>A37+0.1</f>
        <v>3.0000000000000013</v>
      </c>
      <c r="B38" s="42">
        <f t="shared" si="7"/>
        <v>1.3498980316301035E-3</v>
      </c>
      <c r="C38" s="42">
        <f t="shared" si="7"/>
        <v>1.3062384487694256E-3</v>
      </c>
      <c r="D38" s="42">
        <f t="shared" si="7"/>
        <v>1.2638734276723129E-3</v>
      </c>
      <c r="E38" s="42">
        <f t="shared" si="7"/>
        <v>1.2227686935922799E-3</v>
      </c>
      <c r="F38" s="42">
        <f t="shared" si="7"/>
        <v>1.1828907431044033E-3</v>
      </c>
      <c r="G38" s="42">
        <f t="shared" si="7"/>
        <v>1.1442068310226761E-3</v>
      </c>
      <c r="H38" s="42">
        <f t="shared" si="7"/>
        <v>1.1066849574092874E-3</v>
      </c>
      <c r="I38" s="42">
        <f t="shared" si="7"/>
        <v>1.0702938546789387E-3</v>
      </c>
      <c r="J38" s="42">
        <f t="shared" si="7"/>
        <v>1.0350029748028566E-3</v>
      </c>
      <c r="K38" s="42">
        <f t="shared" si="7"/>
        <v>1.0007824766140594E-3</v>
      </c>
    </row>
  </sheetData>
  <phoneticPr fontId="2"/>
  <pageMargins left="0.7" right="0.7" top="0.75" bottom="0.75" header="0.3" footer="0.3"/>
  <pageSetup paperSize="9" orientation="portrait" r:id="rId1"/>
  <headerFooter>
    <oddHeader>&amp;C&amp;"メイリオ,レギュラー"&amp;A&amp;R&amp;"メイリオ,レギュラー"教科書 pp. 162　付録２</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3"/>
  <sheetViews>
    <sheetView showGridLines="0" view="pageLayout" zoomScaleNormal="100" workbookViewId="0"/>
  </sheetViews>
  <sheetFormatPr defaultColWidth="9.5" defaultRowHeight="17.100000000000001" customHeight="1" x14ac:dyDescent="0.3"/>
  <cols>
    <col min="1" max="8" width="9.5" style="51"/>
    <col min="9" max="9" width="9.5" style="49"/>
    <col min="10" max="16384" width="9.5" style="51"/>
  </cols>
  <sheetData>
    <row r="1" spans="1:9" s="48" customFormat="1" ht="17.100000000000001" customHeight="1" x14ac:dyDescent="0.3">
      <c r="A1" s="52" t="s">
        <v>35</v>
      </c>
      <c r="B1" s="56">
        <v>0.25</v>
      </c>
      <c r="C1" s="56">
        <v>0.2</v>
      </c>
      <c r="D1" s="56">
        <v>0.1</v>
      </c>
      <c r="E1" s="56">
        <v>0.05</v>
      </c>
      <c r="F1" s="56">
        <v>2.5000000000000001E-2</v>
      </c>
      <c r="G1" s="56">
        <v>0.01</v>
      </c>
      <c r="H1" s="56">
        <v>5.0000000000000001E-3</v>
      </c>
      <c r="I1" s="57">
        <v>5.0000000000000001E-4</v>
      </c>
    </row>
    <row r="2" spans="1:9" s="48" customFormat="1" ht="17.100000000000001" customHeight="1" x14ac:dyDescent="0.3">
      <c r="A2" s="53" t="s">
        <v>36</v>
      </c>
      <c r="B2" s="58">
        <f>B1*2</f>
        <v>0.5</v>
      </c>
      <c r="C2" s="58">
        <f>C1*2</f>
        <v>0.4</v>
      </c>
      <c r="D2" s="58">
        <f t="shared" ref="D2:I2" si="0">D1*2</f>
        <v>0.2</v>
      </c>
      <c r="E2" s="58">
        <f t="shared" si="0"/>
        <v>0.1</v>
      </c>
      <c r="F2" s="58">
        <f t="shared" si="0"/>
        <v>0.05</v>
      </c>
      <c r="G2" s="58">
        <f t="shared" si="0"/>
        <v>0.02</v>
      </c>
      <c r="H2" s="58">
        <f t="shared" si="0"/>
        <v>0.01</v>
      </c>
      <c r="I2" s="58">
        <f t="shared" si="0"/>
        <v>1E-3</v>
      </c>
    </row>
    <row r="3" spans="1:9" ht="17.100000000000001" customHeight="1" x14ac:dyDescent="0.3">
      <c r="A3" s="55">
        <v>1</v>
      </c>
      <c r="B3" s="50">
        <f>_xlfn.T.INV.2T(B$2,$A3)</f>
        <v>1</v>
      </c>
      <c r="C3" s="50">
        <f t="shared" ref="C3:I18" si="1">_xlfn.T.INV.2T(C$2,$A3)</f>
        <v>1.3763819204711736</v>
      </c>
      <c r="D3" s="50">
        <f t="shared" si="1"/>
        <v>3.077683537175254</v>
      </c>
      <c r="E3" s="50">
        <f t="shared" si="1"/>
        <v>6.3137515146750438</v>
      </c>
      <c r="F3" s="50">
        <f t="shared" si="1"/>
        <v>12.706204736174707</v>
      </c>
      <c r="G3" s="50">
        <f t="shared" si="1"/>
        <v>31.820515953773956</v>
      </c>
      <c r="H3" s="50">
        <f t="shared" si="1"/>
        <v>63.656741162871583</v>
      </c>
      <c r="I3" s="50">
        <f t="shared" si="1"/>
        <v>636.61924876871956</v>
      </c>
    </row>
    <row r="4" spans="1:9" ht="17.100000000000001" customHeight="1" x14ac:dyDescent="0.3">
      <c r="A4" s="55">
        <f>A3+1</f>
        <v>2</v>
      </c>
      <c r="B4" s="50">
        <f t="shared" ref="B4:B7" si="2">_xlfn.T.INV.2T(B$2,$A4)</f>
        <v>0.81649658092772592</v>
      </c>
      <c r="C4" s="50">
        <f t="shared" si="1"/>
        <v>1.0606601717798212</v>
      </c>
      <c r="D4" s="50">
        <f t="shared" si="1"/>
        <v>1.8856180831641267</v>
      </c>
      <c r="E4" s="50">
        <f t="shared" si="1"/>
        <v>2.9199855803537269</v>
      </c>
      <c r="F4" s="50">
        <f t="shared" si="1"/>
        <v>4.3026527297494637</v>
      </c>
      <c r="G4" s="50">
        <f t="shared" si="1"/>
        <v>6.9645567342832733</v>
      </c>
      <c r="H4" s="50">
        <f t="shared" si="1"/>
        <v>9.9248432009182928</v>
      </c>
      <c r="I4" s="50">
        <f t="shared" si="1"/>
        <v>31.599054576443621</v>
      </c>
    </row>
    <row r="5" spans="1:9" ht="17.100000000000001" customHeight="1" x14ac:dyDescent="0.3">
      <c r="A5" s="55">
        <f>A4+1</f>
        <v>3</v>
      </c>
      <c r="B5" s="50">
        <f t="shared" si="2"/>
        <v>0.76489232840434507</v>
      </c>
      <c r="C5" s="50">
        <f t="shared" si="1"/>
        <v>0.97847231236330467</v>
      </c>
      <c r="D5" s="50">
        <f t="shared" si="1"/>
        <v>1.63774435369621</v>
      </c>
      <c r="E5" s="50">
        <f t="shared" si="1"/>
        <v>2.3533634348018233</v>
      </c>
      <c r="F5" s="50">
        <f t="shared" si="1"/>
        <v>3.1824463052837091</v>
      </c>
      <c r="G5" s="50">
        <f t="shared" si="1"/>
        <v>4.5407028585681335</v>
      </c>
      <c r="H5" s="50">
        <f t="shared" si="1"/>
        <v>5.8409093097333571</v>
      </c>
      <c r="I5" s="50">
        <f t="shared" si="1"/>
        <v>12.923978636687485</v>
      </c>
    </row>
    <row r="6" spans="1:9" ht="17.100000000000001" customHeight="1" x14ac:dyDescent="0.3">
      <c r="A6" s="55">
        <f>A5+1</f>
        <v>4</v>
      </c>
      <c r="B6" s="50">
        <f t="shared" si="2"/>
        <v>0.74069708411268287</v>
      </c>
      <c r="C6" s="50">
        <f t="shared" si="1"/>
        <v>0.94096457723518057</v>
      </c>
      <c r="D6" s="50">
        <f t="shared" si="1"/>
        <v>1.5332062740589443</v>
      </c>
      <c r="E6" s="50">
        <f t="shared" si="1"/>
        <v>2.1318467863266499</v>
      </c>
      <c r="F6" s="50">
        <f t="shared" si="1"/>
        <v>2.7764451051977934</v>
      </c>
      <c r="G6" s="50">
        <f t="shared" si="1"/>
        <v>3.7469473879791968</v>
      </c>
      <c r="H6" s="50">
        <f t="shared" si="1"/>
        <v>4.604094871349993</v>
      </c>
      <c r="I6" s="50">
        <f t="shared" si="1"/>
        <v>8.6103015813792751</v>
      </c>
    </row>
    <row r="7" spans="1:9" ht="17.100000000000001" customHeight="1" x14ac:dyDescent="0.3">
      <c r="A7" s="55">
        <f>A6+1</f>
        <v>5</v>
      </c>
      <c r="B7" s="50">
        <f t="shared" si="2"/>
        <v>0.72668684380042159</v>
      </c>
      <c r="C7" s="50">
        <f t="shared" si="1"/>
        <v>0.91954378024082584</v>
      </c>
      <c r="D7" s="50">
        <f t="shared" si="1"/>
        <v>1.4758840488244813</v>
      </c>
      <c r="E7" s="50">
        <f t="shared" si="1"/>
        <v>2.0150483733330233</v>
      </c>
      <c r="F7" s="50">
        <f t="shared" si="1"/>
        <v>2.570581835636315</v>
      </c>
      <c r="G7" s="50">
        <f t="shared" si="1"/>
        <v>3.3649299989072183</v>
      </c>
      <c r="H7" s="50">
        <f t="shared" si="1"/>
        <v>4.0321429835552278</v>
      </c>
      <c r="I7" s="50">
        <f t="shared" si="1"/>
        <v>6.8688266258811099</v>
      </c>
    </row>
    <row r="8" spans="1:9" ht="17.100000000000001" customHeight="1" x14ac:dyDescent="0.3">
      <c r="A8" s="55"/>
      <c r="B8" s="49"/>
      <c r="C8" s="49"/>
      <c r="D8" s="49"/>
      <c r="E8" s="49"/>
      <c r="F8" s="49"/>
      <c r="G8" s="49"/>
      <c r="H8" s="49"/>
    </row>
    <row r="9" spans="1:9" ht="17.100000000000001" customHeight="1" x14ac:dyDescent="0.3">
      <c r="A9" s="55">
        <f>A7+1</f>
        <v>6</v>
      </c>
      <c r="B9" s="50">
        <f>_xlfn.T.INV.2T(B$2,$A9)</f>
        <v>0.71755819649141217</v>
      </c>
      <c r="C9" s="50">
        <f t="shared" si="1"/>
        <v>0.905703285180531</v>
      </c>
      <c r="D9" s="50">
        <f t="shared" si="1"/>
        <v>1.4397557472651481</v>
      </c>
      <c r="E9" s="50">
        <f t="shared" si="1"/>
        <v>1.9431802805153031</v>
      </c>
      <c r="F9" s="50">
        <f t="shared" si="1"/>
        <v>2.4469118511449697</v>
      </c>
      <c r="G9" s="50">
        <f t="shared" si="1"/>
        <v>3.1426684032909828</v>
      </c>
      <c r="H9" s="50">
        <f t="shared" si="1"/>
        <v>3.7074280213247794</v>
      </c>
      <c r="I9" s="50">
        <f t="shared" si="1"/>
        <v>5.9588161788187586</v>
      </c>
    </row>
    <row r="10" spans="1:9" ht="17.100000000000001" customHeight="1" x14ac:dyDescent="0.3">
      <c r="A10" s="55">
        <f>A9+1</f>
        <v>7</v>
      </c>
      <c r="B10" s="50">
        <f t="shared" ref="B10:B13" si="3">_xlfn.T.INV.2T(B$2,$A10)</f>
        <v>0.71114177808178591</v>
      </c>
      <c r="C10" s="50">
        <f t="shared" si="1"/>
        <v>0.89602964431376519</v>
      </c>
      <c r="D10" s="50">
        <f t="shared" si="1"/>
        <v>1.4149239276505079</v>
      </c>
      <c r="E10" s="50">
        <f t="shared" si="1"/>
        <v>1.8945786050900073</v>
      </c>
      <c r="F10" s="50">
        <f t="shared" si="1"/>
        <v>2.3646242515927849</v>
      </c>
      <c r="G10" s="50">
        <f t="shared" si="1"/>
        <v>2.997951566868529</v>
      </c>
      <c r="H10" s="50">
        <f t="shared" si="1"/>
        <v>3.4994832973504946</v>
      </c>
      <c r="I10" s="50">
        <f t="shared" si="1"/>
        <v>5.4078825208617252</v>
      </c>
    </row>
    <row r="11" spans="1:9" ht="17.100000000000001" customHeight="1" x14ac:dyDescent="0.3">
      <c r="A11" s="55">
        <f>A10+1</f>
        <v>8</v>
      </c>
      <c r="B11" s="50">
        <f t="shared" si="3"/>
        <v>0.70638661264483749</v>
      </c>
      <c r="C11" s="50">
        <f t="shared" si="1"/>
        <v>0.88888951776701974</v>
      </c>
      <c r="D11" s="50">
        <f t="shared" si="1"/>
        <v>1.3968153097438645</v>
      </c>
      <c r="E11" s="50">
        <f t="shared" si="1"/>
        <v>1.8595480375308981</v>
      </c>
      <c r="F11" s="50">
        <f t="shared" si="1"/>
        <v>2.3060041352041671</v>
      </c>
      <c r="G11" s="50">
        <f t="shared" si="1"/>
        <v>2.8964594477096224</v>
      </c>
      <c r="H11" s="50">
        <f t="shared" si="1"/>
        <v>3.3553873313333953</v>
      </c>
      <c r="I11" s="50">
        <f t="shared" si="1"/>
        <v>5.0413054333733669</v>
      </c>
    </row>
    <row r="12" spans="1:9" ht="17.100000000000001" customHeight="1" x14ac:dyDescent="0.3">
      <c r="A12" s="55">
        <f>A11+1</f>
        <v>9</v>
      </c>
      <c r="B12" s="50">
        <f t="shared" si="3"/>
        <v>0.70272214675132494</v>
      </c>
      <c r="C12" s="50">
        <f t="shared" si="1"/>
        <v>0.8834038596855347</v>
      </c>
      <c r="D12" s="50">
        <f t="shared" si="1"/>
        <v>1.383028738396632</v>
      </c>
      <c r="E12" s="50">
        <f t="shared" si="1"/>
        <v>1.8331129326562374</v>
      </c>
      <c r="F12" s="50">
        <f t="shared" si="1"/>
        <v>2.2621571627982053</v>
      </c>
      <c r="G12" s="50">
        <f t="shared" si="1"/>
        <v>2.8214379250258084</v>
      </c>
      <c r="H12" s="50">
        <f t="shared" si="1"/>
        <v>3.2498355415921263</v>
      </c>
      <c r="I12" s="50">
        <f t="shared" si="1"/>
        <v>4.7809125859311381</v>
      </c>
    </row>
    <row r="13" spans="1:9" ht="17.100000000000001" customHeight="1" x14ac:dyDescent="0.3">
      <c r="A13" s="55">
        <f>A12+1</f>
        <v>10</v>
      </c>
      <c r="B13" s="50">
        <f t="shared" si="3"/>
        <v>0.69981206131243168</v>
      </c>
      <c r="C13" s="50">
        <f t="shared" si="1"/>
        <v>0.87905782855058789</v>
      </c>
      <c r="D13" s="50">
        <f t="shared" si="1"/>
        <v>1.3721836411103363</v>
      </c>
      <c r="E13" s="50">
        <f t="shared" si="1"/>
        <v>1.812461122811676</v>
      </c>
      <c r="F13" s="50">
        <f t="shared" si="1"/>
        <v>2.2281388519862744</v>
      </c>
      <c r="G13" s="50">
        <f t="shared" si="1"/>
        <v>2.7637694581126966</v>
      </c>
      <c r="H13" s="50">
        <f t="shared" si="1"/>
        <v>3.1692726726169518</v>
      </c>
      <c r="I13" s="50">
        <f t="shared" si="1"/>
        <v>4.586893858702636</v>
      </c>
    </row>
    <row r="14" spans="1:9" ht="17.100000000000001" customHeight="1" x14ac:dyDescent="0.3">
      <c r="A14" s="55"/>
      <c r="B14" s="49"/>
      <c r="C14" s="49"/>
      <c r="D14" s="49"/>
      <c r="E14" s="49"/>
      <c r="F14" s="49"/>
      <c r="G14" s="49"/>
      <c r="H14" s="49"/>
    </row>
    <row r="15" spans="1:9" ht="17.100000000000001" customHeight="1" x14ac:dyDescent="0.3">
      <c r="A15" s="55">
        <f>A13+1</f>
        <v>11</v>
      </c>
      <c r="B15" s="50">
        <f>_xlfn.T.INV.2T(B$2,$A15)</f>
        <v>0.69744532755988053</v>
      </c>
      <c r="C15" s="50">
        <f t="shared" si="1"/>
        <v>0.87552997807388222</v>
      </c>
      <c r="D15" s="50">
        <f t="shared" si="1"/>
        <v>1.3634303180205409</v>
      </c>
      <c r="E15" s="50">
        <f t="shared" si="1"/>
        <v>1.7958848187040437</v>
      </c>
      <c r="F15" s="50">
        <f t="shared" si="1"/>
        <v>2.2009851600916384</v>
      </c>
      <c r="G15" s="50">
        <f t="shared" si="1"/>
        <v>2.7180791838138614</v>
      </c>
      <c r="H15" s="50">
        <f t="shared" si="1"/>
        <v>3.1058065155392809</v>
      </c>
      <c r="I15" s="50">
        <f t="shared" si="1"/>
        <v>4.4369793382344493</v>
      </c>
    </row>
    <row r="16" spans="1:9" ht="17.100000000000001" customHeight="1" x14ac:dyDescent="0.3">
      <c r="A16" s="55">
        <f>A15+1</f>
        <v>12</v>
      </c>
      <c r="B16" s="50">
        <f t="shared" ref="B16:I19" si="4">_xlfn.T.INV.2T(B$2,$A16)</f>
        <v>0.69548286551179161</v>
      </c>
      <c r="C16" s="50">
        <f t="shared" si="1"/>
        <v>0.87260929158813794</v>
      </c>
      <c r="D16" s="50">
        <f t="shared" si="1"/>
        <v>1.3562173340232047</v>
      </c>
      <c r="E16" s="50">
        <f t="shared" si="1"/>
        <v>1.7822875556493194</v>
      </c>
      <c r="F16" s="50">
        <f t="shared" si="1"/>
        <v>2.1788128296672284</v>
      </c>
      <c r="G16" s="50">
        <f t="shared" si="1"/>
        <v>2.6809979931209149</v>
      </c>
      <c r="H16" s="50">
        <f t="shared" si="1"/>
        <v>3.0545395893929017</v>
      </c>
      <c r="I16" s="50">
        <f t="shared" si="1"/>
        <v>4.3177912836061845</v>
      </c>
    </row>
    <row r="17" spans="1:9" ht="17.100000000000001" customHeight="1" x14ac:dyDescent="0.3">
      <c r="A17" s="55">
        <f>A16+1</f>
        <v>13</v>
      </c>
      <c r="B17" s="50">
        <f t="shared" si="4"/>
        <v>0.69382930423544042</v>
      </c>
      <c r="C17" s="50">
        <f t="shared" si="1"/>
        <v>0.87015153396817235</v>
      </c>
      <c r="D17" s="50">
        <f t="shared" si="1"/>
        <v>1.3501712887800554</v>
      </c>
      <c r="E17" s="50">
        <f t="shared" si="1"/>
        <v>1.7709333959868729</v>
      </c>
      <c r="F17" s="50">
        <f t="shared" si="1"/>
        <v>2.1603686564627926</v>
      </c>
      <c r="G17" s="50">
        <f t="shared" si="1"/>
        <v>2.650308837912192</v>
      </c>
      <c r="H17" s="50">
        <f t="shared" si="1"/>
        <v>3.0122758387165782</v>
      </c>
      <c r="I17" s="50">
        <f t="shared" si="1"/>
        <v>4.2208317277071208</v>
      </c>
    </row>
    <row r="18" spans="1:9" ht="17.100000000000001" customHeight="1" x14ac:dyDescent="0.3">
      <c r="A18" s="55">
        <f>A17+1</f>
        <v>14</v>
      </c>
      <c r="B18" s="50">
        <f t="shared" si="4"/>
        <v>0.69241706957000537</v>
      </c>
      <c r="C18" s="50">
        <f t="shared" si="1"/>
        <v>0.86805478155742033</v>
      </c>
      <c r="D18" s="50">
        <f t="shared" si="1"/>
        <v>1.3450303744546506</v>
      </c>
      <c r="E18" s="50">
        <f t="shared" si="1"/>
        <v>1.7613101357748921</v>
      </c>
      <c r="F18" s="50">
        <f t="shared" si="1"/>
        <v>2.1447866879178044</v>
      </c>
      <c r="G18" s="50">
        <f t="shared" si="1"/>
        <v>2.6244940675900517</v>
      </c>
      <c r="H18" s="50">
        <f t="shared" si="1"/>
        <v>2.9768427343708348</v>
      </c>
      <c r="I18" s="50">
        <f t="shared" si="1"/>
        <v>4.1404541127382029</v>
      </c>
    </row>
    <row r="19" spans="1:9" ht="17.100000000000001" customHeight="1" x14ac:dyDescent="0.3">
      <c r="A19" s="55">
        <f>A18+1</f>
        <v>15</v>
      </c>
      <c r="B19" s="50">
        <f t="shared" si="4"/>
        <v>0.6911969489584906</v>
      </c>
      <c r="C19" s="50">
        <f t="shared" si="4"/>
        <v>0.86624497319495286</v>
      </c>
      <c r="D19" s="50">
        <f t="shared" si="4"/>
        <v>1.3406056078504547</v>
      </c>
      <c r="E19" s="50">
        <f t="shared" si="4"/>
        <v>1.7530503556925723</v>
      </c>
      <c r="F19" s="50">
        <f t="shared" si="4"/>
        <v>2.1314495455597742</v>
      </c>
      <c r="G19" s="50">
        <f t="shared" si="4"/>
        <v>2.6024802950111221</v>
      </c>
      <c r="H19" s="50">
        <f t="shared" si="4"/>
        <v>2.9467128834752381</v>
      </c>
      <c r="I19" s="50">
        <f t="shared" si="4"/>
        <v>4.0727651959037905</v>
      </c>
    </row>
    <row r="20" spans="1:9" ht="17.100000000000001" customHeight="1" x14ac:dyDescent="0.3">
      <c r="A20" s="55"/>
      <c r="B20" s="49"/>
      <c r="C20" s="49"/>
      <c r="D20" s="49"/>
      <c r="E20" s="49"/>
      <c r="F20" s="49"/>
      <c r="G20" s="49"/>
      <c r="H20" s="49"/>
    </row>
    <row r="21" spans="1:9" ht="17.100000000000001" customHeight="1" x14ac:dyDescent="0.3">
      <c r="A21" s="55">
        <f>A19+1</f>
        <v>16</v>
      </c>
      <c r="B21" s="50">
        <f>_xlfn.T.INV.2T(B$2,$A21)</f>
        <v>0.69013225381055954</v>
      </c>
      <c r="C21" s="50">
        <f t="shared" ref="C21:I25" si="5">_xlfn.T.INV.2T(C$2,$A21)</f>
        <v>0.86466700179829137</v>
      </c>
      <c r="D21" s="50">
        <f t="shared" si="5"/>
        <v>1.3367571673273144</v>
      </c>
      <c r="E21" s="50">
        <f t="shared" si="5"/>
        <v>1.7458836762762506</v>
      </c>
      <c r="F21" s="50">
        <f t="shared" si="5"/>
        <v>2.119905299221255</v>
      </c>
      <c r="G21" s="50">
        <f t="shared" si="5"/>
        <v>2.5834871852759917</v>
      </c>
      <c r="H21" s="50">
        <f t="shared" si="5"/>
        <v>2.9207816224251002</v>
      </c>
      <c r="I21" s="50">
        <f t="shared" si="5"/>
        <v>4.0149963271840559</v>
      </c>
    </row>
    <row r="22" spans="1:9" ht="17.100000000000001" customHeight="1" x14ac:dyDescent="0.3">
      <c r="A22" s="55">
        <f>A21+1</f>
        <v>17</v>
      </c>
      <c r="B22" s="50">
        <f t="shared" ref="B22:B25" si="6">_xlfn.T.INV.2T(B$2,$A22)</f>
        <v>0.68919507515393985</v>
      </c>
      <c r="C22" s="50">
        <f t="shared" si="5"/>
        <v>0.86327901742005297</v>
      </c>
      <c r="D22" s="50">
        <f t="shared" si="5"/>
        <v>1.3333793897216262</v>
      </c>
      <c r="E22" s="50">
        <f t="shared" si="5"/>
        <v>1.7396067260750732</v>
      </c>
      <c r="F22" s="50">
        <f t="shared" si="5"/>
        <v>2.109815577833317</v>
      </c>
      <c r="G22" s="50">
        <f t="shared" si="5"/>
        <v>2.5669339837247178</v>
      </c>
      <c r="H22" s="50">
        <f t="shared" si="5"/>
        <v>2.8982305196774178</v>
      </c>
      <c r="I22" s="50">
        <f t="shared" si="5"/>
        <v>3.9651262721190315</v>
      </c>
    </row>
    <row r="23" spans="1:9" ht="17.100000000000001" customHeight="1" x14ac:dyDescent="0.3">
      <c r="A23" s="55">
        <f>A22+1</f>
        <v>18</v>
      </c>
      <c r="B23" s="50">
        <f t="shared" si="6"/>
        <v>0.68836380646620021</v>
      </c>
      <c r="C23" s="50">
        <f t="shared" si="5"/>
        <v>0.86204866798959834</v>
      </c>
      <c r="D23" s="50">
        <f t="shared" si="5"/>
        <v>1.3303909435699084</v>
      </c>
      <c r="E23" s="50">
        <f t="shared" si="5"/>
        <v>1.7340636066175394</v>
      </c>
      <c r="F23" s="50">
        <f t="shared" si="5"/>
        <v>2.1009220402410378</v>
      </c>
      <c r="G23" s="50">
        <f t="shared" si="5"/>
        <v>2.552379630182251</v>
      </c>
      <c r="H23" s="50">
        <f t="shared" si="5"/>
        <v>2.8784404727386073</v>
      </c>
      <c r="I23" s="50">
        <f t="shared" si="5"/>
        <v>3.9216458250851596</v>
      </c>
    </row>
    <row r="24" spans="1:9" ht="17.100000000000001" customHeight="1" x14ac:dyDescent="0.3">
      <c r="A24" s="55">
        <f>A23+1</f>
        <v>19</v>
      </c>
      <c r="B24" s="50">
        <f t="shared" si="6"/>
        <v>0.68762146020395809</v>
      </c>
      <c r="C24" s="50">
        <f t="shared" si="5"/>
        <v>0.86095055026892919</v>
      </c>
      <c r="D24" s="50">
        <f t="shared" si="5"/>
        <v>1.3277282090267981</v>
      </c>
      <c r="E24" s="50">
        <f t="shared" si="5"/>
        <v>1.7291328115213698</v>
      </c>
      <c r="F24" s="50">
        <f t="shared" si="5"/>
        <v>2.0930240544083096</v>
      </c>
      <c r="G24" s="50">
        <f t="shared" si="5"/>
        <v>2.5394831906239612</v>
      </c>
      <c r="H24" s="50">
        <f t="shared" si="5"/>
        <v>2.8609346064649799</v>
      </c>
      <c r="I24" s="50">
        <f t="shared" si="5"/>
        <v>3.883405852592082</v>
      </c>
    </row>
    <row r="25" spans="1:9" ht="17.100000000000001" customHeight="1" x14ac:dyDescent="0.3">
      <c r="A25" s="55">
        <f>A24+1</f>
        <v>20</v>
      </c>
      <c r="B25" s="50">
        <f t="shared" si="6"/>
        <v>0.68695449644880313</v>
      </c>
      <c r="C25" s="50">
        <f t="shared" si="5"/>
        <v>0.85996443973238734</v>
      </c>
      <c r="D25" s="50">
        <f t="shared" si="5"/>
        <v>1.3253407069850465</v>
      </c>
      <c r="E25" s="50">
        <f t="shared" si="5"/>
        <v>1.7247182429207868</v>
      </c>
      <c r="F25" s="50">
        <f t="shared" si="5"/>
        <v>2.0859634472658648</v>
      </c>
      <c r="G25" s="50">
        <f t="shared" si="5"/>
        <v>2.5279770027415731</v>
      </c>
      <c r="H25" s="50">
        <f t="shared" si="5"/>
        <v>2.8453397097861091</v>
      </c>
      <c r="I25" s="50">
        <f t="shared" si="5"/>
        <v>3.8495162749308265</v>
      </c>
    </row>
    <row r="26" spans="1:9" ht="17.100000000000001" customHeight="1" x14ac:dyDescent="0.3">
      <c r="A26" s="55"/>
      <c r="B26" s="49"/>
      <c r="C26" s="49"/>
      <c r="D26" s="49"/>
      <c r="E26" s="49"/>
      <c r="F26" s="49"/>
      <c r="G26" s="49"/>
      <c r="H26" s="49"/>
    </row>
    <row r="27" spans="1:9" ht="17.100000000000001" customHeight="1" x14ac:dyDescent="0.3">
      <c r="A27" s="55">
        <f>A25+1</f>
        <v>21</v>
      </c>
      <c r="B27" s="50">
        <f>_xlfn.T.INV.2T(B$2,$A27)</f>
        <v>0.68635199072695385</v>
      </c>
      <c r="C27" s="50">
        <f t="shared" ref="C27:I31" si="7">_xlfn.T.INV.2T(C$2,$A27)</f>
        <v>0.85907403519482572</v>
      </c>
      <c r="D27" s="50">
        <f t="shared" si="7"/>
        <v>1.3231878738651732</v>
      </c>
      <c r="E27" s="50">
        <f t="shared" si="7"/>
        <v>1.7207429028118781</v>
      </c>
      <c r="F27" s="50">
        <f t="shared" si="7"/>
        <v>2.07961384472768</v>
      </c>
      <c r="G27" s="50">
        <f t="shared" si="7"/>
        <v>2.5176480160447423</v>
      </c>
      <c r="H27" s="50">
        <f t="shared" si="7"/>
        <v>2.8313595580230499</v>
      </c>
      <c r="I27" s="50">
        <f t="shared" si="7"/>
        <v>3.8192771642744621</v>
      </c>
    </row>
    <row r="28" spans="1:9" ht="17.100000000000001" customHeight="1" x14ac:dyDescent="0.3">
      <c r="A28" s="55">
        <f>A27+1</f>
        <v>22</v>
      </c>
      <c r="B28" s="50">
        <f t="shared" ref="B28:B31" si="8">_xlfn.T.INV.2T(B$2,$A28)</f>
        <v>0.68580503172188534</v>
      </c>
      <c r="C28" s="50">
        <f t="shared" si="7"/>
        <v>0.85826605165820524</v>
      </c>
      <c r="D28" s="50">
        <f t="shared" si="7"/>
        <v>1.3212367416133624</v>
      </c>
      <c r="E28" s="50">
        <f t="shared" si="7"/>
        <v>1.7171443743802424</v>
      </c>
      <c r="F28" s="50">
        <f t="shared" si="7"/>
        <v>2.0738730679040258</v>
      </c>
      <c r="G28" s="50">
        <f t="shared" si="7"/>
        <v>2.5083245528990807</v>
      </c>
      <c r="H28" s="50">
        <f t="shared" si="7"/>
        <v>2.8187560606001436</v>
      </c>
      <c r="I28" s="50">
        <f t="shared" si="7"/>
        <v>3.79213067169839</v>
      </c>
    </row>
    <row r="29" spans="1:9" ht="17.100000000000001" customHeight="1" x14ac:dyDescent="0.3">
      <c r="A29" s="55">
        <f>A28+1</f>
        <v>23</v>
      </c>
      <c r="B29" s="50">
        <f t="shared" si="8"/>
        <v>0.68530627806129341</v>
      </c>
      <c r="C29" s="50">
        <f t="shared" si="7"/>
        <v>0.85752955368803352</v>
      </c>
      <c r="D29" s="50">
        <f t="shared" si="7"/>
        <v>1.3194602398161621</v>
      </c>
      <c r="E29" s="50">
        <f t="shared" si="7"/>
        <v>1.7138715277470482</v>
      </c>
      <c r="F29" s="50">
        <f t="shared" si="7"/>
        <v>2.0686576104190491</v>
      </c>
      <c r="G29" s="50">
        <f t="shared" si="7"/>
        <v>2.4998667394946681</v>
      </c>
      <c r="H29" s="50">
        <f t="shared" si="7"/>
        <v>2.807335683769999</v>
      </c>
      <c r="I29" s="50">
        <f t="shared" si="7"/>
        <v>3.7676268043117811</v>
      </c>
    </row>
    <row r="30" spans="1:9" ht="17.100000000000001" customHeight="1" x14ac:dyDescent="0.3">
      <c r="A30" s="55">
        <f>A29+1</f>
        <v>24</v>
      </c>
      <c r="B30" s="50">
        <f t="shared" si="8"/>
        <v>0.68484962723698206</v>
      </c>
      <c r="C30" s="50">
        <f t="shared" si="7"/>
        <v>0.85685545807565711</v>
      </c>
      <c r="D30" s="50">
        <f t="shared" si="7"/>
        <v>1.3178359336731498</v>
      </c>
      <c r="E30" s="50">
        <f t="shared" si="7"/>
        <v>1.7108820799094284</v>
      </c>
      <c r="F30" s="50">
        <f t="shared" si="7"/>
        <v>2.0638985616280254</v>
      </c>
      <c r="G30" s="50">
        <f t="shared" si="7"/>
        <v>2.492159473157757</v>
      </c>
      <c r="H30" s="50">
        <f t="shared" si="7"/>
        <v>2.7969395047744556</v>
      </c>
      <c r="I30" s="50">
        <f t="shared" si="7"/>
        <v>3.7453986192900528</v>
      </c>
    </row>
    <row r="31" spans="1:9" ht="17.100000000000001" customHeight="1" x14ac:dyDescent="0.3">
      <c r="A31" s="55">
        <f>A30+1</f>
        <v>25</v>
      </c>
      <c r="B31" s="50">
        <f t="shared" si="8"/>
        <v>0.68442996490426722</v>
      </c>
      <c r="C31" s="50">
        <f t="shared" si="7"/>
        <v>0.85623615767646943</v>
      </c>
      <c r="D31" s="50">
        <f t="shared" si="7"/>
        <v>1.3163450726738706</v>
      </c>
      <c r="E31" s="50">
        <f t="shared" si="7"/>
        <v>1.7081407612518986</v>
      </c>
      <c r="F31" s="50">
        <f t="shared" si="7"/>
        <v>2.0595385527532977</v>
      </c>
      <c r="G31" s="50">
        <f t="shared" si="7"/>
        <v>2.485107175410763</v>
      </c>
      <c r="H31" s="50">
        <f t="shared" si="7"/>
        <v>2.7874358136769706</v>
      </c>
      <c r="I31" s="50">
        <f t="shared" si="7"/>
        <v>3.7251439497286496</v>
      </c>
    </row>
    <row r="32" spans="1:9" ht="17.100000000000001" customHeight="1" x14ac:dyDescent="0.3">
      <c r="A32" s="55"/>
      <c r="B32" s="49"/>
      <c r="C32" s="49"/>
      <c r="D32" s="49"/>
      <c r="E32" s="49"/>
      <c r="F32" s="49"/>
      <c r="G32" s="49"/>
      <c r="H32" s="49"/>
    </row>
    <row r="33" spans="1:9" ht="17.100000000000001" customHeight="1" x14ac:dyDescent="0.3">
      <c r="A33" s="55">
        <f>A31+1</f>
        <v>26</v>
      </c>
      <c r="B33" s="50">
        <f>_xlfn.T.INV.2T(B$2,$A33)</f>
        <v>0.68404297268287217</v>
      </c>
      <c r="C33" s="50">
        <f t="shared" ref="C33:I37" si="9">_xlfn.T.INV.2T(C$2,$A33)</f>
        <v>0.85566523332816824</v>
      </c>
      <c r="D33" s="50">
        <f t="shared" si="9"/>
        <v>1.3149718642705173</v>
      </c>
      <c r="E33" s="50">
        <f t="shared" si="9"/>
        <v>1.7056179197592738</v>
      </c>
      <c r="F33" s="50">
        <f t="shared" si="9"/>
        <v>2.0555294386428731</v>
      </c>
      <c r="G33" s="50">
        <f t="shared" si="9"/>
        <v>2.4786298235912425</v>
      </c>
      <c r="H33" s="50">
        <f t="shared" si="9"/>
        <v>2.7787145333296839</v>
      </c>
      <c r="I33" s="50">
        <f t="shared" si="9"/>
        <v>3.7066117434809116</v>
      </c>
    </row>
    <row r="34" spans="1:9" ht="17.100000000000001" customHeight="1" x14ac:dyDescent="0.3">
      <c r="A34" s="55">
        <f>A33+1</f>
        <v>27</v>
      </c>
      <c r="B34" s="50">
        <f t="shared" ref="B34:B37" si="10">_xlfn.T.INV.2T(B$2,$A34)</f>
        <v>0.68368497913103199</v>
      </c>
      <c r="C34" s="50">
        <f t="shared" si="9"/>
        <v>0.85513723069428371</v>
      </c>
      <c r="D34" s="50">
        <f t="shared" si="9"/>
        <v>1.3137029128292739</v>
      </c>
      <c r="E34" s="50">
        <f t="shared" si="9"/>
        <v>1.7032884457221271</v>
      </c>
      <c r="F34" s="50">
        <f t="shared" si="9"/>
        <v>2.0518305164802859</v>
      </c>
      <c r="G34" s="50">
        <f t="shared" si="9"/>
        <v>2.4726599119560069</v>
      </c>
      <c r="H34" s="50">
        <f t="shared" si="9"/>
        <v>2.770682957122212</v>
      </c>
      <c r="I34" s="50">
        <f t="shared" si="9"/>
        <v>3.6895917134592362</v>
      </c>
    </row>
    <row r="35" spans="1:9" ht="17.100000000000001" customHeight="1" x14ac:dyDescent="0.3">
      <c r="A35" s="55">
        <f>A34+1</f>
        <v>28</v>
      </c>
      <c r="B35" s="50">
        <f t="shared" si="10"/>
        <v>0.68335284298850385</v>
      </c>
      <c r="C35" s="50">
        <f t="shared" si="9"/>
        <v>0.85464748558222203</v>
      </c>
      <c r="D35" s="50">
        <f t="shared" si="9"/>
        <v>1.3125267815926682</v>
      </c>
      <c r="E35" s="50">
        <f t="shared" si="9"/>
        <v>1.7011309342659326</v>
      </c>
      <c r="F35" s="50">
        <f t="shared" si="9"/>
        <v>2.0484071417952445</v>
      </c>
      <c r="G35" s="50">
        <f t="shared" si="9"/>
        <v>2.467140097967472</v>
      </c>
      <c r="H35" s="50">
        <f t="shared" si="9"/>
        <v>2.7632624554614447</v>
      </c>
      <c r="I35" s="50">
        <f t="shared" si="9"/>
        <v>3.6739064007012763</v>
      </c>
    </row>
    <row r="36" spans="1:9" ht="17.100000000000001" customHeight="1" x14ac:dyDescent="0.3">
      <c r="A36" s="55">
        <f>A35+1</f>
        <v>29</v>
      </c>
      <c r="B36" s="50">
        <f t="shared" si="10"/>
        <v>0.68304386082161361</v>
      </c>
      <c r="C36" s="50">
        <f t="shared" si="9"/>
        <v>0.85419198588185485</v>
      </c>
      <c r="D36" s="50">
        <f t="shared" si="9"/>
        <v>1.3114336473015527</v>
      </c>
      <c r="E36" s="50">
        <f t="shared" si="9"/>
        <v>1.6991270265334986</v>
      </c>
      <c r="F36" s="50">
        <f t="shared" si="9"/>
        <v>2.0452296421327048</v>
      </c>
      <c r="G36" s="50">
        <f t="shared" si="9"/>
        <v>2.4620213601504126</v>
      </c>
      <c r="H36" s="50">
        <f t="shared" si="9"/>
        <v>2.7563859036706049</v>
      </c>
      <c r="I36" s="50">
        <f t="shared" si="9"/>
        <v>3.659405019466333</v>
      </c>
    </row>
    <row r="37" spans="1:9" ht="17.100000000000001" customHeight="1" x14ac:dyDescent="0.3">
      <c r="A37" s="55">
        <f>A36+1</f>
        <v>30</v>
      </c>
      <c r="B37" s="50">
        <f t="shared" si="10"/>
        <v>0.68275569332128949</v>
      </c>
      <c r="C37" s="50">
        <f t="shared" si="9"/>
        <v>0.85376726147129767</v>
      </c>
      <c r="D37" s="50">
        <f t="shared" si="9"/>
        <v>1.3104150253913947</v>
      </c>
      <c r="E37" s="50">
        <f t="shared" si="9"/>
        <v>1.6972608865939587</v>
      </c>
      <c r="F37" s="50">
        <f t="shared" si="9"/>
        <v>2.0422724563012378</v>
      </c>
      <c r="G37" s="50">
        <f t="shared" si="9"/>
        <v>2.4572615424005915</v>
      </c>
      <c r="H37" s="50">
        <f t="shared" si="9"/>
        <v>2.7499956535672259</v>
      </c>
      <c r="I37" s="50">
        <f t="shared" si="9"/>
        <v>3.6459586350420214</v>
      </c>
    </row>
    <row r="38" spans="1:9" ht="17.100000000000001" customHeight="1" x14ac:dyDescent="0.3">
      <c r="A38" s="55"/>
      <c r="B38" s="49"/>
      <c r="C38" s="49"/>
      <c r="D38" s="49"/>
      <c r="E38" s="49"/>
      <c r="F38" s="49"/>
      <c r="G38" s="49"/>
      <c r="H38" s="49"/>
    </row>
    <row r="39" spans="1:9" ht="17.100000000000001" customHeight="1" x14ac:dyDescent="0.3">
      <c r="A39" s="55">
        <v>40</v>
      </c>
      <c r="B39" s="50">
        <f>_xlfn.T.INV.2T(B$2,$A39)</f>
        <v>0.68067271716444966</v>
      </c>
      <c r="C39" s="50">
        <f t="shared" ref="C39:I42" si="11">_xlfn.T.INV.2T(C$2,$A39)</f>
        <v>0.85069979579045529</v>
      </c>
      <c r="D39" s="50">
        <f t="shared" si="11"/>
        <v>1.3030770526071962</v>
      </c>
      <c r="E39" s="50">
        <f t="shared" si="11"/>
        <v>1.6838510133356521</v>
      </c>
      <c r="F39" s="50">
        <f t="shared" si="11"/>
        <v>2.0210753903062737</v>
      </c>
      <c r="G39" s="50">
        <f t="shared" si="11"/>
        <v>2.4232567793348583</v>
      </c>
      <c r="H39" s="50">
        <f t="shared" si="11"/>
        <v>2.7044592674331631</v>
      </c>
      <c r="I39" s="50">
        <f t="shared" si="11"/>
        <v>3.5509657608633112</v>
      </c>
    </row>
    <row r="40" spans="1:9" ht="17.100000000000001" customHeight="1" x14ac:dyDescent="0.3">
      <c r="A40" s="55">
        <v>60</v>
      </c>
      <c r="B40" s="50">
        <f t="shared" ref="B40:B42" si="12">_xlfn.T.INV.2T(B$2,$A40)</f>
        <v>0.67860072064813881</v>
      </c>
      <c r="C40" s="50">
        <f t="shared" si="11"/>
        <v>0.847653006356612</v>
      </c>
      <c r="D40" s="50">
        <f t="shared" si="11"/>
        <v>1.2958210935157342</v>
      </c>
      <c r="E40" s="50">
        <f t="shared" si="11"/>
        <v>1.6706488649046354</v>
      </c>
      <c r="F40" s="50">
        <f t="shared" si="11"/>
        <v>2.0002978220142609</v>
      </c>
      <c r="G40" s="50">
        <f t="shared" si="11"/>
        <v>2.3901194726249129</v>
      </c>
      <c r="H40" s="50">
        <f t="shared" si="11"/>
        <v>2.6602830288550381</v>
      </c>
      <c r="I40" s="50">
        <f t="shared" si="11"/>
        <v>3.4602004691963555</v>
      </c>
    </row>
    <row r="41" spans="1:9" ht="17.100000000000001" customHeight="1" x14ac:dyDescent="0.3">
      <c r="A41" s="55">
        <v>120</v>
      </c>
      <c r="B41" s="50">
        <f t="shared" si="12"/>
        <v>0.67653972491251135</v>
      </c>
      <c r="C41" s="50">
        <f t="shared" si="11"/>
        <v>0.84462683774314173</v>
      </c>
      <c r="D41" s="50">
        <f t="shared" si="11"/>
        <v>1.2886462336563809</v>
      </c>
      <c r="E41" s="50">
        <f t="shared" si="11"/>
        <v>1.6576508993552355</v>
      </c>
      <c r="F41" s="50">
        <f t="shared" si="11"/>
        <v>1.9799304050824413</v>
      </c>
      <c r="G41" s="50">
        <f t="shared" si="11"/>
        <v>2.3578246126487556</v>
      </c>
      <c r="H41" s="50">
        <f t="shared" si="11"/>
        <v>2.617421145106865</v>
      </c>
      <c r="I41" s="50">
        <f t="shared" si="11"/>
        <v>3.3734537685625003</v>
      </c>
    </row>
    <row r="42" spans="1:9" ht="17.100000000000001" customHeight="1" x14ac:dyDescent="0.3">
      <c r="A42" s="55">
        <v>200</v>
      </c>
      <c r="B42" s="50">
        <f t="shared" si="12"/>
        <v>0.67571841140421607</v>
      </c>
      <c r="C42" s="50">
        <f t="shared" si="11"/>
        <v>0.84342213153543399</v>
      </c>
      <c r="D42" s="50">
        <f t="shared" si="11"/>
        <v>1.2857987939948081</v>
      </c>
      <c r="E42" s="50">
        <f t="shared" si="11"/>
        <v>1.6525081009108851</v>
      </c>
      <c r="F42" s="50">
        <f t="shared" si="11"/>
        <v>1.9718962236339095</v>
      </c>
      <c r="G42" s="50">
        <f t="shared" si="11"/>
        <v>2.3451370822594675</v>
      </c>
      <c r="H42" s="50">
        <f t="shared" si="11"/>
        <v>2.6006344361915565</v>
      </c>
      <c r="I42" s="50">
        <f t="shared" si="11"/>
        <v>3.3398354062756765</v>
      </c>
    </row>
    <row r="43" spans="1:9" ht="17.100000000000001" customHeight="1" x14ac:dyDescent="0.3">
      <c r="A43" s="53" t="s">
        <v>37</v>
      </c>
      <c r="B43" s="54">
        <f t="shared" ref="B43:I43" si="13">_xlfn.T.INV.2T(B$2,100000000)</f>
        <v>0.67448974926796168</v>
      </c>
      <c r="C43" s="54">
        <f t="shared" si="13"/>
        <v>0.84162123827657709</v>
      </c>
      <c r="D43" s="54">
        <f t="shared" si="13"/>
        <v>1.2815515651918774</v>
      </c>
      <c r="E43" s="54">
        <f t="shared" si="13"/>
        <v>1.6448536410111307</v>
      </c>
      <c r="F43" s="54">
        <f t="shared" si="13"/>
        <v>1.9599640064369337</v>
      </c>
      <c r="G43" s="54">
        <f t="shared" si="13"/>
        <v>2.3263479101647113</v>
      </c>
      <c r="H43" s="54">
        <f t="shared" si="13"/>
        <v>2.5758293526846576</v>
      </c>
      <c r="I43" s="54">
        <f t="shared" si="13"/>
        <v>3.2905268302985418</v>
      </c>
    </row>
  </sheetData>
  <phoneticPr fontId="2"/>
  <pageMargins left="0.7" right="0.7" top="0.75" bottom="0.75" header="0.3" footer="0.3"/>
  <pageSetup paperSize="9" orientation="portrait" r:id="rId1"/>
  <headerFooter>
    <oddHeader>&amp;C&amp;"メイリオ,レギュラー"t分布表&amp;R&amp;"メイリオ,レギュラー"教科書 pp. 163　付録３</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8"/>
  <sheetViews>
    <sheetView showGridLines="0" view="pageLayout" zoomScaleNormal="100" workbookViewId="0">
      <selection activeCell="B1" sqref="B1"/>
    </sheetView>
  </sheetViews>
  <sheetFormatPr defaultColWidth="7.125" defaultRowHeight="19.7" customHeight="1" x14ac:dyDescent="0.3"/>
  <cols>
    <col min="1" max="1" width="3.375" style="38" bestFit="1" customWidth="1"/>
    <col min="2" max="15" width="5.875" style="38" customWidth="1"/>
    <col min="16" max="16384" width="7.125" style="38"/>
  </cols>
  <sheetData>
    <row r="1" spans="1:15" ht="19.7" customHeight="1" x14ac:dyDescent="0.3">
      <c r="A1" s="36"/>
      <c r="B1" s="71">
        <v>0.1</v>
      </c>
      <c r="C1" s="71">
        <v>0.2</v>
      </c>
      <c r="D1" s="71">
        <v>0.3</v>
      </c>
      <c r="E1" s="71">
        <v>0.4</v>
      </c>
      <c r="F1" s="71">
        <v>0.5</v>
      </c>
      <c r="G1" s="71">
        <v>0.6</v>
      </c>
      <c r="H1" s="71">
        <v>0.7</v>
      </c>
      <c r="I1" s="71">
        <v>0.8</v>
      </c>
      <c r="J1" s="71">
        <v>0.9</v>
      </c>
      <c r="K1" s="71">
        <v>1</v>
      </c>
      <c r="L1" s="71">
        <v>1.5</v>
      </c>
      <c r="M1" s="71">
        <v>2</v>
      </c>
      <c r="N1" s="71">
        <v>2.5</v>
      </c>
      <c r="O1" s="71">
        <v>3</v>
      </c>
    </row>
    <row r="2" spans="1:15" ht="19.7" customHeight="1" x14ac:dyDescent="0.3">
      <c r="A2" s="72">
        <v>0</v>
      </c>
      <c r="B2" s="73">
        <f t="shared" ref="B2:O12" si="0">_xlfn.POISSON.DIST($A2,B$1,FALSE)</f>
        <v>0.90483741803595952</v>
      </c>
      <c r="C2" s="73">
        <f t="shared" si="0"/>
        <v>0.81873075307798182</v>
      </c>
      <c r="D2" s="73">
        <f t="shared" si="0"/>
        <v>0.74081822068171788</v>
      </c>
      <c r="E2" s="73">
        <f t="shared" si="0"/>
        <v>0.67032004603563933</v>
      </c>
      <c r="F2" s="73">
        <f t="shared" si="0"/>
        <v>0.60653065971263342</v>
      </c>
      <c r="G2" s="73">
        <f t="shared" si="0"/>
        <v>0.54881163609402639</v>
      </c>
      <c r="H2" s="73">
        <f t="shared" si="0"/>
        <v>0.49658530379140953</v>
      </c>
      <c r="I2" s="73">
        <f t="shared" si="0"/>
        <v>0.44932896411722156</v>
      </c>
      <c r="J2" s="73">
        <f t="shared" si="0"/>
        <v>0.40656965974059911</v>
      </c>
      <c r="K2" s="73">
        <f t="shared" si="0"/>
        <v>0.36787944117144233</v>
      </c>
      <c r="L2" s="73">
        <f t="shared" si="0"/>
        <v>0.22313016014842982</v>
      </c>
      <c r="M2" s="73">
        <f t="shared" si="0"/>
        <v>0.1353352832366127</v>
      </c>
      <c r="N2" s="73">
        <f t="shared" si="0"/>
        <v>8.20849986238988E-2</v>
      </c>
      <c r="O2" s="73">
        <f t="shared" si="0"/>
        <v>4.9787068367863944E-2</v>
      </c>
    </row>
    <row r="3" spans="1:15" ht="19.7" customHeight="1" x14ac:dyDescent="0.3">
      <c r="A3" s="72">
        <f t="shared" ref="A3:A12" si="1">A2+1</f>
        <v>1</v>
      </c>
      <c r="B3" s="73">
        <f t="shared" si="0"/>
        <v>9.0483741803595974E-2</v>
      </c>
      <c r="C3" s="73">
        <f t="shared" si="0"/>
        <v>0.16374615061559639</v>
      </c>
      <c r="D3" s="73">
        <f t="shared" si="0"/>
        <v>0.22224546620451532</v>
      </c>
      <c r="E3" s="73">
        <f t="shared" si="0"/>
        <v>0.26812801841425571</v>
      </c>
      <c r="F3" s="73">
        <f t="shared" si="0"/>
        <v>0.30326532985631671</v>
      </c>
      <c r="G3" s="73">
        <f t="shared" si="0"/>
        <v>0.32928698165641584</v>
      </c>
      <c r="H3" s="73">
        <f t="shared" si="0"/>
        <v>0.34760971265398666</v>
      </c>
      <c r="I3" s="73">
        <f t="shared" si="0"/>
        <v>0.35946317129377725</v>
      </c>
      <c r="J3" s="73">
        <f t="shared" si="0"/>
        <v>0.36591269376653923</v>
      </c>
      <c r="K3" s="73">
        <f t="shared" si="0"/>
        <v>0.36787944117144233</v>
      </c>
      <c r="L3" s="73">
        <f t="shared" si="0"/>
        <v>0.33469524022264474</v>
      </c>
      <c r="M3" s="73">
        <f t="shared" si="0"/>
        <v>0.27067056647322535</v>
      </c>
      <c r="N3" s="73">
        <f t="shared" si="0"/>
        <v>0.20521249655974699</v>
      </c>
      <c r="O3" s="73">
        <f t="shared" si="0"/>
        <v>0.14936120510359185</v>
      </c>
    </row>
    <row r="4" spans="1:15" ht="19.7" customHeight="1" x14ac:dyDescent="0.3">
      <c r="A4" s="72">
        <f t="shared" si="1"/>
        <v>2</v>
      </c>
      <c r="B4" s="73">
        <f t="shared" si="0"/>
        <v>4.5241870901797992E-3</v>
      </c>
      <c r="C4" s="73">
        <f t="shared" si="0"/>
        <v>1.6374615061559638E-2</v>
      </c>
      <c r="D4" s="73">
        <f t="shared" si="0"/>
        <v>3.3336819930677289E-2</v>
      </c>
      <c r="E4" s="73">
        <f t="shared" si="0"/>
        <v>5.3625603682851138E-2</v>
      </c>
      <c r="F4" s="73">
        <f t="shared" si="0"/>
        <v>7.5816332464079178E-2</v>
      </c>
      <c r="G4" s="73">
        <f t="shared" si="0"/>
        <v>9.8786094496924728E-2</v>
      </c>
      <c r="H4" s="73">
        <f t="shared" si="0"/>
        <v>0.12166339942889531</v>
      </c>
      <c r="I4" s="73">
        <f t="shared" si="0"/>
        <v>0.14378526851751092</v>
      </c>
      <c r="J4" s="73">
        <f t="shared" si="0"/>
        <v>0.16466071219494263</v>
      </c>
      <c r="K4" s="73">
        <f t="shared" si="0"/>
        <v>0.18393972058572114</v>
      </c>
      <c r="L4" s="73">
        <f t="shared" si="0"/>
        <v>0.25102143016698358</v>
      </c>
      <c r="M4" s="73">
        <f t="shared" si="0"/>
        <v>0.27067056647322546</v>
      </c>
      <c r="N4" s="73">
        <f t="shared" si="0"/>
        <v>0.25651562069968376</v>
      </c>
      <c r="O4" s="73">
        <f t="shared" si="0"/>
        <v>0.22404180765538775</v>
      </c>
    </row>
    <row r="5" spans="1:15" ht="19.7" customHeight="1" x14ac:dyDescent="0.3">
      <c r="A5" s="72">
        <f t="shared" si="1"/>
        <v>3</v>
      </c>
      <c r="B5" s="40"/>
      <c r="C5" s="73">
        <f>_xlfn.POISSON.DIST($A5,C$1,FALSE)</f>
        <v>1.0916410041039765E-3</v>
      </c>
      <c r="D5" s="73">
        <f t="shared" si="0"/>
        <v>3.3336819930677285E-3</v>
      </c>
      <c r="E5" s="73">
        <f t="shared" si="0"/>
        <v>7.1500804910468209E-3</v>
      </c>
      <c r="F5" s="73">
        <f t="shared" si="0"/>
        <v>1.2636055410679865E-2</v>
      </c>
      <c r="G5" s="73">
        <f t="shared" si="0"/>
        <v>1.9757218899384948E-2</v>
      </c>
      <c r="H5" s="73">
        <f t="shared" si="0"/>
        <v>2.8388126533408907E-2</v>
      </c>
      <c r="I5" s="73">
        <f t="shared" si="0"/>
        <v>3.8342738271336246E-2</v>
      </c>
      <c r="J5" s="73">
        <f t="shared" si="0"/>
        <v>4.9398213658482792E-2</v>
      </c>
      <c r="K5" s="73">
        <f t="shared" si="0"/>
        <v>6.1313240195240391E-2</v>
      </c>
      <c r="L5" s="73">
        <f t="shared" si="0"/>
        <v>0.12551071508349182</v>
      </c>
      <c r="M5" s="73">
        <f t="shared" si="0"/>
        <v>0.18044704431548364</v>
      </c>
      <c r="N5" s="73">
        <f t="shared" si="0"/>
        <v>0.21376301724973648</v>
      </c>
      <c r="O5" s="73">
        <f t="shared" si="0"/>
        <v>0.22404180765538778</v>
      </c>
    </row>
    <row r="6" spans="1:15" ht="19.7" customHeight="1" x14ac:dyDescent="0.3">
      <c r="A6" s="72">
        <f t="shared" si="1"/>
        <v>4</v>
      </c>
      <c r="B6" s="40"/>
      <c r="C6" s="40"/>
      <c r="D6" s="73"/>
      <c r="E6" s="73">
        <f t="shared" si="0"/>
        <v>7.1500804910468196E-4</v>
      </c>
      <c r="F6" s="73">
        <f t="shared" si="0"/>
        <v>1.5795069263349827E-3</v>
      </c>
      <c r="G6" s="73">
        <f t="shared" si="0"/>
        <v>2.9635828349077417E-3</v>
      </c>
      <c r="H6" s="73">
        <f t="shared" si="0"/>
        <v>4.9679221433465573E-3</v>
      </c>
      <c r="I6" s="73">
        <f t="shared" si="0"/>
        <v>7.6685476542672484E-3</v>
      </c>
      <c r="J6" s="73">
        <f t="shared" si="0"/>
        <v>1.1114598073158627E-2</v>
      </c>
      <c r="K6" s="73">
        <f t="shared" si="0"/>
        <v>1.5328310048810094E-2</v>
      </c>
      <c r="L6" s="73">
        <f t="shared" si="0"/>
        <v>4.7066518156309439E-2</v>
      </c>
      <c r="M6" s="73">
        <f t="shared" si="0"/>
        <v>9.022352215774182E-2</v>
      </c>
      <c r="N6" s="73">
        <f t="shared" si="0"/>
        <v>0.13360188578108526</v>
      </c>
      <c r="O6" s="73">
        <f t="shared" si="0"/>
        <v>0.16803135574154085</v>
      </c>
    </row>
    <row r="7" spans="1:15" ht="19.7" customHeight="1" x14ac:dyDescent="0.3">
      <c r="A7" s="72">
        <f t="shared" si="1"/>
        <v>5</v>
      </c>
      <c r="B7" s="40"/>
      <c r="C7" s="40"/>
      <c r="D7" s="40"/>
      <c r="E7" s="73"/>
      <c r="F7" s="73"/>
      <c r="G7" s="73"/>
      <c r="H7" s="73">
        <f t="shared" si="0"/>
        <v>6.9550910006851822E-4</v>
      </c>
      <c r="I7" s="73">
        <f t="shared" si="0"/>
        <v>1.2269676246827602E-3</v>
      </c>
      <c r="J7" s="73">
        <f t="shared" si="0"/>
        <v>2.0006276531685531E-3</v>
      </c>
      <c r="K7" s="73">
        <f t="shared" si="0"/>
        <v>3.06566200976202E-3</v>
      </c>
      <c r="L7" s="73">
        <f t="shared" si="0"/>
        <v>1.4119955446892818E-2</v>
      </c>
      <c r="M7" s="73">
        <f t="shared" si="0"/>
        <v>3.6089408863096716E-2</v>
      </c>
      <c r="N7" s="73">
        <f t="shared" si="0"/>
        <v>6.6800942890542642E-2</v>
      </c>
      <c r="O7" s="73">
        <f t="shared" si="0"/>
        <v>0.10081881344492449</v>
      </c>
    </row>
    <row r="8" spans="1:15" ht="19.7" customHeight="1" x14ac:dyDescent="0.3">
      <c r="A8" s="72">
        <f t="shared" si="1"/>
        <v>6</v>
      </c>
      <c r="B8" s="40"/>
      <c r="C8" s="40"/>
      <c r="D8" s="40"/>
      <c r="E8" s="73"/>
      <c r="F8" s="73"/>
      <c r="G8" s="73"/>
      <c r="H8" s="73"/>
      <c r="I8" s="73"/>
      <c r="J8" s="73"/>
      <c r="K8" s="73">
        <f t="shared" si="0"/>
        <v>5.1094366829366978E-4</v>
      </c>
      <c r="L8" s="73">
        <f t="shared" si="0"/>
        <v>3.5299888617232088E-3</v>
      </c>
      <c r="M8" s="73">
        <f t="shared" si="0"/>
        <v>1.2029802954365572E-2</v>
      </c>
      <c r="N8" s="73">
        <f t="shared" si="0"/>
        <v>2.783372620439278E-2</v>
      </c>
      <c r="O8" s="73">
        <f t="shared" si="0"/>
        <v>5.0409406722462261E-2</v>
      </c>
    </row>
    <row r="9" spans="1:15" ht="19.7" customHeight="1" x14ac:dyDescent="0.3">
      <c r="A9" s="72">
        <f t="shared" si="1"/>
        <v>7</v>
      </c>
      <c r="E9" s="73"/>
      <c r="F9" s="73"/>
      <c r="G9" s="73"/>
      <c r="H9" s="73"/>
      <c r="I9" s="73"/>
      <c r="J9" s="73"/>
      <c r="K9" s="73"/>
      <c r="L9" s="73">
        <f t="shared" si="0"/>
        <v>7.5642618465497267E-4</v>
      </c>
      <c r="M9" s="73">
        <f t="shared" si="0"/>
        <v>3.4370865583901629E-3</v>
      </c>
      <c r="N9" s="73">
        <f t="shared" si="0"/>
        <v>9.9406165015688587E-3</v>
      </c>
      <c r="O9" s="73">
        <f t="shared" si="0"/>
        <v>2.1604031452483807E-2</v>
      </c>
    </row>
    <row r="10" spans="1:15" ht="19.7" customHeight="1" x14ac:dyDescent="0.3">
      <c r="A10" s="72">
        <f t="shared" si="1"/>
        <v>8</v>
      </c>
      <c r="B10" s="40"/>
      <c r="C10" s="40"/>
      <c r="D10" s="40"/>
      <c r="E10" s="73"/>
      <c r="F10" s="73"/>
      <c r="G10" s="73"/>
      <c r="H10" s="73"/>
      <c r="I10" s="73"/>
      <c r="J10" s="73"/>
      <c r="K10" s="73"/>
      <c r="L10" s="73"/>
      <c r="M10" s="73">
        <f t="shared" si="0"/>
        <v>8.5927163959754148E-4</v>
      </c>
      <c r="N10" s="73">
        <f t="shared" si="0"/>
        <v>3.1064426567402647E-3</v>
      </c>
      <c r="O10" s="73">
        <f t="shared" si="0"/>
        <v>8.1015117946814375E-3</v>
      </c>
    </row>
    <row r="11" spans="1:15" ht="19.7" customHeight="1" x14ac:dyDescent="0.3">
      <c r="A11" s="72">
        <f t="shared" si="1"/>
        <v>9</v>
      </c>
      <c r="B11" s="40"/>
      <c r="C11" s="40"/>
      <c r="D11" s="40"/>
      <c r="E11" s="73"/>
      <c r="F11" s="73"/>
      <c r="G11" s="73"/>
      <c r="H11" s="73"/>
      <c r="I11" s="73"/>
      <c r="J11" s="73"/>
      <c r="K11" s="73"/>
      <c r="L11" s="73"/>
      <c r="M11" s="73"/>
      <c r="N11" s="73">
        <f t="shared" si="0"/>
        <v>8.6290073798340724E-4</v>
      </c>
      <c r="O11" s="73">
        <f t="shared" si="0"/>
        <v>2.7005039315604771E-3</v>
      </c>
    </row>
    <row r="12" spans="1:15" ht="19.7" customHeight="1" x14ac:dyDescent="0.3">
      <c r="A12" s="72">
        <f t="shared" si="1"/>
        <v>10</v>
      </c>
      <c r="B12" s="40"/>
      <c r="C12" s="40"/>
      <c r="D12" s="40"/>
      <c r="E12" s="73"/>
      <c r="F12" s="73"/>
      <c r="G12" s="73"/>
      <c r="H12" s="73"/>
      <c r="I12" s="73"/>
      <c r="J12" s="73"/>
      <c r="K12" s="73"/>
      <c r="L12" s="73"/>
      <c r="M12" s="73"/>
      <c r="N12" s="73"/>
      <c r="O12" s="73">
        <f t="shared" si="0"/>
        <v>8.1015117946814244E-4</v>
      </c>
    </row>
    <row r="13" spans="1:15" ht="19.7" customHeight="1" x14ac:dyDescent="0.3">
      <c r="A13" s="39"/>
      <c r="B13" s="40"/>
      <c r="C13" s="40"/>
      <c r="D13" s="40"/>
      <c r="E13" s="40"/>
      <c r="F13" s="40"/>
      <c r="G13" s="40"/>
      <c r="H13" s="40"/>
      <c r="I13" s="40"/>
      <c r="J13" s="40"/>
      <c r="K13" s="40"/>
    </row>
    <row r="14" spans="1:15" ht="19.7" customHeight="1" x14ac:dyDescent="0.3">
      <c r="A14" s="36"/>
      <c r="B14" s="71">
        <v>3.5</v>
      </c>
      <c r="C14" s="71">
        <f t="shared" ref="C14:O14" si="2">B14+0.5</f>
        <v>4</v>
      </c>
      <c r="D14" s="71">
        <f t="shared" si="2"/>
        <v>4.5</v>
      </c>
      <c r="E14" s="71">
        <f t="shared" si="2"/>
        <v>5</v>
      </c>
      <c r="F14" s="71">
        <f t="shared" si="2"/>
        <v>5.5</v>
      </c>
      <c r="G14" s="71">
        <f t="shared" si="2"/>
        <v>6</v>
      </c>
      <c r="H14" s="71">
        <f t="shared" si="2"/>
        <v>6.5</v>
      </c>
      <c r="I14" s="71">
        <f t="shared" si="2"/>
        <v>7</v>
      </c>
      <c r="J14" s="71">
        <f t="shared" si="2"/>
        <v>7.5</v>
      </c>
      <c r="K14" s="71">
        <f t="shared" si="2"/>
        <v>8</v>
      </c>
      <c r="L14" s="71">
        <f t="shared" si="2"/>
        <v>8.5</v>
      </c>
      <c r="M14" s="71">
        <f t="shared" si="2"/>
        <v>9</v>
      </c>
      <c r="N14" s="71">
        <f t="shared" si="2"/>
        <v>9.5</v>
      </c>
      <c r="O14" s="71">
        <f t="shared" si="2"/>
        <v>10</v>
      </c>
    </row>
    <row r="15" spans="1:15" ht="19.7" customHeight="1" x14ac:dyDescent="0.3">
      <c r="A15" s="72">
        <v>0</v>
      </c>
      <c r="B15" s="73">
        <f t="shared" ref="B15:O25" si="3">_xlfn.POISSON.DIST($A15,B$14,FALSE)</f>
        <v>3.0197383422318501E-2</v>
      </c>
      <c r="C15" s="73">
        <f t="shared" si="3"/>
        <v>1.8315638888734179E-2</v>
      </c>
      <c r="D15" s="73">
        <f t="shared" si="3"/>
        <v>1.1108996538242306E-2</v>
      </c>
      <c r="E15" s="73">
        <f t="shared" si="3"/>
        <v>6.737946999085467E-3</v>
      </c>
      <c r="F15" s="73">
        <f t="shared" si="3"/>
        <v>4.0867714384640666E-3</v>
      </c>
      <c r="G15" s="73">
        <f t="shared" si="3"/>
        <v>2.4787521766663585E-3</v>
      </c>
      <c r="H15" s="73">
        <f t="shared" si="3"/>
        <v>1.5034391929775724E-3</v>
      </c>
      <c r="I15" s="73">
        <f t="shared" si="3"/>
        <v>9.1188196555451624E-4</v>
      </c>
      <c r="J15" s="73">
        <f t="shared" si="3"/>
        <v>5.5308437014783363E-4</v>
      </c>
      <c r="K15" s="73"/>
      <c r="L15" s="73"/>
      <c r="M15" s="73"/>
      <c r="N15" s="73"/>
      <c r="O15" s="73"/>
    </row>
    <row r="16" spans="1:15" ht="19.7" customHeight="1" x14ac:dyDescent="0.3">
      <c r="A16" s="72">
        <f t="shared" ref="A16:A25" si="4">A15+1</f>
        <v>1</v>
      </c>
      <c r="B16" s="73">
        <f t="shared" si="3"/>
        <v>0.10569084197811476</v>
      </c>
      <c r="C16" s="73">
        <f t="shared" si="3"/>
        <v>7.3262555554936715E-2</v>
      </c>
      <c r="D16" s="73">
        <f t="shared" si="3"/>
        <v>4.9990484422090385E-2</v>
      </c>
      <c r="E16" s="73">
        <f t="shared" si="3"/>
        <v>3.368973499542733E-2</v>
      </c>
      <c r="F16" s="73">
        <f t="shared" si="3"/>
        <v>2.247724291155237E-2</v>
      </c>
      <c r="G16" s="73">
        <f t="shared" si="3"/>
        <v>1.4872513059998151E-2</v>
      </c>
      <c r="H16" s="73">
        <f t="shared" si="3"/>
        <v>9.7723547543542202E-3</v>
      </c>
      <c r="I16" s="73">
        <f t="shared" si="3"/>
        <v>6.3831737588816127E-3</v>
      </c>
      <c r="J16" s="73">
        <f t="shared" si="3"/>
        <v>4.1481327761087516E-3</v>
      </c>
      <c r="K16" s="73">
        <f t="shared" si="3"/>
        <v>2.683701023220094E-3</v>
      </c>
      <c r="L16" s="73">
        <f t="shared" si="3"/>
        <v>1.7294811365904754E-3</v>
      </c>
      <c r="M16" s="73">
        <f t="shared" si="3"/>
        <v>1.1106882367801162E-3</v>
      </c>
      <c r="N16" s="73">
        <f t="shared" si="3"/>
        <v>7.1109238393315575E-4</v>
      </c>
      <c r="O16" s="73"/>
    </row>
    <row r="17" spans="1:15" ht="19.7" customHeight="1" x14ac:dyDescent="0.3">
      <c r="A17" s="72">
        <f t="shared" si="4"/>
        <v>2</v>
      </c>
      <c r="B17" s="73">
        <f t="shared" si="3"/>
        <v>0.1849589734617009</v>
      </c>
      <c r="C17" s="73">
        <f t="shared" si="3"/>
        <v>0.14652511110987346</v>
      </c>
      <c r="D17" s="73">
        <f t="shared" si="3"/>
        <v>0.11247858994970336</v>
      </c>
      <c r="E17" s="73">
        <f t="shared" si="3"/>
        <v>8.4224337488568335E-2</v>
      </c>
      <c r="F17" s="73">
        <f t="shared" si="3"/>
        <v>6.1812418006769017E-2</v>
      </c>
      <c r="G17" s="73">
        <f t="shared" si="3"/>
        <v>4.4617539179994462E-2</v>
      </c>
      <c r="H17" s="73">
        <f t="shared" si="3"/>
        <v>3.1760152951651223E-2</v>
      </c>
      <c r="I17" s="73">
        <f t="shared" si="3"/>
        <v>2.2341108156085653E-2</v>
      </c>
      <c r="J17" s="73">
        <f t="shared" si="3"/>
        <v>1.5555497910407822E-2</v>
      </c>
      <c r="K17" s="73">
        <f t="shared" si="3"/>
        <v>1.0734804092880379E-2</v>
      </c>
      <c r="L17" s="73">
        <f t="shared" si="3"/>
        <v>7.3502948305095208E-3</v>
      </c>
      <c r="M17" s="73">
        <f t="shared" si="3"/>
        <v>4.9980970655105258E-3</v>
      </c>
      <c r="N17" s="73">
        <f t="shared" si="3"/>
        <v>3.3776888236824918E-3</v>
      </c>
      <c r="O17" s="73">
        <f t="shared" si="3"/>
        <v>2.2699964881242444E-3</v>
      </c>
    </row>
    <row r="18" spans="1:15" ht="19.7" customHeight="1" x14ac:dyDescent="0.3">
      <c r="A18" s="72">
        <f t="shared" si="4"/>
        <v>3</v>
      </c>
      <c r="B18" s="73">
        <f t="shared" si="3"/>
        <v>0.21578546903865098</v>
      </c>
      <c r="C18" s="73">
        <f t="shared" si="3"/>
        <v>0.19536681481316462</v>
      </c>
      <c r="D18" s="73">
        <f t="shared" si="3"/>
        <v>0.16871788492455503</v>
      </c>
      <c r="E18" s="73">
        <f t="shared" si="3"/>
        <v>0.14037389581428059</v>
      </c>
      <c r="F18" s="73">
        <f t="shared" si="3"/>
        <v>0.11332276634574322</v>
      </c>
      <c r="G18" s="73">
        <f t="shared" si="3"/>
        <v>8.9235078359988909E-2</v>
      </c>
      <c r="H18" s="73">
        <f t="shared" si="3"/>
        <v>6.8813664728577625E-2</v>
      </c>
      <c r="I18" s="73">
        <f t="shared" si="3"/>
        <v>5.2129252364199866E-2</v>
      </c>
      <c r="J18" s="73">
        <f t="shared" si="3"/>
        <v>3.8888744776019543E-2</v>
      </c>
      <c r="K18" s="73">
        <f t="shared" si="3"/>
        <v>2.8626144247681014E-2</v>
      </c>
      <c r="L18" s="73">
        <f t="shared" si="3"/>
        <v>2.0825835353110313E-2</v>
      </c>
      <c r="M18" s="73">
        <f t="shared" si="3"/>
        <v>1.4994291196531569E-2</v>
      </c>
      <c r="N18" s="73">
        <f t="shared" si="3"/>
        <v>1.0696014608327885E-2</v>
      </c>
      <c r="O18" s="73">
        <f t="shared" si="3"/>
        <v>7.5666549604141483E-3</v>
      </c>
    </row>
    <row r="19" spans="1:15" ht="19.7" customHeight="1" x14ac:dyDescent="0.3">
      <c r="A19" s="72">
        <f t="shared" si="4"/>
        <v>4</v>
      </c>
      <c r="B19" s="73">
        <f t="shared" si="3"/>
        <v>0.18881228540881961</v>
      </c>
      <c r="C19" s="73">
        <f t="shared" si="3"/>
        <v>0.19536681481316462</v>
      </c>
      <c r="D19" s="73">
        <f t="shared" si="3"/>
        <v>0.18980762054012446</v>
      </c>
      <c r="E19" s="73">
        <f t="shared" si="3"/>
        <v>0.17546736976785074</v>
      </c>
      <c r="F19" s="73">
        <f t="shared" si="3"/>
        <v>0.15581880372539691</v>
      </c>
      <c r="G19" s="73">
        <f t="shared" si="3"/>
        <v>0.13385261753998337</v>
      </c>
      <c r="H19" s="73">
        <f t="shared" si="3"/>
        <v>0.11182220518393866</v>
      </c>
      <c r="I19" s="73">
        <f t="shared" si="3"/>
        <v>9.1226191637349782E-2</v>
      </c>
      <c r="J19" s="73">
        <f t="shared" si="3"/>
        <v>7.2916396455036697E-2</v>
      </c>
      <c r="K19" s="73">
        <f t="shared" si="3"/>
        <v>5.7252288495362028E-2</v>
      </c>
      <c r="L19" s="73">
        <f t="shared" si="3"/>
        <v>4.4254900125359424E-2</v>
      </c>
      <c r="M19" s="73">
        <f t="shared" si="3"/>
        <v>3.3737155192196028E-2</v>
      </c>
      <c r="N19" s="73">
        <f t="shared" si="3"/>
        <v>2.5403034694778739E-2</v>
      </c>
      <c r="O19" s="73">
        <f t="shared" si="3"/>
        <v>1.8916637401035354E-2</v>
      </c>
    </row>
    <row r="20" spans="1:15" ht="19.7" customHeight="1" x14ac:dyDescent="0.3">
      <c r="A20" s="72">
        <f t="shared" si="4"/>
        <v>5</v>
      </c>
      <c r="B20" s="73">
        <f t="shared" si="3"/>
        <v>0.13216859978617371</v>
      </c>
      <c r="C20" s="73">
        <f t="shared" si="3"/>
        <v>0.1562934518505317</v>
      </c>
      <c r="D20" s="73">
        <f t="shared" si="3"/>
        <v>0.17082685848611198</v>
      </c>
      <c r="E20" s="73">
        <f t="shared" si="3"/>
        <v>0.17546736976785071</v>
      </c>
      <c r="F20" s="73">
        <f t="shared" si="3"/>
        <v>0.17140068409793657</v>
      </c>
      <c r="G20" s="73">
        <f t="shared" si="3"/>
        <v>0.16062314104798003</v>
      </c>
      <c r="H20" s="73">
        <f t="shared" si="3"/>
        <v>0.14536886673912028</v>
      </c>
      <c r="I20" s="73">
        <f t="shared" si="3"/>
        <v>0.12771666829228964</v>
      </c>
      <c r="J20" s="73">
        <f t="shared" si="3"/>
        <v>0.10937459468255502</v>
      </c>
      <c r="K20" s="73">
        <f t="shared" si="3"/>
        <v>9.1603661592579252E-2</v>
      </c>
      <c r="L20" s="73">
        <f t="shared" si="3"/>
        <v>7.5233330213110974E-2</v>
      </c>
      <c r="M20" s="73">
        <f t="shared" si="3"/>
        <v>6.0726879345952833E-2</v>
      </c>
      <c r="N20" s="73">
        <f t="shared" si="3"/>
        <v>4.8265765920079577E-2</v>
      </c>
      <c r="O20" s="73">
        <f t="shared" si="3"/>
        <v>3.7833274802070715E-2</v>
      </c>
    </row>
    <row r="21" spans="1:15" ht="19.7" customHeight="1" x14ac:dyDescent="0.3">
      <c r="A21" s="72">
        <f t="shared" si="4"/>
        <v>6</v>
      </c>
      <c r="B21" s="73">
        <f t="shared" si="3"/>
        <v>7.7098349875268049E-2</v>
      </c>
      <c r="C21" s="73">
        <f t="shared" si="3"/>
        <v>0.10419563456702115</v>
      </c>
      <c r="D21" s="73">
        <f t="shared" si="3"/>
        <v>0.12812014386458401</v>
      </c>
      <c r="E21" s="73">
        <f t="shared" si="3"/>
        <v>0.14622280813987559</v>
      </c>
      <c r="F21" s="73">
        <f t="shared" si="3"/>
        <v>0.15711729375644187</v>
      </c>
      <c r="G21" s="73">
        <f t="shared" si="3"/>
        <v>0.16062314104798003</v>
      </c>
      <c r="H21" s="73">
        <f t="shared" si="3"/>
        <v>0.1574829389673803</v>
      </c>
      <c r="I21" s="73">
        <f t="shared" si="3"/>
        <v>0.14900277967433789</v>
      </c>
      <c r="J21" s="73">
        <f t="shared" si="3"/>
        <v>0.13671824335319374</v>
      </c>
      <c r="K21" s="73">
        <f t="shared" si="3"/>
        <v>0.12213821545677231</v>
      </c>
      <c r="L21" s="73">
        <f t="shared" si="3"/>
        <v>0.10658055113524058</v>
      </c>
      <c r="M21" s="73">
        <f t="shared" si="3"/>
        <v>9.1090319018929236E-2</v>
      </c>
      <c r="N21" s="73">
        <f t="shared" si="3"/>
        <v>7.6420796040126027E-2</v>
      </c>
      <c r="O21" s="73">
        <f t="shared" si="3"/>
        <v>6.3055458003451192E-2</v>
      </c>
    </row>
    <row r="22" spans="1:15" ht="19.7" customHeight="1" x14ac:dyDescent="0.3">
      <c r="A22" s="72">
        <f t="shared" si="4"/>
        <v>7</v>
      </c>
      <c r="B22" s="73">
        <f t="shared" si="3"/>
        <v>3.8549174937634018E-2</v>
      </c>
      <c r="C22" s="73">
        <f t="shared" si="3"/>
        <v>5.9540362609726373E-2</v>
      </c>
      <c r="D22" s="73">
        <f t="shared" si="3"/>
        <v>8.2362949627232576E-2</v>
      </c>
      <c r="E22" s="73">
        <f t="shared" si="3"/>
        <v>0.104444862957054</v>
      </c>
      <c r="F22" s="73">
        <f t="shared" si="3"/>
        <v>0.12344930223720434</v>
      </c>
      <c r="G22" s="73">
        <f t="shared" si="3"/>
        <v>0.13767697804112577</v>
      </c>
      <c r="H22" s="73">
        <f t="shared" si="3"/>
        <v>0.14623415761256742</v>
      </c>
      <c r="I22" s="73">
        <f t="shared" si="3"/>
        <v>0.14900277967433789</v>
      </c>
      <c r="J22" s="73">
        <f t="shared" si="3"/>
        <v>0.14648383216413616</v>
      </c>
      <c r="K22" s="73">
        <f t="shared" si="3"/>
        <v>0.13958653195059695</v>
      </c>
      <c r="L22" s="73">
        <f t="shared" si="3"/>
        <v>0.1294192406642207</v>
      </c>
      <c r="M22" s="73">
        <f t="shared" si="3"/>
        <v>0.11711612445290902</v>
      </c>
      <c r="N22" s="73">
        <f t="shared" si="3"/>
        <v>0.10371393748302815</v>
      </c>
      <c r="O22" s="73">
        <f t="shared" si="3"/>
        <v>9.0079225719215977E-2</v>
      </c>
    </row>
    <row r="23" spans="1:15" ht="19.7" customHeight="1" x14ac:dyDescent="0.3">
      <c r="A23" s="72">
        <f t="shared" si="4"/>
        <v>8</v>
      </c>
      <c r="B23" s="73">
        <f t="shared" si="3"/>
        <v>1.6865264035214881E-2</v>
      </c>
      <c r="C23" s="73">
        <f t="shared" si="3"/>
        <v>2.9770181304863183E-2</v>
      </c>
      <c r="D23" s="73">
        <f t="shared" si="3"/>
        <v>4.6329159165318337E-2</v>
      </c>
      <c r="E23" s="73">
        <f t="shared" si="3"/>
        <v>6.5278039348158706E-2</v>
      </c>
      <c r="F23" s="73">
        <f t="shared" si="3"/>
        <v>8.4871395288077967E-2</v>
      </c>
      <c r="G23" s="73">
        <f t="shared" si="3"/>
        <v>0.10325773353084432</v>
      </c>
      <c r="H23" s="73">
        <f t="shared" si="3"/>
        <v>0.11881525306021104</v>
      </c>
      <c r="I23" s="73">
        <f t="shared" si="3"/>
        <v>0.13037743221504566</v>
      </c>
      <c r="J23" s="73">
        <f t="shared" si="3"/>
        <v>0.13732859265387765</v>
      </c>
      <c r="K23" s="73">
        <f t="shared" si="3"/>
        <v>0.13958653195059695</v>
      </c>
      <c r="L23" s="73">
        <f t="shared" si="3"/>
        <v>0.13750794320573451</v>
      </c>
      <c r="M23" s="73">
        <f t="shared" si="3"/>
        <v>0.1317556400095227</v>
      </c>
      <c r="N23" s="73">
        <f t="shared" si="3"/>
        <v>0.12316030076109591</v>
      </c>
      <c r="O23" s="73">
        <f t="shared" si="3"/>
        <v>0.11259903214901996</v>
      </c>
    </row>
    <row r="24" spans="1:15" ht="19.7" customHeight="1" x14ac:dyDescent="0.3">
      <c r="A24" s="72">
        <f t="shared" si="4"/>
        <v>9</v>
      </c>
      <c r="B24" s="73">
        <f t="shared" si="3"/>
        <v>6.558713791472443E-3</v>
      </c>
      <c r="C24" s="73">
        <f t="shared" si="3"/>
        <v>1.3231191691050297E-2</v>
      </c>
      <c r="D24" s="73">
        <f t="shared" si="3"/>
        <v>2.3164579582659158E-2</v>
      </c>
      <c r="E24" s="73">
        <f t="shared" si="3"/>
        <v>3.6265577415643749E-2</v>
      </c>
      <c r="F24" s="73">
        <f t="shared" si="3"/>
        <v>5.1865852676047604E-2</v>
      </c>
      <c r="G24" s="73">
        <f t="shared" si="3"/>
        <v>6.883848902056286E-2</v>
      </c>
      <c r="H24" s="73">
        <f t="shared" si="3"/>
        <v>8.5811016099041335E-2</v>
      </c>
      <c r="I24" s="73">
        <f t="shared" si="3"/>
        <v>0.10140466950059109</v>
      </c>
      <c r="J24" s="73">
        <f t="shared" si="3"/>
        <v>0.11444049387823138</v>
      </c>
      <c r="K24" s="73">
        <f t="shared" si="3"/>
        <v>0.12407691728941951</v>
      </c>
      <c r="L24" s="73">
        <f t="shared" si="3"/>
        <v>0.12986861302763811</v>
      </c>
      <c r="M24" s="73">
        <f t="shared" si="3"/>
        <v>0.1317556400095227</v>
      </c>
      <c r="N24" s="73">
        <f t="shared" si="3"/>
        <v>0.13000253969226788</v>
      </c>
      <c r="O24" s="73">
        <f t="shared" si="3"/>
        <v>0.1251100357211333</v>
      </c>
    </row>
    <row r="25" spans="1:15" ht="19.7" customHeight="1" x14ac:dyDescent="0.3">
      <c r="A25" s="72">
        <f t="shared" si="4"/>
        <v>10</v>
      </c>
      <c r="B25" s="73">
        <f t="shared" si="3"/>
        <v>2.2955498270153577E-3</v>
      </c>
      <c r="C25" s="73">
        <f t="shared" si="3"/>
        <v>5.2924766764201169E-3</v>
      </c>
      <c r="D25" s="73">
        <f t="shared" si="3"/>
        <v>1.0424060812196614E-2</v>
      </c>
      <c r="E25" s="73">
        <f t="shared" si="3"/>
        <v>1.8132788707821874E-2</v>
      </c>
      <c r="F25" s="73">
        <f t="shared" si="3"/>
        <v>2.8526218971826205E-2</v>
      </c>
      <c r="G25" s="73">
        <f t="shared" si="3"/>
        <v>4.1303093412337732E-2</v>
      </c>
      <c r="H25" s="73">
        <f t="shared" si="3"/>
        <v>5.5777160464376821E-2</v>
      </c>
      <c r="I25" s="73">
        <f t="shared" si="3"/>
        <v>7.0983268650413753E-2</v>
      </c>
      <c r="J25" s="73">
        <f t="shared" si="3"/>
        <v>8.5830370408673529E-2</v>
      </c>
      <c r="K25" s="73">
        <f t="shared" si="3"/>
        <v>9.9261533831535603E-2</v>
      </c>
      <c r="L25" s="73">
        <f t="shared" si="3"/>
        <v>0.11038832107349242</v>
      </c>
      <c r="M25" s="73">
        <f t="shared" si="3"/>
        <v>0.11858007600857041</v>
      </c>
      <c r="N25" s="73">
        <f t="shared" si="3"/>
        <v>0.1235024127076545</v>
      </c>
      <c r="O25" s="73">
        <f t="shared" si="3"/>
        <v>0.1251100357211333</v>
      </c>
    </row>
    <row r="26" spans="1:15" ht="19.7" customHeight="1" x14ac:dyDescent="0.3">
      <c r="A26" s="74"/>
      <c r="B26" s="65"/>
      <c r="C26" s="65"/>
      <c r="D26" s="65"/>
      <c r="E26" s="65"/>
      <c r="F26" s="65"/>
      <c r="G26" s="65"/>
      <c r="H26" s="65"/>
      <c r="I26" s="65"/>
      <c r="J26" s="65"/>
      <c r="K26" s="65"/>
      <c r="L26" s="66"/>
      <c r="M26" s="66"/>
      <c r="N26" s="66"/>
    </row>
    <row r="27" spans="1:15" ht="19.7" customHeight="1" x14ac:dyDescent="0.3">
      <c r="A27" s="74"/>
      <c r="B27" s="66"/>
      <c r="C27" s="66"/>
      <c r="D27" s="66"/>
      <c r="E27" s="66"/>
      <c r="F27" s="66"/>
      <c r="G27" s="66"/>
      <c r="H27" s="66"/>
      <c r="I27" s="66"/>
      <c r="J27" s="66"/>
      <c r="K27" s="66"/>
      <c r="L27" s="66"/>
      <c r="M27" s="66"/>
      <c r="N27" s="66"/>
    </row>
    <row r="28" spans="1:15" ht="19.7" customHeight="1" x14ac:dyDescent="0.3">
      <c r="A28" s="74"/>
      <c r="B28" s="65"/>
      <c r="C28" s="65"/>
      <c r="D28" s="65"/>
      <c r="E28" s="65"/>
      <c r="F28" s="65"/>
      <c r="G28" s="65"/>
      <c r="H28" s="65"/>
      <c r="I28" s="65"/>
      <c r="J28" s="65"/>
      <c r="K28" s="65"/>
      <c r="L28" s="66"/>
      <c r="M28" s="66"/>
      <c r="N28" s="66"/>
    </row>
    <row r="29" spans="1:15" ht="19.7" customHeight="1" x14ac:dyDescent="0.3">
      <c r="A29" s="74"/>
      <c r="B29" s="65"/>
      <c r="C29" s="65"/>
      <c r="D29" s="65"/>
      <c r="E29" s="65"/>
      <c r="F29" s="65"/>
      <c r="G29" s="65"/>
      <c r="H29" s="65"/>
      <c r="I29" s="65"/>
      <c r="J29" s="65"/>
      <c r="K29" s="65"/>
      <c r="L29" s="66"/>
      <c r="M29" s="66"/>
      <c r="N29" s="66"/>
    </row>
    <row r="30" spans="1:15" ht="19.7" customHeight="1" x14ac:dyDescent="0.3">
      <c r="A30" s="74"/>
      <c r="B30" s="65"/>
      <c r="C30" s="65"/>
      <c r="D30" s="65"/>
      <c r="E30" s="65"/>
      <c r="F30" s="65"/>
      <c r="G30" s="65"/>
      <c r="H30" s="65"/>
      <c r="I30" s="65"/>
      <c r="J30" s="65"/>
      <c r="K30" s="65"/>
      <c r="L30" s="66"/>
      <c r="M30" s="66"/>
      <c r="N30" s="66"/>
    </row>
    <row r="31" spans="1:15" ht="19.7" customHeight="1" x14ac:dyDescent="0.3">
      <c r="A31" s="74"/>
      <c r="B31" s="65"/>
      <c r="C31" s="65"/>
      <c r="D31" s="65"/>
      <c r="E31" s="65"/>
      <c r="F31" s="65"/>
      <c r="G31" s="65"/>
      <c r="H31" s="65"/>
      <c r="I31" s="65"/>
      <c r="J31" s="65"/>
      <c r="K31" s="65"/>
      <c r="L31" s="66"/>
      <c r="M31" s="66"/>
      <c r="N31" s="66"/>
    </row>
    <row r="32" spans="1:15" ht="19.7" customHeight="1" x14ac:dyDescent="0.3">
      <c r="A32" s="74"/>
      <c r="B32" s="65"/>
      <c r="C32" s="65"/>
      <c r="D32" s="65"/>
      <c r="E32" s="65"/>
      <c r="F32" s="65"/>
      <c r="G32" s="65"/>
      <c r="H32" s="65"/>
      <c r="I32" s="65"/>
      <c r="J32" s="65"/>
      <c r="K32" s="65"/>
      <c r="L32" s="66"/>
      <c r="M32" s="66"/>
      <c r="N32" s="66"/>
    </row>
    <row r="33" spans="1:14" ht="19.7" customHeight="1" x14ac:dyDescent="0.3">
      <c r="A33" s="74"/>
      <c r="B33" s="66"/>
      <c r="C33" s="66"/>
      <c r="D33" s="66"/>
      <c r="E33" s="66"/>
      <c r="F33" s="66"/>
      <c r="G33" s="66"/>
      <c r="H33" s="66"/>
      <c r="I33" s="66"/>
      <c r="J33" s="66"/>
      <c r="K33" s="66"/>
      <c r="L33" s="66"/>
      <c r="M33" s="66"/>
      <c r="N33" s="66"/>
    </row>
    <row r="34" spans="1:14" ht="19.7" customHeight="1" x14ac:dyDescent="0.3">
      <c r="A34" s="74"/>
      <c r="B34" s="65"/>
      <c r="C34" s="65"/>
      <c r="D34" s="65"/>
      <c r="E34" s="65"/>
      <c r="F34" s="65"/>
      <c r="G34" s="65"/>
      <c r="H34" s="65"/>
      <c r="I34" s="65"/>
      <c r="J34" s="65"/>
      <c r="K34" s="65"/>
      <c r="L34" s="66"/>
      <c r="M34" s="66"/>
      <c r="N34" s="66"/>
    </row>
    <row r="35" spans="1:14" ht="19.7" customHeight="1" x14ac:dyDescent="0.3">
      <c r="A35" s="74"/>
      <c r="B35" s="65"/>
      <c r="C35" s="65"/>
      <c r="D35" s="65"/>
      <c r="E35" s="65"/>
      <c r="F35" s="65"/>
      <c r="G35" s="65"/>
      <c r="H35" s="65"/>
      <c r="I35" s="65"/>
      <c r="J35" s="65"/>
      <c r="K35" s="65"/>
      <c r="L35" s="66"/>
      <c r="M35" s="66"/>
      <c r="N35" s="66"/>
    </row>
    <row r="36" spans="1:14" ht="19.7" customHeight="1" x14ac:dyDescent="0.3">
      <c r="A36" s="74"/>
      <c r="B36" s="65"/>
      <c r="C36" s="65"/>
      <c r="D36" s="65"/>
      <c r="E36" s="65"/>
      <c r="F36" s="65"/>
      <c r="G36" s="65"/>
      <c r="H36" s="65"/>
      <c r="I36" s="65"/>
      <c r="J36" s="65"/>
      <c r="K36" s="65"/>
      <c r="L36" s="66"/>
      <c r="M36" s="66"/>
      <c r="N36" s="66"/>
    </row>
    <row r="37" spans="1:14" ht="19.7" customHeight="1" x14ac:dyDescent="0.3">
      <c r="A37" s="74"/>
      <c r="B37" s="65"/>
      <c r="C37" s="65"/>
      <c r="D37" s="65"/>
      <c r="E37" s="65"/>
      <c r="F37" s="65"/>
      <c r="G37" s="65"/>
      <c r="H37" s="65"/>
      <c r="I37" s="65"/>
      <c r="J37" s="65"/>
      <c r="K37" s="65"/>
      <c r="L37" s="66"/>
      <c r="M37" s="66"/>
      <c r="N37" s="66"/>
    </row>
    <row r="38" spans="1:14" ht="19.7" customHeight="1" x14ac:dyDescent="0.3">
      <c r="A38" s="74"/>
      <c r="B38" s="65"/>
      <c r="C38" s="65"/>
      <c r="D38" s="65"/>
      <c r="E38" s="65"/>
      <c r="F38" s="65"/>
      <c r="G38" s="65"/>
      <c r="H38" s="65"/>
      <c r="I38" s="65"/>
      <c r="J38" s="65"/>
      <c r="K38" s="65"/>
      <c r="L38" s="66"/>
      <c r="M38" s="66"/>
      <c r="N38" s="66"/>
    </row>
  </sheetData>
  <phoneticPr fontId="2"/>
  <pageMargins left="0.7" right="0.7" top="0.75" bottom="0.75" header="0.3" footer="0.3"/>
  <pageSetup paperSize="9" orientation="portrait" r:id="rId1"/>
  <headerFooter>
    <oddHeader>&amp;C&amp;"メイリオ,レギュラー"&amp;A</oddHead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2"/>
  <sheetViews>
    <sheetView showGridLines="0" view="pageLayout" zoomScaleNormal="100" workbookViewId="0">
      <selection sqref="A1:I12"/>
    </sheetView>
  </sheetViews>
  <sheetFormatPr defaultColWidth="7.125" defaultRowHeight="17.100000000000001" customHeight="1" x14ac:dyDescent="0.3"/>
  <cols>
    <col min="1" max="1" width="7.375" style="38" bestFit="1" customWidth="1"/>
    <col min="2" max="9" width="9.75" style="38" customWidth="1"/>
    <col min="10" max="16384" width="7.125" style="38"/>
  </cols>
  <sheetData>
    <row r="1" spans="1:9" ht="31.5" customHeight="1" x14ac:dyDescent="0.3">
      <c r="A1" s="36"/>
      <c r="B1" s="64">
        <v>0.995</v>
      </c>
      <c r="C1" s="64">
        <v>0.99</v>
      </c>
      <c r="D1" s="64">
        <v>0.97499999999999998</v>
      </c>
      <c r="E1" s="64">
        <v>0.95</v>
      </c>
      <c r="F1" s="64">
        <v>0.05</v>
      </c>
      <c r="G1" s="64">
        <v>2.5000000000000001E-2</v>
      </c>
      <c r="H1" s="64">
        <v>0.01</v>
      </c>
      <c r="I1" s="64">
        <v>5.0000000000000001E-3</v>
      </c>
    </row>
    <row r="2" spans="1:9" ht="17.100000000000001" customHeight="1" x14ac:dyDescent="0.3">
      <c r="A2" s="62">
        <v>1</v>
      </c>
      <c r="B2" s="68">
        <f t="shared" ref="B2:I6" si="0">_xlfn.CHISQ.INV.RT(B$1,$A2)</f>
        <v>3.9270422220515978E-5</v>
      </c>
      <c r="C2" s="68">
        <f t="shared" si="0"/>
        <v>1.5708785790970227E-4</v>
      </c>
      <c r="D2" s="68">
        <f t="shared" si="0"/>
        <v>9.8206911717525812E-4</v>
      </c>
      <c r="E2" s="68">
        <f t="shared" si="0"/>
        <v>3.9321400000195293E-3</v>
      </c>
      <c r="F2" s="68">
        <f t="shared" si="0"/>
        <v>3.8414588206941236</v>
      </c>
      <c r="G2" s="68">
        <f t="shared" si="0"/>
        <v>5.0238861873148863</v>
      </c>
      <c r="H2" s="68">
        <f t="shared" si="0"/>
        <v>6.6348966010212118</v>
      </c>
      <c r="I2" s="68">
        <f t="shared" si="0"/>
        <v>7.8794385766224124</v>
      </c>
    </row>
    <row r="3" spans="1:9" ht="17.100000000000001" customHeight="1" x14ac:dyDescent="0.3">
      <c r="A3" s="62">
        <f>A2+1</f>
        <v>2</v>
      </c>
      <c r="B3" s="68">
        <f t="shared" si="0"/>
        <v>1.0025083647088573E-2</v>
      </c>
      <c r="C3" s="68">
        <f t="shared" si="0"/>
        <v>2.0100671707002901E-2</v>
      </c>
      <c r="D3" s="68">
        <f t="shared" si="0"/>
        <v>5.0635615968579795E-2</v>
      </c>
      <c r="E3" s="68">
        <f t="shared" si="0"/>
        <v>0.10258658877510116</v>
      </c>
      <c r="F3" s="68">
        <f t="shared" si="0"/>
        <v>5.9914645471079817</v>
      </c>
      <c r="G3" s="68">
        <f t="shared" si="0"/>
        <v>7.3777589082278725</v>
      </c>
      <c r="H3" s="68">
        <f t="shared" si="0"/>
        <v>9.2103403719761818</v>
      </c>
      <c r="I3" s="68">
        <f t="shared" si="0"/>
        <v>10.596634733096073</v>
      </c>
    </row>
    <row r="4" spans="1:9" ht="17.100000000000001" customHeight="1" x14ac:dyDescent="0.3">
      <c r="A4" s="62">
        <f>A3+1</f>
        <v>3</v>
      </c>
      <c r="B4" s="68">
        <f t="shared" si="0"/>
        <v>7.1721774586491635E-2</v>
      </c>
      <c r="C4" s="68">
        <f t="shared" si="0"/>
        <v>0.11483180189911682</v>
      </c>
      <c r="D4" s="68">
        <f t="shared" si="0"/>
        <v>0.2157952826238981</v>
      </c>
      <c r="E4" s="68">
        <f t="shared" si="0"/>
        <v>0.35184631774927172</v>
      </c>
      <c r="F4" s="68">
        <f t="shared" si="0"/>
        <v>7.8147279032511792</v>
      </c>
      <c r="G4" s="68">
        <f t="shared" si="0"/>
        <v>9.3484036044961485</v>
      </c>
      <c r="H4" s="68">
        <f t="shared" si="0"/>
        <v>11.344866730144371</v>
      </c>
      <c r="I4" s="68">
        <f t="shared" si="0"/>
        <v>12.838156466598651</v>
      </c>
    </row>
    <row r="5" spans="1:9" ht="17.100000000000001" customHeight="1" x14ac:dyDescent="0.3">
      <c r="A5" s="62">
        <f>A4+1</f>
        <v>4</v>
      </c>
      <c r="B5" s="68">
        <f t="shared" si="0"/>
        <v>0.20698909349618236</v>
      </c>
      <c r="C5" s="68">
        <f t="shared" si="0"/>
        <v>0.29710948050653158</v>
      </c>
      <c r="D5" s="68">
        <f t="shared" si="0"/>
        <v>0.4844185570879303</v>
      </c>
      <c r="E5" s="68">
        <f t="shared" si="0"/>
        <v>0.71072302139732446</v>
      </c>
      <c r="F5" s="68">
        <f t="shared" si="0"/>
        <v>9.4877290367811575</v>
      </c>
      <c r="G5" s="68">
        <f t="shared" si="0"/>
        <v>11.143286781877798</v>
      </c>
      <c r="H5" s="68">
        <f t="shared" si="0"/>
        <v>13.276704135987623</v>
      </c>
      <c r="I5" s="68">
        <f t="shared" si="0"/>
        <v>14.860259000560244</v>
      </c>
    </row>
    <row r="6" spans="1:9" ht="17.100000000000001" customHeight="1" x14ac:dyDescent="0.3">
      <c r="A6" s="62">
        <f>A5+1</f>
        <v>5</v>
      </c>
      <c r="B6" s="68">
        <f t="shared" si="0"/>
        <v>0.41174190383249976</v>
      </c>
      <c r="C6" s="68">
        <f t="shared" si="0"/>
        <v>0.55429807672827713</v>
      </c>
      <c r="D6" s="68">
        <f t="shared" si="0"/>
        <v>0.83121161348666384</v>
      </c>
      <c r="E6" s="68">
        <f t="shared" si="0"/>
        <v>1.1454762260617699</v>
      </c>
      <c r="F6" s="68">
        <f t="shared" si="0"/>
        <v>11.070497693516353</v>
      </c>
      <c r="G6" s="68">
        <f t="shared" si="0"/>
        <v>12.832501994030029</v>
      </c>
      <c r="H6" s="68">
        <f t="shared" si="0"/>
        <v>15.086272469388991</v>
      </c>
      <c r="I6" s="68">
        <f t="shared" si="0"/>
        <v>16.749602343639044</v>
      </c>
    </row>
    <row r="7" spans="1:9" ht="17.100000000000001" customHeight="1" x14ac:dyDescent="0.3">
      <c r="A7" s="62"/>
      <c r="B7" s="68"/>
      <c r="C7" s="68"/>
      <c r="D7" s="68"/>
      <c r="E7" s="68"/>
      <c r="F7" s="68"/>
      <c r="G7" s="68"/>
      <c r="H7" s="68"/>
      <c r="I7" s="68"/>
    </row>
    <row r="8" spans="1:9" ht="17.100000000000001" customHeight="1" x14ac:dyDescent="0.3">
      <c r="A8" s="62">
        <f>A6+1</f>
        <v>6</v>
      </c>
      <c r="B8" s="68">
        <f t="shared" ref="B8:I12" si="1">_xlfn.CHISQ.INV.RT(B$1,$A8)</f>
        <v>0.67572677745546794</v>
      </c>
      <c r="C8" s="68">
        <f t="shared" si="1"/>
        <v>0.87209033015658521</v>
      </c>
      <c r="D8" s="68">
        <f t="shared" si="1"/>
        <v>1.2373442457912045</v>
      </c>
      <c r="E8" s="68">
        <f t="shared" si="1"/>
        <v>1.6353828943279067</v>
      </c>
      <c r="F8" s="68">
        <f t="shared" si="1"/>
        <v>12.591587243743978</v>
      </c>
      <c r="G8" s="68">
        <f t="shared" si="1"/>
        <v>14.449375335447922</v>
      </c>
      <c r="H8" s="68">
        <f t="shared" si="1"/>
        <v>16.811893829770931</v>
      </c>
      <c r="I8" s="68">
        <f t="shared" si="1"/>
        <v>18.547584178511091</v>
      </c>
    </row>
    <row r="9" spans="1:9" ht="17.100000000000001" customHeight="1" x14ac:dyDescent="0.3">
      <c r="A9" s="62">
        <f>A8+1</f>
        <v>7</v>
      </c>
      <c r="B9" s="68">
        <f t="shared" si="1"/>
        <v>0.98925568313295031</v>
      </c>
      <c r="C9" s="68">
        <f t="shared" si="1"/>
        <v>1.2390423055679303</v>
      </c>
      <c r="D9" s="68">
        <f t="shared" si="1"/>
        <v>1.6898691806773543</v>
      </c>
      <c r="E9" s="68">
        <f t="shared" si="1"/>
        <v>2.167349909298057</v>
      </c>
      <c r="F9" s="68">
        <f t="shared" si="1"/>
        <v>14.067140449340167</v>
      </c>
      <c r="G9" s="68">
        <f t="shared" si="1"/>
        <v>16.012764274629326</v>
      </c>
      <c r="H9" s="68">
        <f t="shared" si="1"/>
        <v>18.475306906582361</v>
      </c>
      <c r="I9" s="68">
        <f t="shared" si="1"/>
        <v>20.277739874962624</v>
      </c>
    </row>
    <row r="10" spans="1:9" ht="17.100000000000001" customHeight="1" x14ac:dyDescent="0.3">
      <c r="A10" s="62">
        <f>A9+1</f>
        <v>8</v>
      </c>
      <c r="B10" s="68">
        <f t="shared" si="1"/>
        <v>1.3444130870148152</v>
      </c>
      <c r="C10" s="68">
        <f t="shared" si="1"/>
        <v>1.6464973726907688</v>
      </c>
      <c r="D10" s="68">
        <f t="shared" si="1"/>
        <v>2.1797307472526506</v>
      </c>
      <c r="E10" s="68">
        <f t="shared" si="1"/>
        <v>2.7326367934996632</v>
      </c>
      <c r="F10" s="68">
        <f t="shared" si="1"/>
        <v>15.507313055865453</v>
      </c>
      <c r="G10" s="68">
        <f t="shared" si="1"/>
        <v>17.53454613948465</v>
      </c>
      <c r="H10" s="68">
        <f t="shared" si="1"/>
        <v>20.090235029663233</v>
      </c>
      <c r="I10" s="68">
        <f t="shared" si="1"/>
        <v>21.95495499065953</v>
      </c>
    </row>
    <row r="11" spans="1:9" ht="17.100000000000001" customHeight="1" x14ac:dyDescent="0.3">
      <c r="A11" s="62">
        <f>A10+1</f>
        <v>9</v>
      </c>
      <c r="B11" s="68">
        <f t="shared" si="1"/>
        <v>1.7349329049966573</v>
      </c>
      <c r="C11" s="68">
        <f t="shared" si="1"/>
        <v>2.0879007358707233</v>
      </c>
      <c r="D11" s="68">
        <f t="shared" si="1"/>
        <v>2.7003894999803584</v>
      </c>
      <c r="E11" s="68">
        <f t="shared" si="1"/>
        <v>3.3251128430668162</v>
      </c>
      <c r="F11" s="68">
        <f t="shared" si="1"/>
        <v>16.918977604620451</v>
      </c>
      <c r="G11" s="68">
        <f t="shared" si="1"/>
        <v>19.022767798641635</v>
      </c>
      <c r="H11" s="68">
        <f t="shared" si="1"/>
        <v>21.665994333461931</v>
      </c>
      <c r="I11" s="68">
        <f t="shared" si="1"/>
        <v>23.589350781257387</v>
      </c>
    </row>
    <row r="12" spans="1:9" ht="17.100000000000001" customHeight="1" x14ac:dyDescent="0.3">
      <c r="A12" s="62">
        <f>A11+1</f>
        <v>10</v>
      </c>
      <c r="B12" s="68">
        <f t="shared" si="1"/>
        <v>2.1558564813046455</v>
      </c>
      <c r="C12" s="68">
        <f t="shared" si="1"/>
        <v>2.5582121601872081</v>
      </c>
      <c r="D12" s="68">
        <f t="shared" si="1"/>
        <v>3.2469727802368396</v>
      </c>
      <c r="E12" s="68">
        <f t="shared" si="1"/>
        <v>3.9402991361190622</v>
      </c>
      <c r="F12" s="68">
        <f t="shared" si="1"/>
        <v>18.307038053275146</v>
      </c>
      <c r="G12" s="68">
        <f t="shared" si="1"/>
        <v>20.483177350807395</v>
      </c>
      <c r="H12" s="68">
        <f t="shared" si="1"/>
        <v>23.209251158954359</v>
      </c>
      <c r="I12" s="68">
        <f t="shared" si="1"/>
        <v>25.188179571971173</v>
      </c>
    </row>
    <row r="13" spans="1:9" ht="17.100000000000001" customHeight="1" x14ac:dyDescent="0.3">
      <c r="A13" s="62"/>
      <c r="B13" s="68"/>
      <c r="C13" s="68"/>
      <c r="D13" s="68"/>
      <c r="E13" s="68"/>
      <c r="F13" s="68"/>
      <c r="G13" s="68"/>
      <c r="H13" s="68"/>
      <c r="I13" s="68"/>
    </row>
    <row r="14" spans="1:9" ht="17.100000000000001" customHeight="1" x14ac:dyDescent="0.3">
      <c r="A14" s="62">
        <f>A12+1</f>
        <v>11</v>
      </c>
      <c r="B14" s="68">
        <f t="shared" ref="B14:I18" si="2">_xlfn.CHISQ.INV.RT(B$1,$A14)</f>
        <v>2.6032218905151172</v>
      </c>
      <c r="C14" s="68">
        <f t="shared" si="2"/>
        <v>3.0534841066406813</v>
      </c>
      <c r="D14" s="68">
        <f t="shared" si="2"/>
        <v>3.8157482522361006</v>
      </c>
      <c r="E14" s="68">
        <f t="shared" si="2"/>
        <v>4.5748130793222259</v>
      </c>
      <c r="F14" s="68">
        <f t="shared" si="2"/>
        <v>19.675137572682498</v>
      </c>
      <c r="G14" s="68">
        <f t="shared" si="2"/>
        <v>21.920049261021205</v>
      </c>
      <c r="H14" s="68">
        <f t="shared" si="2"/>
        <v>24.724970311318284</v>
      </c>
      <c r="I14" s="68">
        <f t="shared" si="2"/>
        <v>26.756848916469632</v>
      </c>
    </row>
    <row r="15" spans="1:9" ht="17.100000000000001" customHeight="1" x14ac:dyDescent="0.3">
      <c r="A15" s="62">
        <f>A14+1</f>
        <v>12</v>
      </c>
      <c r="B15" s="68">
        <f t="shared" si="2"/>
        <v>3.0738236380893325</v>
      </c>
      <c r="C15" s="68">
        <f t="shared" si="2"/>
        <v>3.5705689706043899</v>
      </c>
      <c r="D15" s="68">
        <f t="shared" si="2"/>
        <v>4.4037885069817033</v>
      </c>
      <c r="E15" s="68">
        <f t="shared" si="2"/>
        <v>5.2260294883926397</v>
      </c>
      <c r="F15" s="68">
        <f t="shared" si="2"/>
        <v>21.026069817483066</v>
      </c>
      <c r="G15" s="68">
        <f t="shared" si="2"/>
        <v>23.336664158645338</v>
      </c>
      <c r="H15" s="68">
        <f t="shared" si="2"/>
        <v>26.216967305535849</v>
      </c>
      <c r="I15" s="68">
        <f t="shared" si="2"/>
        <v>28.299518822046032</v>
      </c>
    </row>
    <row r="16" spans="1:9" ht="17.100000000000001" customHeight="1" x14ac:dyDescent="0.3">
      <c r="A16" s="62">
        <f>A15+1</f>
        <v>13</v>
      </c>
      <c r="B16" s="68">
        <f t="shared" si="2"/>
        <v>3.5650345797295349</v>
      </c>
      <c r="C16" s="68">
        <f t="shared" si="2"/>
        <v>4.1069154715044069</v>
      </c>
      <c r="D16" s="68">
        <f t="shared" si="2"/>
        <v>5.0087505118103319</v>
      </c>
      <c r="E16" s="68">
        <f t="shared" si="2"/>
        <v>5.8918643377098476</v>
      </c>
      <c r="F16" s="68">
        <f t="shared" si="2"/>
        <v>22.362032494826938</v>
      </c>
      <c r="G16" s="68">
        <f t="shared" si="2"/>
        <v>24.73560488493154</v>
      </c>
      <c r="H16" s="68">
        <f t="shared" si="2"/>
        <v>27.688249610457049</v>
      </c>
      <c r="I16" s="68">
        <f t="shared" si="2"/>
        <v>29.819471223653217</v>
      </c>
    </row>
    <row r="17" spans="1:9" ht="17.100000000000001" customHeight="1" x14ac:dyDescent="0.3">
      <c r="A17" s="62">
        <f>A16+1</f>
        <v>14</v>
      </c>
      <c r="B17" s="68">
        <f t="shared" si="2"/>
        <v>4.0746749573993482</v>
      </c>
      <c r="C17" s="68">
        <f t="shared" si="2"/>
        <v>4.6604250626577679</v>
      </c>
      <c r="D17" s="68">
        <f t="shared" si="2"/>
        <v>5.6287261030397318</v>
      </c>
      <c r="E17" s="68">
        <f t="shared" si="2"/>
        <v>6.5706313837893431</v>
      </c>
      <c r="F17" s="68">
        <f t="shared" si="2"/>
        <v>23.68479130484058</v>
      </c>
      <c r="G17" s="68">
        <f t="shared" si="2"/>
        <v>26.118948045037371</v>
      </c>
      <c r="H17" s="68">
        <f t="shared" si="2"/>
        <v>29.141237740672796</v>
      </c>
      <c r="I17" s="68">
        <f t="shared" si="2"/>
        <v>31.31934962259529</v>
      </c>
    </row>
    <row r="18" spans="1:9" ht="17.100000000000001" customHeight="1" x14ac:dyDescent="0.3">
      <c r="A18" s="62">
        <f>A17+1</f>
        <v>15</v>
      </c>
      <c r="B18" s="68">
        <f t="shared" si="2"/>
        <v>4.600915571727338</v>
      </c>
      <c r="C18" s="68">
        <f t="shared" si="2"/>
        <v>5.2293488840989664</v>
      </c>
      <c r="D18" s="68">
        <f t="shared" si="2"/>
        <v>6.26213779504325</v>
      </c>
      <c r="E18" s="68">
        <f t="shared" si="2"/>
        <v>7.2609439276700334</v>
      </c>
      <c r="F18" s="68">
        <f t="shared" si="2"/>
        <v>24.99579013972863</v>
      </c>
      <c r="G18" s="68">
        <f t="shared" si="2"/>
        <v>27.488392863442982</v>
      </c>
      <c r="H18" s="68">
        <f t="shared" si="2"/>
        <v>30.577914166892494</v>
      </c>
      <c r="I18" s="68">
        <f t="shared" si="2"/>
        <v>32.80132064579184</v>
      </c>
    </row>
    <row r="19" spans="1:9" ht="17.100000000000001" customHeight="1" x14ac:dyDescent="0.3">
      <c r="A19" s="62"/>
      <c r="B19" s="68"/>
      <c r="C19" s="68"/>
      <c r="D19" s="68"/>
      <c r="E19" s="68"/>
      <c r="F19" s="68"/>
      <c r="G19" s="68"/>
      <c r="H19" s="68"/>
      <c r="I19" s="68"/>
    </row>
    <row r="20" spans="1:9" ht="17.100000000000001" customHeight="1" x14ac:dyDescent="0.3">
      <c r="A20" s="62">
        <f>A18+1</f>
        <v>16</v>
      </c>
      <c r="B20" s="68">
        <f t="shared" ref="B20:I24" si="3">_xlfn.CHISQ.INV.RT(B$1,$A20)</f>
        <v>5.1422054430436823</v>
      </c>
      <c r="C20" s="68">
        <f t="shared" si="3"/>
        <v>5.8122124701349733</v>
      </c>
      <c r="D20" s="68">
        <f t="shared" si="3"/>
        <v>6.9076643534970019</v>
      </c>
      <c r="E20" s="68">
        <f t="shared" si="3"/>
        <v>7.9616455723785533</v>
      </c>
      <c r="F20" s="68">
        <f t="shared" si="3"/>
        <v>26.296227604864239</v>
      </c>
      <c r="G20" s="68">
        <f t="shared" si="3"/>
        <v>28.84535072340476</v>
      </c>
      <c r="H20" s="68">
        <f t="shared" si="3"/>
        <v>31.999926908815183</v>
      </c>
      <c r="I20" s="68">
        <f t="shared" si="3"/>
        <v>34.267186537826703</v>
      </c>
    </row>
    <row r="21" spans="1:9" ht="17.100000000000001" customHeight="1" x14ac:dyDescent="0.3">
      <c r="A21" s="62">
        <f>A20+1</f>
        <v>17</v>
      </c>
      <c r="B21" s="68">
        <f t="shared" si="3"/>
        <v>5.6972171014978219</v>
      </c>
      <c r="C21" s="68">
        <f t="shared" si="3"/>
        <v>6.4077597777389341</v>
      </c>
      <c r="D21" s="68">
        <f t="shared" si="3"/>
        <v>7.5641864495775692</v>
      </c>
      <c r="E21" s="68">
        <f t="shared" si="3"/>
        <v>8.671760204670079</v>
      </c>
      <c r="F21" s="68">
        <f t="shared" si="3"/>
        <v>27.587111638275324</v>
      </c>
      <c r="G21" s="68">
        <f t="shared" si="3"/>
        <v>30.191009121639812</v>
      </c>
      <c r="H21" s="68">
        <f t="shared" si="3"/>
        <v>33.408663605004612</v>
      </c>
      <c r="I21" s="68">
        <f t="shared" si="3"/>
        <v>35.7184656590046</v>
      </c>
    </row>
    <row r="22" spans="1:9" ht="17.100000000000001" customHeight="1" x14ac:dyDescent="0.3">
      <c r="A22" s="62">
        <f>A21+1</f>
        <v>18</v>
      </c>
      <c r="B22" s="68">
        <f t="shared" si="3"/>
        <v>6.2648046845064762</v>
      </c>
      <c r="C22" s="68">
        <f t="shared" si="3"/>
        <v>7.0149109011725761</v>
      </c>
      <c r="D22" s="68">
        <f t="shared" si="3"/>
        <v>8.2307461947566694</v>
      </c>
      <c r="E22" s="68">
        <f t="shared" si="3"/>
        <v>9.3904550806889837</v>
      </c>
      <c r="F22" s="68">
        <f t="shared" si="3"/>
        <v>28.869299430392633</v>
      </c>
      <c r="G22" s="68">
        <f t="shared" si="3"/>
        <v>31.52637844038663</v>
      </c>
      <c r="H22" s="68">
        <f t="shared" si="3"/>
        <v>34.805305734705072</v>
      </c>
      <c r="I22" s="68">
        <f t="shared" si="3"/>
        <v>37.156451456606746</v>
      </c>
    </row>
    <row r="23" spans="1:9" ht="17.100000000000001" customHeight="1" x14ac:dyDescent="0.3">
      <c r="A23" s="62">
        <f>A22+1</f>
        <v>19</v>
      </c>
      <c r="B23" s="68">
        <f t="shared" si="3"/>
        <v>6.8439714454829561</v>
      </c>
      <c r="C23" s="68">
        <f t="shared" si="3"/>
        <v>7.6327296475714759</v>
      </c>
      <c r="D23" s="68">
        <f t="shared" si="3"/>
        <v>8.9065164819879747</v>
      </c>
      <c r="E23" s="68">
        <f t="shared" si="3"/>
        <v>10.117013063859044</v>
      </c>
      <c r="F23" s="68">
        <f t="shared" si="3"/>
        <v>30.143527205646155</v>
      </c>
      <c r="G23" s="68">
        <f t="shared" si="3"/>
        <v>32.852326861729708</v>
      </c>
      <c r="H23" s="68">
        <f t="shared" si="3"/>
        <v>36.190869129270048</v>
      </c>
      <c r="I23" s="68">
        <f t="shared" si="3"/>
        <v>38.58225655493424</v>
      </c>
    </row>
    <row r="24" spans="1:9" ht="17.100000000000001" customHeight="1" x14ac:dyDescent="0.3">
      <c r="A24" s="62">
        <f>A23+1</f>
        <v>20</v>
      </c>
      <c r="B24" s="68">
        <f t="shared" si="3"/>
        <v>7.4338442629342358</v>
      </c>
      <c r="C24" s="68">
        <f t="shared" si="3"/>
        <v>8.2603983325464014</v>
      </c>
      <c r="D24" s="68">
        <f t="shared" si="3"/>
        <v>9.5907773922648669</v>
      </c>
      <c r="E24" s="68">
        <f t="shared" si="3"/>
        <v>10.850811394182585</v>
      </c>
      <c r="F24" s="68">
        <f t="shared" si="3"/>
        <v>31.410432844230925</v>
      </c>
      <c r="G24" s="68">
        <f t="shared" si="3"/>
        <v>34.169606902838339</v>
      </c>
      <c r="H24" s="68">
        <f t="shared" si="3"/>
        <v>37.566234786625053</v>
      </c>
      <c r="I24" s="68">
        <f t="shared" si="3"/>
        <v>39.996846312938644</v>
      </c>
    </row>
    <row r="25" spans="1:9" ht="17.100000000000001" customHeight="1" x14ac:dyDescent="0.3">
      <c r="A25" s="62"/>
      <c r="B25" s="68"/>
      <c r="C25" s="68"/>
      <c r="D25" s="68"/>
      <c r="E25" s="68"/>
      <c r="F25" s="68"/>
      <c r="G25" s="68"/>
      <c r="H25" s="68"/>
      <c r="I25" s="68"/>
    </row>
    <row r="26" spans="1:9" ht="17.100000000000001" customHeight="1" x14ac:dyDescent="0.3">
      <c r="A26" s="62">
        <f>A24+1</f>
        <v>21</v>
      </c>
      <c r="B26" s="68">
        <f t="shared" ref="B26:I30" si="4">_xlfn.CHISQ.INV.RT(B$1,$A26)</f>
        <v>8.033653420232735</v>
      </c>
      <c r="C26" s="68">
        <f t="shared" si="4"/>
        <v>8.89719794207722</v>
      </c>
      <c r="D26" s="68">
        <f t="shared" si="4"/>
        <v>10.282897782522859</v>
      </c>
      <c r="E26" s="68">
        <f t="shared" si="4"/>
        <v>11.591305208820739</v>
      </c>
      <c r="F26" s="68">
        <f t="shared" si="4"/>
        <v>32.670573340917308</v>
      </c>
      <c r="G26" s="68">
        <f t="shared" si="4"/>
        <v>35.478875905727257</v>
      </c>
      <c r="H26" s="68">
        <f t="shared" si="4"/>
        <v>38.932172683516065</v>
      </c>
      <c r="I26" s="68">
        <f t="shared" si="4"/>
        <v>41.401064771417609</v>
      </c>
    </row>
    <row r="27" spans="1:9" ht="17.100000000000001" customHeight="1" x14ac:dyDescent="0.3">
      <c r="A27" s="62">
        <f>A26+1</f>
        <v>22</v>
      </c>
      <c r="B27" s="68">
        <f t="shared" si="4"/>
        <v>8.6427164006664015</v>
      </c>
      <c r="C27" s="68">
        <f t="shared" si="4"/>
        <v>9.5424923387850811</v>
      </c>
      <c r="D27" s="68">
        <f t="shared" si="4"/>
        <v>10.982320734473676</v>
      </c>
      <c r="E27" s="68">
        <f t="shared" si="4"/>
        <v>12.338014578790647</v>
      </c>
      <c r="F27" s="68">
        <f t="shared" si="4"/>
        <v>33.9244384714438</v>
      </c>
      <c r="G27" s="68">
        <f t="shared" si="4"/>
        <v>36.780712084035557</v>
      </c>
      <c r="H27" s="68">
        <f t="shared" si="4"/>
        <v>40.289360437593864</v>
      </c>
      <c r="I27" s="68">
        <f t="shared" si="4"/>
        <v>42.795654999308539</v>
      </c>
    </row>
    <row r="28" spans="1:9" ht="17.100000000000001" customHeight="1" x14ac:dyDescent="0.3">
      <c r="A28" s="62">
        <f>A27+1</f>
        <v>23</v>
      </c>
      <c r="B28" s="68">
        <f t="shared" si="4"/>
        <v>9.2604247758087546</v>
      </c>
      <c r="C28" s="68">
        <f t="shared" si="4"/>
        <v>10.195715555745821</v>
      </c>
      <c r="D28" s="68">
        <f t="shared" si="4"/>
        <v>11.688551922452435</v>
      </c>
      <c r="E28" s="68">
        <f t="shared" si="4"/>
        <v>13.090514188172801</v>
      </c>
      <c r="F28" s="68">
        <f t="shared" si="4"/>
        <v>35.172461626908053</v>
      </c>
      <c r="G28" s="68">
        <f t="shared" si="4"/>
        <v>38.075627250355801</v>
      </c>
      <c r="H28" s="68">
        <f t="shared" si="4"/>
        <v>41.638398118858476</v>
      </c>
      <c r="I28" s="68">
        <f t="shared" si="4"/>
        <v>44.181275249971101</v>
      </c>
    </row>
    <row r="29" spans="1:9" ht="17.100000000000001" customHeight="1" x14ac:dyDescent="0.3">
      <c r="A29" s="62">
        <f>A28+1</f>
        <v>24</v>
      </c>
      <c r="B29" s="68">
        <f t="shared" si="4"/>
        <v>9.8862335022414651</v>
      </c>
      <c r="C29" s="68">
        <f t="shared" si="4"/>
        <v>10.856361475532282</v>
      </c>
      <c r="D29" s="68">
        <f t="shared" si="4"/>
        <v>12.401150217444435</v>
      </c>
      <c r="E29" s="68">
        <f t="shared" si="4"/>
        <v>13.848425027170213</v>
      </c>
      <c r="F29" s="68">
        <f t="shared" si="4"/>
        <v>36.415028501807313</v>
      </c>
      <c r="G29" s="68">
        <f t="shared" si="4"/>
        <v>39.364077026603915</v>
      </c>
      <c r="H29" s="68">
        <f t="shared" si="4"/>
        <v>42.979820139351638</v>
      </c>
      <c r="I29" s="68">
        <f t="shared" si="4"/>
        <v>45.558511936530586</v>
      </c>
    </row>
    <row r="30" spans="1:9" ht="17.100000000000001" customHeight="1" x14ac:dyDescent="0.3">
      <c r="A30" s="62">
        <f>A29+1</f>
        <v>25</v>
      </c>
      <c r="B30" s="68">
        <f t="shared" si="4"/>
        <v>10.519652112024698</v>
      </c>
      <c r="C30" s="68">
        <f t="shared" si="4"/>
        <v>11.52397537224933</v>
      </c>
      <c r="D30" s="68">
        <f t="shared" si="4"/>
        <v>13.119720024937791</v>
      </c>
      <c r="E30" s="68">
        <f t="shared" si="4"/>
        <v>14.611407639483309</v>
      </c>
      <c r="F30" s="68">
        <f t="shared" si="4"/>
        <v>37.65248413348278</v>
      </c>
      <c r="G30" s="68">
        <f t="shared" si="4"/>
        <v>40.646469120275199</v>
      </c>
      <c r="H30" s="68">
        <f t="shared" si="4"/>
        <v>44.314104896219156</v>
      </c>
      <c r="I30" s="68">
        <f t="shared" si="4"/>
        <v>46.92789016008075</v>
      </c>
    </row>
    <row r="31" spans="1:9" ht="17.100000000000001" customHeight="1" x14ac:dyDescent="0.3">
      <c r="A31" s="62"/>
      <c r="B31" s="68"/>
      <c r="C31" s="68"/>
      <c r="D31" s="68"/>
      <c r="E31" s="68"/>
      <c r="F31" s="68"/>
      <c r="G31" s="68"/>
      <c r="H31" s="68"/>
      <c r="I31" s="68"/>
    </row>
    <row r="32" spans="1:9" ht="17.100000000000001" customHeight="1" x14ac:dyDescent="0.3">
      <c r="A32" s="62">
        <f>A30+1</f>
        <v>26</v>
      </c>
      <c r="B32" s="68">
        <f t="shared" ref="B32:I36" si="5">_xlfn.CHISQ.INV.RT(B$1,$A32)</f>
        <v>11.160237406164143</v>
      </c>
      <c r="C32" s="68">
        <f t="shared" si="5"/>
        <v>12.198146923505595</v>
      </c>
      <c r="D32" s="68">
        <f t="shared" si="5"/>
        <v>13.843904982007606</v>
      </c>
      <c r="E32" s="68">
        <f t="shared" si="5"/>
        <v>15.379156583261738</v>
      </c>
      <c r="F32" s="68">
        <f t="shared" si="5"/>
        <v>38.885138659830041</v>
      </c>
      <c r="G32" s="68">
        <f t="shared" si="5"/>
        <v>41.923170096353914</v>
      </c>
      <c r="H32" s="68">
        <f t="shared" si="5"/>
        <v>45.641682666283153</v>
      </c>
      <c r="I32" s="68">
        <f t="shared" si="5"/>
        <v>48.289882332456834</v>
      </c>
    </row>
    <row r="33" spans="1:9" ht="17.100000000000001" customHeight="1" x14ac:dyDescent="0.3">
      <c r="A33" s="62">
        <f>A32+1</f>
        <v>27</v>
      </c>
      <c r="B33" s="68">
        <f t="shared" si="5"/>
        <v>11.807587351366138</v>
      </c>
      <c r="C33" s="68">
        <f t="shared" si="5"/>
        <v>12.878504393144546</v>
      </c>
      <c r="D33" s="68">
        <f t="shared" si="5"/>
        <v>14.573382730821709</v>
      </c>
      <c r="E33" s="68">
        <f t="shared" si="5"/>
        <v>16.151395849664109</v>
      </c>
      <c r="F33" s="68">
        <f t="shared" si="5"/>
        <v>40.113272069413625</v>
      </c>
      <c r="G33" s="68">
        <f t="shared" si="5"/>
        <v>43.194510966156031</v>
      </c>
      <c r="H33" s="68">
        <f t="shared" si="5"/>
        <v>46.962942124751443</v>
      </c>
      <c r="I33" s="68">
        <f t="shared" si="5"/>
        <v>49.644915298994228</v>
      </c>
    </row>
    <row r="34" spans="1:9" ht="17.100000000000001" customHeight="1" x14ac:dyDescent="0.3">
      <c r="A34" s="62">
        <f>A33+1</f>
        <v>28</v>
      </c>
      <c r="B34" s="68">
        <f t="shared" si="5"/>
        <v>12.46133594800256</v>
      </c>
      <c r="C34" s="68">
        <f t="shared" si="5"/>
        <v>13.564709754618823</v>
      </c>
      <c r="D34" s="68">
        <f t="shared" si="5"/>
        <v>15.307860552601202</v>
      </c>
      <c r="E34" s="68">
        <f t="shared" si="5"/>
        <v>16.927875044422496</v>
      </c>
      <c r="F34" s="68">
        <f t="shared" si="5"/>
        <v>41.337138151427396</v>
      </c>
      <c r="G34" s="68">
        <f t="shared" si="5"/>
        <v>44.460791836317753</v>
      </c>
      <c r="H34" s="68">
        <f t="shared" si="5"/>
        <v>48.27823577031549</v>
      </c>
      <c r="I34" s="68">
        <f t="shared" si="5"/>
        <v>50.993376268499453</v>
      </c>
    </row>
    <row r="35" spans="1:9" ht="17.100000000000001" customHeight="1" x14ac:dyDescent="0.3">
      <c r="A35" s="62">
        <f>A34+1</f>
        <v>29</v>
      </c>
      <c r="B35" s="68">
        <f t="shared" si="5"/>
        <v>13.121148887960382</v>
      </c>
      <c r="C35" s="68">
        <f t="shared" si="5"/>
        <v>14.256454576274677</v>
      </c>
      <c r="D35" s="68">
        <f t="shared" si="5"/>
        <v>16.047071695364892</v>
      </c>
      <c r="E35" s="68">
        <f t="shared" si="5"/>
        <v>17.708366182824584</v>
      </c>
      <c r="F35" s="68">
        <f t="shared" si="5"/>
        <v>42.556967804292682</v>
      </c>
      <c r="G35" s="68">
        <f t="shared" si="5"/>
        <v>45.722285804174533</v>
      </c>
      <c r="H35" s="68">
        <f t="shared" si="5"/>
        <v>49.587884472898835</v>
      </c>
      <c r="I35" s="68">
        <f t="shared" si="5"/>
        <v>52.335617785933614</v>
      </c>
    </row>
    <row r="36" spans="1:9" s="66" customFormat="1" ht="17.100000000000001" customHeight="1" x14ac:dyDescent="0.3">
      <c r="A36" s="62">
        <f>A35+1</f>
        <v>30</v>
      </c>
      <c r="B36" s="68">
        <f t="shared" si="5"/>
        <v>13.786719859502711</v>
      </c>
      <c r="C36" s="68">
        <f t="shared" si="5"/>
        <v>14.953456528455439</v>
      </c>
      <c r="D36" s="68">
        <f t="shared" si="5"/>
        <v>16.790772265566623</v>
      </c>
      <c r="E36" s="68">
        <f t="shared" si="5"/>
        <v>18.492660981953474</v>
      </c>
      <c r="F36" s="68">
        <f t="shared" si="5"/>
        <v>43.772971825742189</v>
      </c>
      <c r="G36" s="68">
        <f t="shared" si="5"/>
        <v>46.979242243671159</v>
      </c>
      <c r="H36" s="68">
        <f t="shared" si="5"/>
        <v>50.892181311517092</v>
      </c>
      <c r="I36" s="68">
        <f t="shared" si="5"/>
        <v>53.671961930240592</v>
      </c>
    </row>
    <row r="37" spans="1:9" ht="17.100000000000001" customHeight="1" x14ac:dyDescent="0.3">
      <c r="A37" s="62"/>
      <c r="B37" s="68"/>
      <c r="C37" s="68"/>
      <c r="D37" s="68"/>
      <c r="E37" s="68"/>
      <c r="F37" s="68"/>
      <c r="G37" s="68"/>
      <c r="H37" s="68"/>
      <c r="I37" s="68"/>
    </row>
    <row r="38" spans="1:9" ht="17.100000000000001" customHeight="1" x14ac:dyDescent="0.3">
      <c r="A38" s="62">
        <v>40</v>
      </c>
      <c r="B38" s="68">
        <f t="shared" ref="B38:I42" si="6">_xlfn.CHISQ.INV.RT(B$1,$A38)</f>
        <v>20.706535316970083</v>
      </c>
      <c r="C38" s="68">
        <f t="shared" si="6"/>
        <v>22.164261252975162</v>
      </c>
      <c r="D38" s="68">
        <f t="shared" si="6"/>
        <v>24.433039170807891</v>
      </c>
      <c r="E38" s="68">
        <f t="shared" si="6"/>
        <v>26.509303196693111</v>
      </c>
      <c r="F38" s="68">
        <f t="shared" si="6"/>
        <v>55.75847927888703</v>
      </c>
      <c r="G38" s="68">
        <f t="shared" si="6"/>
        <v>59.341707143171199</v>
      </c>
      <c r="H38" s="68">
        <f t="shared" si="6"/>
        <v>63.690739751564458</v>
      </c>
      <c r="I38" s="68">
        <f t="shared" si="6"/>
        <v>66.765961832803924</v>
      </c>
    </row>
    <row r="39" spans="1:9" ht="17.100000000000001" customHeight="1" x14ac:dyDescent="0.3">
      <c r="A39" s="62">
        <v>60</v>
      </c>
      <c r="B39" s="68">
        <f t="shared" si="6"/>
        <v>35.534491078738533</v>
      </c>
      <c r="C39" s="68">
        <f t="shared" si="6"/>
        <v>37.484851529803777</v>
      </c>
      <c r="D39" s="68">
        <f t="shared" si="6"/>
        <v>40.481748042841836</v>
      </c>
      <c r="E39" s="68">
        <f t="shared" si="6"/>
        <v>43.187958453989765</v>
      </c>
      <c r="F39" s="68">
        <f t="shared" si="6"/>
        <v>79.081944487848716</v>
      </c>
      <c r="G39" s="68">
        <f t="shared" si="6"/>
        <v>83.297674877173193</v>
      </c>
      <c r="H39" s="68">
        <f t="shared" si="6"/>
        <v>88.379418901449327</v>
      </c>
      <c r="I39" s="68">
        <f t="shared" si="6"/>
        <v>91.951698159629714</v>
      </c>
    </row>
    <row r="40" spans="1:9" ht="17.100000000000001" customHeight="1" x14ac:dyDescent="0.3">
      <c r="A40" s="62">
        <v>120</v>
      </c>
      <c r="B40" s="68">
        <f t="shared" si="6"/>
        <v>83.851572164554156</v>
      </c>
      <c r="C40" s="68">
        <f t="shared" si="6"/>
        <v>86.923279655353866</v>
      </c>
      <c r="D40" s="68">
        <f t="shared" si="6"/>
        <v>91.572641900014531</v>
      </c>
      <c r="E40" s="68">
        <f t="shared" si="6"/>
        <v>95.704637041684038</v>
      </c>
      <c r="F40" s="68">
        <f t="shared" si="6"/>
        <v>146.56735758076744</v>
      </c>
      <c r="G40" s="68">
        <f t="shared" si="6"/>
        <v>152.21140272515154</v>
      </c>
      <c r="H40" s="68">
        <f t="shared" si="6"/>
        <v>158.95016589730622</v>
      </c>
      <c r="I40" s="68">
        <f t="shared" si="6"/>
        <v>163.64818380853757</v>
      </c>
    </row>
    <row r="41" spans="1:9" ht="17.100000000000001" customHeight="1" x14ac:dyDescent="0.3">
      <c r="A41" s="62">
        <v>200</v>
      </c>
      <c r="B41" s="68">
        <f t="shared" si="6"/>
        <v>152.24099168737837</v>
      </c>
      <c r="C41" s="68">
        <f t="shared" si="6"/>
        <v>156.43196610759171</v>
      </c>
      <c r="D41" s="68">
        <f t="shared" si="6"/>
        <v>162.72798250184627</v>
      </c>
      <c r="E41" s="68">
        <f t="shared" si="6"/>
        <v>168.27855443662838</v>
      </c>
      <c r="F41" s="68">
        <f t="shared" si="6"/>
        <v>233.99426889232492</v>
      </c>
      <c r="G41" s="68">
        <f t="shared" si="6"/>
        <v>241.05789550631093</v>
      </c>
      <c r="H41" s="68">
        <f t="shared" si="6"/>
        <v>249.44512298144161</v>
      </c>
      <c r="I41" s="68">
        <f t="shared" si="6"/>
        <v>255.26415545152315</v>
      </c>
    </row>
    <row r="42" spans="1:9" s="67" customFormat="1" ht="17.100000000000001" customHeight="1" x14ac:dyDescent="0.3">
      <c r="A42" s="63">
        <v>360</v>
      </c>
      <c r="B42" s="69">
        <f t="shared" si="6"/>
        <v>294.64141489242485</v>
      </c>
      <c r="C42" s="70">
        <f t="shared" si="6"/>
        <v>300.53252904330634</v>
      </c>
      <c r="D42" s="70">
        <f t="shared" si="6"/>
        <v>309.32780124511254</v>
      </c>
      <c r="E42" s="70">
        <f t="shared" si="6"/>
        <v>317.02987097367986</v>
      </c>
      <c r="F42" s="70">
        <f t="shared" si="6"/>
        <v>405.24350231839315</v>
      </c>
      <c r="G42" s="70">
        <f t="shared" si="6"/>
        <v>414.45929417871719</v>
      </c>
      <c r="H42" s="70">
        <f t="shared" si="6"/>
        <v>425.34698063333047</v>
      </c>
      <c r="I42" s="70">
        <f t="shared" si="6"/>
        <v>432.86731499010989</v>
      </c>
    </row>
  </sheetData>
  <phoneticPr fontId="2"/>
  <pageMargins left="0.7" right="0.7" top="0.75" bottom="0.75" header="0.3" footer="0.3"/>
  <pageSetup paperSize="9" orientation="portrait" r:id="rId1"/>
  <headerFooter>
    <oddHeader>&amp;C&amp;"メイリオ,レギュラー"&amp;A&amp;R&amp;"メイリオ,レギュラー"教科書 pp. 164　付録4</oddHead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9"/>
  <sheetViews>
    <sheetView showGridLines="0" view="pageLayout" zoomScaleNormal="100" workbookViewId="0"/>
  </sheetViews>
  <sheetFormatPr defaultColWidth="7.125" defaultRowHeight="17.100000000000001" customHeight="1" x14ac:dyDescent="0.3"/>
  <cols>
    <col min="1" max="1" width="7.375" style="38" bestFit="1" customWidth="1"/>
    <col min="2" max="11" width="7.25" style="38" customWidth="1"/>
    <col min="12" max="16384" width="7.125" style="38"/>
  </cols>
  <sheetData>
    <row r="1" spans="1:11" ht="31.5" customHeight="1" x14ac:dyDescent="0.3">
      <c r="A1" s="36"/>
      <c r="B1" s="75">
        <v>1</v>
      </c>
      <c r="C1" s="75">
        <v>2</v>
      </c>
      <c r="D1" s="75">
        <v>3</v>
      </c>
      <c r="E1" s="75">
        <v>4</v>
      </c>
      <c r="F1" s="75">
        <v>5</v>
      </c>
      <c r="G1" s="75">
        <v>6</v>
      </c>
      <c r="H1" s="75">
        <v>7</v>
      </c>
      <c r="I1" s="75">
        <v>8</v>
      </c>
      <c r="J1" s="75">
        <v>9</v>
      </c>
      <c r="K1" s="75">
        <v>10</v>
      </c>
    </row>
    <row r="2" spans="1:11" ht="14.1" customHeight="1" x14ac:dyDescent="0.3">
      <c r="A2" s="62">
        <v>1</v>
      </c>
      <c r="B2" s="76">
        <f>_xlfn.F.INV.RT(0.025,B$1,$A2)</f>
        <v>647.78901147784529</v>
      </c>
      <c r="C2" s="77">
        <f t="shared" ref="C2:K24" si="0">_xlfn.F.INV.RT(0.025,C$1,$A2)</f>
        <v>799.5</v>
      </c>
      <c r="D2" s="77">
        <f t="shared" si="0"/>
        <v>864.16297216352962</v>
      </c>
      <c r="E2" s="77">
        <f t="shared" si="0"/>
        <v>899.58331017803755</v>
      </c>
      <c r="F2" s="77">
        <f t="shared" si="0"/>
        <v>921.84790329970929</v>
      </c>
      <c r="G2" s="77">
        <f t="shared" si="0"/>
        <v>937.11108344820218</v>
      </c>
      <c r="H2" s="77">
        <f t="shared" si="0"/>
        <v>948.21688909393424</v>
      </c>
      <c r="I2" s="77">
        <f t="shared" si="0"/>
        <v>956.65622060310352</v>
      </c>
      <c r="J2" s="77">
        <f t="shared" si="0"/>
        <v>963.28457894676114</v>
      </c>
      <c r="K2" s="77">
        <f t="shared" si="0"/>
        <v>968.62744367696587</v>
      </c>
    </row>
    <row r="3" spans="1:11" ht="14.1" customHeight="1" x14ac:dyDescent="0.3">
      <c r="A3" s="62">
        <f>A2+1</f>
        <v>2</v>
      </c>
      <c r="B3" s="76">
        <f>_xlfn.F.INV.RT(0.025,B$1,$A3)</f>
        <v>38.506329113924046</v>
      </c>
      <c r="C3" s="77">
        <f t="shared" si="0"/>
        <v>38.999999999999993</v>
      </c>
      <c r="D3" s="77">
        <f t="shared" si="0"/>
        <v>39.165494564013635</v>
      </c>
      <c r="E3" s="77">
        <f t="shared" si="0"/>
        <v>39.248417658131501</v>
      </c>
      <c r="F3" s="77">
        <f t="shared" si="0"/>
        <v>39.298227775403326</v>
      </c>
      <c r="G3" s="77">
        <f t="shared" si="0"/>
        <v>39.331457962410276</v>
      </c>
      <c r="H3" s="77">
        <f t="shared" si="0"/>
        <v>39.355205292186163</v>
      </c>
      <c r="I3" s="77">
        <f t="shared" si="0"/>
        <v>39.37302206870244</v>
      </c>
      <c r="J3" s="77">
        <f t="shared" si="0"/>
        <v>39.386883282551338</v>
      </c>
      <c r="K3" s="77">
        <f t="shared" si="0"/>
        <v>39.397974597864426</v>
      </c>
    </row>
    <row r="4" spans="1:11" ht="14.1" customHeight="1" x14ac:dyDescent="0.3">
      <c r="A4" s="62">
        <f>A3+1</f>
        <v>3</v>
      </c>
      <c r="B4" s="76">
        <f>_xlfn.F.INV.RT(0.025,B$1,$A4)</f>
        <v>17.443443320725127</v>
      </c>
      <c r="C4" s="77">
        <f t="shared" si="0"/>
        <v>16.044106429277196</v>
      </c>
      <c r="D4" s="77">
        <f t="shared" si="0"/>
        <v>15.439182378747292</v>
      </c>
      <c r="E4" s="77">
        <f t="shared" si="0"/>
        <v>15.100978932045942</v>
      </c>
      <c r="F4" s="77">
        <f t="shared" si="0"/>
        <v>14.884822920641971</v>
      </c>
      <c r="G4" s="77">
        <f t="shared" si="0"/>
        <v>14.734718413039163</v>
      </c>
      <c r="H4" s="77">
        <f t="shared" si="0"/>
        <v>14.624395022241272</v>
      </c>
      <c r="I4" s="77">
        <f t="shared" si="0"/>
        <v>14.53988657041725</v>
      </c>
      <c r="J4" s="77">
        <f t="shared" si="0"/>
        <v>14.473080651773735</v>
      </c>
      <c r="K4" s="77">
        <f t="shared" si="0"/>
        <v>14.418942042127425</v>
      </c>
    </row>
    <row r="5" spans="1:11" ht="14.1" customHeight="1" x14ac:dyDescent="0.3">
      <c r="A5" s="62">
        <f>A4+1</f>
        <v>4</v>
      </c>
      <c r="B5" s="76">
        <f>_xlfn.F.INV.RT(0.025,B$1,$A5)</f>
        <v>12.217862633071109</v>
      </c>
      <c r="C5" s="77">
        <f t="shared" si="0"/>
        <v>10.649110640673515</v>
      </c>
      <c r="D5" s="77">
        <f t="shared" si="0"/>
        <v>9.9791985322438865</v>
      </c>
      <c r="E5" s="77">
        <f t="shared" si="0"/>
        <v>9.6045298847228668</v>
      </c>
      <c r="F5" s="77">
        <f t="shared" si="0"/>
        <v>9.3644708158082981</v>
      </c>
      <c r="G5" s="77">
        <f t="shared" si="0"/>
        <v>9.1973110793662123</v>
      </c>
      <c r="H5" s="77">
        <f t="shared" si="0"/>
        <v>9.0741410515680592</v>
      </c>
      <c r="I5" s="77">
        <f t="shared" si="0"/>
        <v>8.979580415011041</v>
      </c>
      <c r="J5" s="77">
        <f t="shared" si="0"/>
        <v>8.9046816145985854</v>
      </c>
      <c r="K5" s="77">
        <f t="shared" si="0"/>
        <v>8.8438809735214274</v>
      </c>
    </row>
    <row r="6" spans="1:11" ht="14.1" customHeight="1" x14ac:dyDescent="0.3">
      <c r="A6" s="62">
        <f>A5+1</f>
        <v>5</v>
      </c>
      <c r="B6" s="76">
        <f>_xlfn.F.INV.RT(0.025,B$1,$A6)</f>
        <v>10.006982196613588</v>
      </c>
      <c r="C6" s="77">
        <f t="shared" si="0"/>
        <v>8.4336207394327811</v>
      </c>
      <c r="D6" s="77">
        <f t="shared" si="0"/>
        <v>7.7635894820185474</v>
      </c>
      <c r="E6" s="77">
        <f t="shared" si="0"/>
        <v>7.3878857512677536</v>
      </c>
      <c r="F6" s="77">
        <f t="shared" si="0"/>
        <v>7.1463818287328316</v>
      </c>
      <c r="G6" s="77">
        <f t="shared" si="0"/>
        <v>6.9777018585355677</v>
      </c>
      <c r="H6" s="77">
        <f t="shared" si="0"/>
        <v>6.8530756285766561</v>
      </c>
      <c r="I6" s="77">
        <f t="shared" si="0"/>
        <v>6.7571720073946775</v>
      </c>
      <c r="J6" s="77">
        <f t="shared" si="0"/>
        <v>6.6810543464609058</v>
      </c>
      <c r="K6" s="77">
        <f t="shared" si="0"/>
        <v>6.6191543314249648</v>
      </c>
    </row>
    <row r="7" spans="1:11" ht="14.1" customHeight="1" x14ac:dyDescent="0.3">
      <c r="A7" s="62"/>
      <c r="B7" s="68"/>
      <c r="C7" s="68"/>
      <c r="D7" s="68"/>
      <c r="E7" s="68"/>
      <c r="F7" s="68"/>
      <c r="G7" s="68"/>
      <c r="H7" s="68"/>
      <c r="I7" s="68"/>
    </row>
    <row r="8" spans="1:11" ht="14.1" customHeight="1" x14ac:dyDescent="0.3">
      <c r="A8" s="62">
        <f>A6+1</f>
        <v>6</v>
      </c>
      <c r="B8" s="76">
        <f>_xlfn.F.INV.RT(0.025,B$1,$A8)</f>
        <v>8.8131006286700746</v>
      </c>
      <c r="C8" s="77">
        <f t="shared" si="0"/>
        <v>7.2598556800601788</v>
      </c>
      <c r="D8" s="77">
        <f t="shared" si="0"/>
        <v>6.5987985219564722</v>
      </c>
      <c r="E8" s="77">
        <f t="shared" si="0"/>
        <v>6.2271611643576446</v>
      </c>
      <c r="F8" s="77">
        <f t="shared" si="0"/>
        <v>5.9875651260469276</v>
      </c>
      <c r="G8" s="77">
        <f t="shared" si="0"/>
        <v>5.819756578960777</v>
      </c>
      <c r="H8" s="77">
        <f t="shared" si="0"/>
        <v>5.6954704736831747</v>
      </c>
      <c r="I8" s="77">
        <f t="shared" si="0"/>
        <v>5.5996230050430462</v>
      </c>
      <c r="J8" s="77">
        <f t="shared" si="0"/>
        <v>5.5234066239755757</v>
      </c>
      <c r="K8" s="77">
        <f t="shared" si="0"/>
        <v>5.4613237187317791</v>
      </c>
    </row>
    <row r="9" spans="1:11" ht="14.1" customHeight="1" x14ac:dyDescent="0.3">
      <c r="A9" s="62">
        <f>A8+1</f>
        <v>7</v>
      </c>
      <c r="B9" s="76">
        <f>_xlfn.F.INV.RT(0.025,B$1,$A9)</f>
        <v>8.0726688801355753</v>
      </c>
      <c r="C9" s="77">
        <f t="shared" si="0"/>
        <v>6.5415202970956496</v>
      </c>
      <c r="D9" s="77">
        <f t="shared" si="0"/>
        <v>5.8898191672032567</v>
      </c>
      <c r="E9" s="77">
        <f t="shared" si="0"/>
        <v>5.5225943453085522</v>
      </c>
      <c r="F9" s="77">
        <f t="shared" si="0"/>
        <v>5.285236851504278</v>
      </c>
      <c r="G9" s="77">
        <f t="shared" si="0"/>
        <v>5.1185966133841054</v>
      </c>
      <c r="H9" s="77">
        <f t="shared" si="0"/>
        <v>4.9949092190632376</v>
      </c>
      <c r="I9" s="77">
        <f t="shared" si="0"/>
        <v>4.899340648268236</v>
      </c>
      <c r="J9" s="77">
        <f t="shared" si="0"/>
        <v>4.8232170846229341</v>
      </c>
      <c r="K9" s="77">
        <f t="shared" si="0"/>
        <v>4.7611164349968123</v>
      </c>
    </row>
    <row r="10" spans="1:11" ht="14.1" customHeight="1" x14ac:dyDescent="0.3">
      <c r="A10" s="62">
        <f>A9+1</f>
        <v>8</v>
      </c>
      <c r="B10" s="76">
        <f>_xlfn.F.INV.RT(0.025,B$1,$A10)</f>
        <v>7.5708820996917465</v>
      </c>
      <c r="C10" s="77">
        <f t="shared" si="0"/>
        <v>6.0594674374634812</v>
      </c>
      <c r="D10" s="77">
        <f t="shared" si="0"/>
        <v>5.4159623395602381</v>
      </c>
      <c r="E10" s="77">
        <f t="shared" si="0"/>
        <v>5.0526322173635085</v>
      </c>
      <c r="F10" s="77">
        <f t="shared" si="0"/>
        <v>4.8172755552655318</v>
      </c>
      <c r="G10" s="77">
        <f t="shared" si="0"/>
        <v>4.6516955373004656</v>
      </c>
      <c r="H10" s="77">
        <f t="shared" si="0"/>
        <v>4.528562147363858</v>
      </c>
      <c r="I10" s="77">
        <f t="shared" si="0"/>
        <v>4.4332598891823745</v>
      </c>
      <c r="J10" s="77">
        <f t="shared" si="0"/>
        <v>4.3572330649602122</v>
      </c>
      <c r="K10" s="77">
        <f t="shared" si="0"/>
        <v>4.2951269601725865</v>
      </c>
    </row>
    <row r="11" spans="1:11" ht="14.1" customHeight="1" x14ac:dyDescent="0.3">
      <c r="A11" s="62">
        <f>A10+1</f>
        <v>9</v>
      </c>
      <c r="B11" s="76">
        <f>_xlfn.F.INV.RT(0.025,B$1,$A11)</f>
        <v>7.2092832475220154</v>
      </c>
      <c r="C11" s="77">
        <f t="shared" si="0"/>
        <v>5.7147053863830601</v>
      </c>
      <c r="D11" s="77">
        <f t="shared" si="0"/>
        <v>5.0781186522287127</v>
      </c>
      <c r="E11" s="77">
        <f t="shared" si="0"/>
        <v>4.7180784581281952</v>
      </c>
      <c r="F11" s="77">
        <f t="shared" si="0"/>
        <v>4.4844113141850377</v>
      </c>
      <c r="G11" s="77">
        <f t="shared" si="0"/>
        <v>4.3197218332928919</v>
      </c>
      <c r="H11" s="77">
        <f t="shared" si="0"/>
        <v>4.1970466369455171</v>
      </c>
      <c r="I11" s="77">
        <f t="shared" si="0"/>
        <v>4.1019556969397488</v>
      </c>
      <c r="J11" s="77">
        <f t="shared" si="0"/>
        <v>4.0259941582829777</v>
      </c>
      <c r="K11" s="77">
        <f t="shared" si="0"/>
        <v>3.9638651576225312</v>
      </c>
    </row>
    <row r="12" spans="1:11" ht="14.1" customHeight="1" x14ac:dyDescent="0.3">
      <c r="A12" s="62">
        <f>A11+1</f>
        <v>10</v>
      </c>
      <c r="B12" s="76">
        <f>_xlfn.F.INV.RT(0.025,B$1,$A12)</f>
        <v>6.9367281662969829</v>
      </c>
      <c r="C12" s="77">
        <f t="shared" si="0"/>
        <v>5.4563955259127335</v>
      </c>
      <c r="D12" s="77">
        <f t="shared" si="0"/>
        <v>4.825621493405408</v>
      </c>
      <c r="E12" s="77">
        <f t="shared" si="0"/>
        <v>4.4683415782252816</v>
      </c>
      <c r="F12" s="77">
        <f t="shared" si="0"/>
        <v>4.2360856681886343</v>
      </c>
      <c r="G12" s="77">
        <f t="shared" si="0"/>
        <v>4.0721313150582432</v>
      </c>
      <c r="H12" s="77">
        <f t="shared" si="0"/>
        <v>3.949824068939316</v>
      </c>
      <c r="I12" s="77">
        <f t="shared" si="0"/>
        <v>3.8548908796852293</v>
      </c>
      <c r="J12" s="77">
        <f t="shared" si="0"/>
        <v>3.7789626340915738</v>
      </c>
      <c r="K12" s="77">
        <f t="shared" si="0"/>
        <v>3.7167918645973668</v>
      </c>
    </row>
    <row r="13" spans="1:11" ht="14.1" customHeight="1" x14ac:dyDescent="0.3">
      <c r="A13" s="62"/>
      <c r="B13" s="68"/>
      <c r="C13" s="68"/>
      <c r="D13" s="68"/>
      <c r="E13" s="68"/>
      <c r="F13" s="68"/>
      <c r="G13" s="68"/>
      <c r="H13" s="68"/>
      <c r="I13" s="68"/>
    </row>
    <row r="14" spans="1:11" ht="14.1" customHeight="1" x14ac:dyDescent="0.3">
      <c r="A14" s="62">
        <f>A12+1</f>
        <v>11</v>
      </c>
      <c r="B14" s="76">
        <f>_xlfn.F.INV.RT(0.025,B$1,$A14)</f>
        <v>6.7241296602391847</v>
      </c>
      <c r="C14" s="77">
        <f t="shared" si="0"/>
        <v>5.2558893119207291</v>
      </c>
      <c r="D14" s="77">
        <f t="shared" si="0"/>
        <v>4.6300249618293439</v>
      </c>
      <c r="E14" s="77">
        <f t="shared" si="0"/>
        <v>4.2750715963366144</v>
      </c>
      <c r="F14" s="77">
        <f t="shared" si="0"/>
        <v>4.0439982220686908</v>
      </c>
      <c r="G14" s="77">
        <f t="shared" si="0"/>
        <v>3.8806511689100489</v>
      </c>
      <c r="H14" s="77">
        <f t="shared" si="0"/>
        <v>3.7586379183800718</v>
      </c>
      <c r="I14" s="77">
        <f t="shared" si="0"/>
        <v>3.6638190342878696</v>
      </c>
      <c r="J14" s="77">
        <f t="shared" si="0"/>
        <v>3.5878986691065449</v>
      </c>
      <c r="K14" s="77">
        <f t="shared" si="0"/>
        <v>3.5256717158880009</v>
      </c>
    </row>
    <row r="15" spans="1:11" ht="14.1" customHeight="1" x14ac:dyDescent="0.3">
      <c r="A15" s="62">
        <f>A14+1</f>
        <v>12</v>
      </c>
      <c r="B15" s="76">
        <f>_xlfn.F.INV.RT(0.025,B$1,$A15)</f>
        <v>6.5537687530056559</v>
      </c>
      <c r="C15" s="77">
        <f t="shared" si="0"/>
        <v>5.0958671657839423</v>
      </c>
      <c r="D15" s="77">
        <f t="shared" si="0"/>
        <v>4.4741848096377463</v>
      </c>
      <c r="E15" s="77">
        <f t="shared" si="0"/>
        <v>4.1212086185234424</v>
      </c>
      <c r="F15" s="77">
        <f t="shared" si="0"/>
        <v>3.8911339339023892</v>
      </c>
      <c r="G15" s="77">
        <f t="shared" si="0"/>
        <v>3.7282921153925082</v>
      </c>
      <c r="H15" s="77">
        <f t="shared" si="0"/>
        <v>3.6065146422204473</v>
      </c>
      <c r="I15" s="77">
        <f t="shared" si="0"/>
        <v>3.5117767363148231</v>
      </c>
      <c r="J15" s="77">
        <f t="shared" si="0"/>
        <v>3.4358456418610581</v>
      </c>
      <c r="K15" s="77">
        <f t="shared" si="0"/>
        <v>3.3735528498353058</v>
      </c>
    </row>
    <row r="16" spans="1:11" ht="14.1" customHeight="1" x14ac:dyDescent="0.3">
      <c r="A16" s="62">
        <f>A15+1</f>
        <v>13</v>
      </c>
      <c r="B16" s="76">
        <f>_xlfn.F.INV.RT(0.025,B$1,$A16)</f>
        <v>6.414254300250585</v>
      </c>
      <c r="C16" s="77">
        <f t="shared" si="0"/>
        <v>4.9652657229043431</v>
      </c>
      <c r="D16" s="77">
        <f t="shared" si="0"/>
        <v>4.3471780827098545</v>
      </c>
      <c r="E16" s="77">
        <f t="shared" si="0"/>
        <v>3.9958975534941668</v>
      </c>
      <c r="F16" s="77">
        <f t="shared" si="0"/>
        <v>3.7666740552333313</v>
      </c>
      <c r="G16" s="77">
        <f t="shared" si="0"/>
        <v>3.6042563940468262</v>
      </c>
      <c r="H16" s="77">
        <f t="shared" si="0"/>
        <v>3.4826693293426567</v>
      </c>
      <c r="I16" s="77">
        <f t="shared" si="0"/>
        <v>3.387987325389608</v>
      </c>
      <c r="J16" s="77">
        <f t="shared" si="0"/>
        <v>3.3120324100531073</v>
      </c>
      <c r="K16" s="77">
        <f t="shared" si="0"/>
        <v>3.249667950133122</v>
      </c>
    </row>
    <row r="17" spans="1:11" ht="14.1" customHeight="1" x14ac:dyDescent="0.3">
      <c r="A17" s="62">
        <f>A16+1</f>
        <v>14</v>
      </c>
      <c r="B17" s="76">
        <f>_xlfn.F.INV.RT(0.025,B$1,$A17)</f>
        <v>6.2979386311029479</v>
      </c>
      <c r="C17" s="77">
        <f t="shared" si="0"/>
        <v>4.8566978606751672</v>
      </c>
      <c r="D17" s="77">
        <f t="shared" si="0"/>
        <v>4.241727630359188</v>
      </c>
      <c r="E17" s="77">
        <f t="shared" si="0"/>
        <v>3.8919144377657129</v>
      </c>
      <c r="F17" s="77">
        <f t="shared" si="0"/>
        <v>3.6634231139830886</v>
      </c>
      <c r="G17" s="77">
        <f t="shared" si="0"/>
        <v>3.5013649360015529</v>
      </c>
      <c r="H17" s="77">
        <f t="shared" si="0"/>
        <v>3.3799328776529314</v>
      </c>
      <c r="I17" s="77">
        <f t="shared" si="0"/>
        <v>3.2852880186245335</v>
      </c>
      <c r="J17" s="77">
        <f t="shared" si="0"/>
        <v>3.2093003408966867</v>
      </c>
      <c r="K17" s="77">
        <f t="shared" si="0"/>
        <v>3.1468611935575752</v>
      </c>
    </row>
    <row r="18" spans="1:11" ht="14.1" customHeight="1" x14ac:dyDescent="0.3">
      <c r="A18" s="62">
        <f>A17+1</f>
        <v>15</v>
      </c>
      <c r="B18" s="76">
        <f>_xlfn.F.INV.RT(0.025,B$1,$A18)</f>
        <v>6.1995009378011057</v>
      </c>
      <c r="C18" s="77">
        <f t="shared" si="0"/>
        <v>4.7650482838882056</v>
      </c>
      <c r="D18" s="77">
        <f t="shared" si="0"/>
        <v>4.1528040300628728</v>
      </c>
      <c r="E18" s="77">
        <f t="shared" si="0"/>
        <v>3.8042713418410128</v>
      </c>
      <c r="F18" s="77">
        <f t="shared" si="0"/>
        <v>3.5764153492790598</v>
      </c>
      <c r="G18" s="77">
        <f t="shared" si="0"/>
        <v>3.414664657735774</v>
      </c>
      <c r="H18" s="77">
        <f t="shared" si="0"/>
        <v>3.2933598137323106</v>
      </c>
      <c r="I18" s="77">
        <f t="shared" si="0"/>
        <v>3.1987380785407584</v>
      </c>
      <c r="J18" s="77">
        <f t="shared" si="0"/>
        <v>3.1227117263033253</v>
      </c>
      <c r="K18" s="77">
        <f t="shared" si="0"/>
        <v>3.0601968514112481</v>
      </c>
    </row>
    <row r="19" spans="1:11" ht="14.1" customHeight="1" x14ac:dyDescent="0.3">
      <c r="A19" s="62"/>
      <c r="B19" s="68"/>
      <c r="C19" s="68"/>
      <c r="D19" s="68"/>
      <c r="E19" s="68"/>
      <c r="F19" s="68"/>
      <c r="G19" s="68"/>
      <c r="H19" s="68"/>
      <c r="I19" s="68"/>
    </row>
    <row r="20" spans="1:11" ht="14.1" customHeight="1" x14ac:dyDescent="0.3">
      <c r="A20" s="62">
        <v>20</v>
      </c>
      <c r="B20" s="76">
        <f>_xlfn.F.INV.RT(0.025,B$1,$A20)</f>
        <v>5.8714937658080757</v>
      </c>
      <c r="C20" s="77">
        <f t="shared" si="0"/>
        <v>4.4612554959192474</v>
      </c>
      <c r="D20" s="77">
        <f t="shared" si="0"/>
        <v>3.8586986662732152</v>
      </c>
      <c r="E20" s="77">
        <f t="shared" si="0"/>
        <v>3.5146951622584099</v>
      </c>
      <c r="F20" s="77">
        <f t="shared" si="0"/>
        <v>3.2890558456804069</v>
      </c>
      <c r="G20" s="77">
        <f t="shared" si="0"/>
        <v>3.128339961897094</v>
      </c>
      <c r="H20" s="77">
        <f t="shared" si="0"/>
        <v>3.0074163305213055</v>
      </c>
      <c r="I20" s="77">
        <f t="shared" si="0"/>
        <v>2.9127965262101236</v>
      </c>
      <c r="J20" s="77">
        <f t="shared" si="0"/>
        <v>2.8365460861048133</v>
      </c>
      <c r="K20" s="77">
        <f t="shared" si="0"/>
        <v>2.7736713751990809</v>
      </c>
    </row>
    <row r="21" spans="1:11" ht="14.1" customHeight="1" x14ac:dyDescent="0.3">
      <c r="A21" s="62">
        <v>30</v>
      </c>
      <c r="B21" s="76">
        <f>_xlfn.F.INV.RT(0.025,B$1,$A21)</f>
        <v>5.5675349965107754</v>
      </c>
      <c r="C21" s="77">
        <f t="shared" si="0"/>
        <v>4.182060590996115</v>
      </c>
      <c r="D21" s="77">
        <f t="shared" si="0"/>
        <v>3.5893591203518564</v>
      </c>
      <c r="E21" s="77">
        <f t="shared" si="0"/>
        <v>3.2499253785634048</v>
      </c>
      <c r="F21" s="77">
        <f t="shared" si="0"/>
        <v>3.0264664092158839</v>
      </c>
      <c r="G21" s="77">
        <f t="shared" si="0"/>
        <v>2.8666961539752491</v>
      </c>
      <c r="H21" s="77">
        <f t="shared" si="0"/>
        <v>2.7460271763494557</v>
      </c>
      <c r="I21" s="77">
        <f t="shared" si="0"/>
        <v>2.6512562592180129</v>
      </c>
      <c r="J21" s="77">
        <f t="shared" si="0"/>
        <v>2.5746101337030778</v>
      </c>
      <c r="K21" s="77">
        <f t="shared" si="0"/>
        <v>2.5111913013569533</v>
      </c>
    </row>
    <row r="22" spans="1:11" ht="14.1" customHeight="1" x14ac:dyDescent="0.3">
      <c r="A22" s="62">
        <v>40</v>
      </c>
      <c r="B22" s="76">
        <f>_xlfn.F.INV.RT(0.025,B$1,$A22)</f>
        <v>5.423937151592205</v>
      </c>
      <c r="C22" s="77">
        <f t="shared" si="0"/>
        <v>4.0509920759367004</v>
      </c>
      <c r="D22" s="77">
        <f t="shared" si="0"/>
        <v>3.4632596595348422</v>
      </c>
      <c r="E22" s="77">
        <f t="shared" si="0"/>
        <v>3.1261141680936047</v>
      </c>
      <c r="F22" s="77">
        <f t="shared" si="0"/>
        <v>2.9037223204941522</v>
      </c>
      <c r="G22" s="77">
        <f t="shared" si="0"/>
        <v>2.7443815801507743</v>
      </c>
      <c r="H22" s="77">
        <f t="shared" si="0"/>
        <v>2.6237809632671794</v>
      </c>
      <c r="I22" s="77">
        <f t="shared" si="0"/>
        <v>2.5288634512878163</v>
      </c>
      <c r="J22" s="77">
        <f t="shared" si="0"/>
        <v>2.4519392170299259</v>
      </c>
      <c r="K22" s="77">
        <f t="shared" si="0"/>
        <v>2.3881610866898644</v>
      </c>
    </row>
    <row r="23" spans="1:11" ht="14.1" customHeight="1" x14ac:dyDescent="0.3">
      <c r="A23" s="62">
        <v>50</v>
      </c>
      <c r="B23" s="76">
        <f>_xlfn.F.INV.RT(0.025,B$1,$A23)</f>
        <v>5.340323217588069</v>
      </c>
      <c r="C23" s="77">
        <f t="shared" si="0"/>
        <v>3.9749308601386573</v>
      </c>
      <c r="D23" s="77">
        <f t="shared" si="0"/>
        <v>3.3901887803118527</v>
      </c>
      <c r="E23" s="77">
        <f t="shared" si="0"/>
        <v>3.0544149740526696</v>
      </c>
      <c r="F23" s="77">
        <f t="shared" si="0"/>
        <v>2.8326540759914129</v>
      </c>
      <c r="G23" s="77">
        <f t="shared" si="0"/>
        <v>2.6735549736905702</v>
      </c>
      <c r="H23" s="77">
        <f t="shared" si="0"/>
        <v>2.5529737072707168</v>
      </c>
      <c r="I23" s="77">
        <f t="shared" si="0"/>
        <v>2.4579419812662113</v>
      </c>
      <c r="J23" s="77">
        <f t="shared" si="0"/>
        <v>2.3808208872942513</v>
      </c>
      <c r="K23" s="77">
        <f t="shared" si="0"/>
        <v>2.3167941628727529</v>
      </c>
    </row>
    <row r="24" spans="1:11" ht="14.1" customHeight="1" x14ac:dyDescent="0.3">
      <c r="A24" s="63">
        <v>100</v>
      </c>
      <c r="B24" s="78">
        <f>_xlfn.F.INV.RT(0.025,B$1,$A24)</f>
        <v>5.1785939049245053</v>
      </c>
      <c r="C24" s="79">
        <f t="shared" si="0"/>
        <v>3.8283669268710563</v>
      </c>
      <c r="D24" s="79">
        <f t="shared" si="0"/>
        <v>3.249618847516571</v>
      </c>
      <c r="E24" s="79">
        <f t="shared" si="0"/>
        <v>2.9165820135863965</v>
      </c>
      <c r="F24" s="79">
        <f t="shared" si="0"/>
        <v>2.6960589580581265</v>
      </c>
      <c r="G24" s="79">
        <f t="shared" si="0"/>
        <v>2.5374031593431852</v>
      </c>
      <c r="H24" s="79">
        <f t="shared" si="0"/>
        <v>2.4168066612551917</v>
      </c>
      <c r="I24" s="79">
        <f t="shared" si="0"/>
        <v>2.32148052290019</v>
      </c>
      <c r="J24" s="79">
        <f t="shared" si="0"/>
        <v>2.2438894088550319</v>
      </c>
      <c r="K24" s="79">
        <f t="shared" si="0"/>
        <v>2.1792804082175317</v>
      </c>
    </row>
    <row r="25" spans="1:11" ht="5.85" customHeight="1" x14ac:dyDescent="0.3">
      <c r="A25" s="62"/>
      <c r="B25" s="68"/>
      <c r="C25" s="68"/>
      <c r="D25" s="68"/>
      <c r="E25" s="68"/>
      <c r="F25" s="68"/>
      <c r="G25" s="68"/>
      <c r="H25" s="68"/>
      <c r="I25" s="68"/>
    </row>
    <row r="26" spans="1:11" ht="31.5" customHeight="1" x14ac:dyDescent="0.3">
      <c r="A26" s="36"/>
      <c r="B26" s="75">
        <v>11</v>
      </c>
      <c r="C26" s="75">
        <v>12</v>
      </c>
      <c r="D26" s="75">
        <v>13</v>
      </c>
      <c r="E26" s="75">
        <v>14</v>
      </c>
      <c r="F26" s="75">
        <v>15</v>
      </c>
      <c r="G26" s="75">
        <v>20</v>
      </c>
      <c r="H26" s="75">
        <v>30</v>
      </c>
      <c r="I26" s="75">
        <v>40</v>
      </c>
      <c r="J26" s="75">
        <v>50</v>
      </c>
      <c r="K26" s="75">
        <v>100</v>
      </c>
    </row>
    <row r="27" spans="1:11" ht="14.1" customHeight="1" x14ac:dyDescent="0.3">
      <c r="A27" s="62">
        <v>1</v>
      </c>
      <c r="B27" s="76">
        <f t="shared" ref="B27:K31" si="1">_xlfn.F.INV.RT(0.025,B$26,$A27)</f>
        <v>973.02520095986279</v>
      </c>
      <c r="C27" s="76">
        <f t="shared" si="1"/>
        <v>976.70794987733063</v>
      </c>
      <c r="D27" s="76">
        <f t="shared" si="1"/>
        <v>979.83677770151394</v>
      </c>
      <c r="E27" s="76">
        <f t="shared" si="1"/>
        <v>982.52780523590354</v>
      </c>
      <c r="F27" s="76">
        <f t="shared" si="1"/>
        <v>984.86684125760485</v>
      </c>
      <c r="G27" s="76">
        <f t="shared" si="1"/>
        <v>993.10280457625004</v>
      </c>
      <c r="H27" s="81">
        <f t="shared" si="1"/>
        <v>1001.4144080879453</v>
      </c>
      <c r="I27" s="81">
        <f t="shared" si="1"/>
        <v>1005.5980971657891</v>
      </c>
      <c r="J27" s="81">
        <f t="shared" si="1"/>
        <v>1008.1171192761956</v>
      </c>
      <c r="K27" s="81">
        <f t="shared" si="1"/>
        <v>1013.1747740293274</v>
      </c>
    </row>
    <row r="28" spans="1:11" ht="14.1" customHeight="1" x14ac:dyDescent="0.3">
      <c r="A28" s="62">
        <f>A27+1</f>
        <v>2</v>
      </c>
      <c r="B28" s="76">
        <f t="shared" si="1"/>
        <v>39.407050860300984</v>
      </c>
      <c r="C28" s="76">
        <f t="shared" si="1"/>
        <v>39.41461547789347</v>
      </c>
      <c r="D28" s="76">
        <f t="shared" si="1"/>
        <v>39.4210170647764</v>
      </c>
      <c r="E28" s="76">
        <f t="shared" si="1"/>
        <v>39.426504691265826</v>
      </c>
      <c r="F28" s="76">
        <f t="shared" si="1"/>
        <v>39.43126104639709</v>
      </c>
      <c r="G28" s="76">
        <f t="shared" si="1"/>
        <v>39.447911303378291</v>
      </c>
      <c r="H28" s="76">
        <f t="shared" si="1"/>
        <v>39.464566248839333</v>
      </c>
      <c r="I28" s="76">
        <f t="shared" si="1"/>
        <v>39.472895479750406</v>
      </c>
      <c r="J28" s="76">
        <f t="shared" si="1"/>
        <v>39.477893580914909</v>
      </c>
      <c r="K28" s="76">
        <f t="shared" si="1"/>
        <v>39.48789104913412</v>
      </c>
    </row>
    <row r="29" spans="1:11" ht="14.1" customHeight="1" x14ac:dyDescent="0.3">
      <c r="A29" s="62">
        <f>A28+1</f>
        <v>3</v>
      </c>
      <c r="B29" s="76">
        <f t="shared" si="1"/>
        <v>14.374179860495522</v>
      </c>
      <c r="C29" s="76">
        <f t="shared" si="1"/>
        <v>14.336552351194756</v>
      </c>
      <c r="D29" s="76">
        <f t="shared" si="1"/>
        <v>14.304479648450366</v>
      </c>
      <c r="E29" s="76">
        <f t="shared" si="1"/>
        <v>14.276816276817346</v>
      </c>
      <c r="F29" s="76">
        <f t="shared" si="1"/>
        <v>14.252711453674936</v>
      </c>
      <c r="G29" s="76">
        <f t="shared" si="1"/>
        <v>14.167381381400022</v>
      </c>
      <c r="H29" s="76">
        <f t="shared" si="1"/>
        <v>14.080523373263894</v>
      </c>
      <c r="I29" s="76">
        <f t="shared" si="1"/>
        <v>14.036509073627915</v>
      </c>
      <c r="J29" s="76">
        <f t="shared" si="1"/>
        <v>14.009910324346327</v>
      </c>
      <c r="K29" s="76">
        <f t="shared" si="1"/>
        <v>13.956279860799276</v>
      </c>
    </row>
    <row r="30" spans="1:11" ht="14.1" customHeight="1" x14ac:dyDescent="0.3">
      <c r="A30" s="62">
        <f>A29+1</f>
        <v>4</v>
      </c>
      <c r="B30" s="76">
        <f t="shared" si="1"/>
        <v>8.7935354532957088</v>
      </c>
      <c r="C30" s="76">
        <f t="shared" si="1"/>
        <v>8.7511589241360781</v>
      </c>
      <c r="D30" s="76">
        <f t="shared" si="1"/>
        <v>8.7149963089095106</v>
      </c>
      <c r="E30" s="76">
        <f t="shared" si="1"/>
        <v>8.6837730711559118</v>
      </c>
      <c r="F30" s="76">
        <f t="shared" si="1"/>
        <v>8.656541174913869</v>
      </c>
      <c r="G30" s="76">
        <f t="shared" si="1"/>
        <v>8.5599431870535465</v>
      </c>
      <c r="H30" s="76">
        <f t="shared" si="1"/>
        <v>8.4612740138555278</v>
      </c>
      <c r="I30" s="76">
        <f t="shared" si="1"/>
        <v>8.4111323894286567</v>
      </c>
      <c r="J30" s="76">
        <f t="shared" si="1"/>
        <v>8.3807817877216593</v>
      </c>
      <c r="K30" s="76">
        <f t="shared" si="1"/>
        <v>8.3194693977786489</v>
      </c>
    </row>
    <row r="31" spans="1:11" ht="14.1" customHeight="1" x14ac:dyDescent="0.3">
      <c r="A31" s="62">
        <f>A30+1</f>
        <v>5</v>
      </c>
      <c r="B31" s="76">
        <f t="shared" si="1"/>
        <v>6.5678185908290319</v>
      </c>
      <c r="C31" s="76">
        <f t="shared" si="1"/>
        <v>6.5245492185635907</v>
      </c>
      <c r="D31" s="76">
        <f t="shared" si="1"/>
        <v>6.4875797026511064</v>
      </c>
      <c r="E31" s="76">
        <f t="shared" si="1"/>
        <v>6.4556250959723638</v>
      </c>
      <c r="F31" s="76">
        <f t="shared" si="1"/>
        <v>6.4277281670787856</v>
      </c>
      <c r="G31" s="76">
        <f t="shared" si="1"/>
        <v>6.3285552351325691</v>
      </c>
      <c r="H31" s="76">
        <f t="shared" si="1"/>
        <v>6.2268789025067681</v>
      </c>
      <c r="I31" s="76">
        <f t="shared" si="1"/>
        <v>6.1750497039750165</v>
      </c>
      <c r="J31" s="76">
        <f t="shared" si="1"/>
        <v>6.1436219916871657</v>
      </c>
      <c r="K31" s="76">
        <f t="shared" si="1"/>
        <v>6.0799990529765431</v>
      </c>
    </row>
    <row r="32" spans="1:11" ht="14.1" customHeight="1" x14ac:dyDescent="0.3">
      <c r="A32" s="62"/>
      <c r="B32" s="68"/>
      <c r="C32" s="68"/>
      <c r="D32" s="68"/>
      <c r="E32" s="68"/>
      <c r="F32" s="68"/>
      <c r="G32" s="68"/>
      <c r="H32" s="68"/>
      <c r="I32" s="68"/>
    </row>
    <row r="33" spans="1:11" ht="14.1" customHeight="1" x14ac:dyDescent="0.3">
      <c r="A33" s="62">
        <f>A31+1</f>
        <v>6</v>
      </c>
      <c r="B33" s="76">
        <f t="shared" ref="B33:K37" si="2">_xlfn.F.INV.RT(0.025,B$26,$A33)</f>
        <v>5.4097610258252171</v>
      </c>
      <c r="C33" s="76">
        <f t="shared" si="2"/>
        <v>5.3662439497593954</v>
      </c>
      <c r="D33" s="76">
        <f t="shared" si="2"/>
        <v>5.3290197162027981</v>
      </c>
      <c r="E33" s="76">
        <f t="shared" si="2"/>
        <v>5.2968114962142465</v>
      </c>
      <c r="F33" s="76">
        <f t="shared" si="2"/>
        <v>5.2686668012299709</v>
      </c>
      <c r="G33" s="76">
        <f t="shared" si="2"/>
        <v>5.1684009380699969</v>
      </c>
      <c r="H33" s="76">
        <f t="shared" si="2"/>
        <v>5.0652268419826996</v>
      </c>
      <c r="I33" s="76">
        <f t="shared" si="2"/>
        <v>5.0124713843469575</v>
      </c>
      <c r="J33" s="76">
        <f t="shared" si="2"/>
        <v>4.9804242982467652</v>
      </c>
      <c r="K33" s="76">
        <f t="shared" si="2"/>
        <v>4.9154057291602609</v>
      </c>
    </row>
    <row r="34" spans="1:11" ht="14.1" customHeight="1" x14ac:dyDescent="0.3">
      <c r="A34" s="62">
        <f>A33+1</f>
        <v>7</v>
      </c>
      <c r="B34" s="76">
        <f t="shared" si="2"/>
        <v>4.7094698576128131</v>
      </c>
      <c r="C34" s="76">
        <f t="shared" si="2"/>
        <v>4.6658297167259661</v>
      </c>
      <c r="D34" s="76">
        <f t="shared" si="2"/>
        <v>4.628459989157018</v>
      </c>
      <c r="E34" s="76">
        <f t="shared" si="2"/>
        <v>4.5960944296537631</v>
      </c>
      <c r="F34" s="76">
        <f t="shared" si="2"/>
        <v>4.5677873056764389</v>
      </c>
      <c r="G34" s="76">
        <f t="shared" si="2"/>
        <v>4.466739620214069</v>
      </c>
      <c r="H34" s="76">
        <f t="shared" si="2"/>
        <v>4.3623930458971678</v>
      </c>
      <c r="I34" s="76">
        <f t="shared" si="2"/>
        <v>4.3088760270388065</v>
      </c>
      <c r="J34" s="76">
        <f t="shared" si="2"/>
        <v>4.2763079364160523</v>
      </c>
      <c r="K34" s="76">
        <f t="shared" si="2"/>
        <v>4.2100867902310712</v>
      </c>
    </row>
    <row r="35" spans="1:11" ht="14.1" customHeight="1" x14ac:dyDescent="0.3">
      <c r="A35" s="62">
        <f>A34+1</f>
        <v>8</v>
      </c>
      <c r="B35" s="76">
        <f t="shared" si="2"/>
        <v>4.2434127815388507</v>
      </c>
      <c r="C35" s="76">
        <f t="shared" si="2"/>
        <v>4.1996674613167269</v>
      </c>
      <c r="D35" s="76">
        <f t="shared" si="2"/>
        <v>4.1621704136781439</v>
      </c>
      <c r="E35" s="76">
        <f t="shared" si="2"/>
        <v>4.1296652648147072</v>
      </c>
      <c r="F35" s="76">
        <f t="shared" si="2"/>
        <v>4.1012126677065357</v>
      </c>
      <c r="G35" s="76">
        <f t="shared" si="2"/>
        <v>3.999452970728302</v>
      </c>
      <c r="H35" s="76">
        <f t="shared" si="2"/>
        <v>3.8940159166292614</v>
      </c>
      <c r="I35" s="76">
        <f t="shared" si="2"/>
        <v>3.8397800938554365</v>
      </c>
      <c r="J35" s="76">
        <f t="shared" si="2"/>
        <v>3.8067161970239343</v>
      </c>
      <c r="K35" s="76">
        <f t="shared" si="2"/>
        <v>3.7393392496715947</v>
      </c>
    </row>
    <row r="36" spans="1:11" ht="14.1" customHeight="1" x14ac:dyDescent="0.3">
      <c r="A36" s="62">
        <f>A35+1</f>
        <v>9</v>
      </c>
      <c r="B36" s="76">
        <f t="shared" si="2"/>
        <v>3.9120744672675589</v>
      </c>
      <c r="C36" s="76">
        <f t="shared" si="2"/>
        <v>3.868220322843273</v>
      </c>
      <c r="D36" s="76">
        <f t="shared" si="2"/>
        <v>3.8305955783109278</v>
      </c>
      <c r="E36" s="76">
        <f t="shared" si="2"/>
        <v>3.7979524823204276</v>
      </c>
      <c r="F36" s="76">
        <f t="shared" si="2"/>
        <v>3.7693572792968095</v>
      </c>
      <c r="G36" s="76">
        <f t="shared" si="2"/>
        <v>3.6669055034588203</v>
      </c>
      <c r="H36" s="76">
        <f t="shared" si="2"/>
        <v>3.5604101832335835</v>
      </c>
      <c r="I36" s="76">
        <f t="shared" si="2"/>
        <v>3.5054738998743189</v>
      </c>
      <c r="J36" s="76">
        <f t="shared" si="2"/>
        <v>3.4719249978822151</v>
      </c>
      <c r="K36" s="76">
        <f t="shared" si="2"/>
        <v>3.4034109123013438</v>
      </c>
    </row>
    <row r="37" spans="1:11" ht="14.1" customHeight="1" x14ac:dyDescent="0.3">
      <c r="A37" s="62">
        <f>A36+1</f>
        <v>10</v>
      </c>
      <c r="B37" s="76">
        <f t="shared" si="2"/>
        <v>3.6649139653923894</v>
      </c>
      <c r="C37" s="76">
        <f t="shared" si="2"/>
        <v>3.620945482936663</v>
      </c>
      <c r="D37" s="76">
        <f t="shared" si="2"/>
        <v>3.5831908480018124</v>
      </c>
      <c r="E37" s="76">
        <f t="shared" si="2"/>
        <v>3.5504097452854166</v>
      </c>
      <c r="F37" s="76">
        <f t="shared" si="2"/>
        <v>3.5216732412394327</v>
      </c>
      <c r="G37" s="76">
        <f t="shared" si="2"/>
        <v>3.418543516185037</v>
      </c>
      <c r="H37" s="76">
        <f t="shared" si="2"/>
        <v>3.3110166678155002</v>
      </c>
      <c r="I37" s="76">
        <f t="shared" si="2"/>
        <v>3.2553960637758714</v>
      </c>
      <c r="J37" s="76">
        <f t="shared" si="2"/>
        <v>3.2213719057027466</v>
      </c>
      <c r="K37" s="76">
        <f t="shared" si="2"/>
        <v>3.151737985034043</v>
      </c>
    </row>
    <row r="38" spans="1:11" ht="14.1" customHeight="1" x14ac:dyDescent="0.3">
      <c r="A38" s="62"/>
      <c r="B38" s="68"/>
      <c r="C38" s="68"/>
      <c r="D38" s="68"/>
      <c r="E38" s="68"/>
      <c r="F38" s="68"/>
      <c r="G38" s="68"/>
      <c r="H38" s="68"/>
      <c r="I38" s="68"/>
    </row>
    <row r="39" spans="1:11" ht="14.1" customHeight="1" x14ac:dyDescent="0.3">
      <c r="A39" s="62">
        <f>A37+1</f>
        <v>11</v>
      </c>
      <c r="B39" s="76">
        <f t="shared" ref="B39:K43" si="3">_xlfn.F.INV.RT(0.025,B$26,$A39)</f>
        <v>3.4736990510858088</v>
      </c>
      <c r="C39" s="76">
        <f t="shared" si="3"/>
        <v>3.4296130124426694</v>
      </c>
      <c r="D39" s="76">
        <f t="shared" si="3"/>
        <v>3.3917280320213723</v>
      </c>
      <c r="E39" s="76">
        <f t="shared" si="3"/>
        <v>3.3588102239083488</v>
      </c>
      <c r="F39" s="76">
        <f t="shared" si="3"/>
        <v>3.3299348224333736</v>
      </c>
      <c r="G39" s="76">
        <f t="shared" si="3"/>
        <v>3.2261447749647711</v>
      </c>
      <c r="H39" s="76">
        <f t="shared" si="3"/>
        <v>3.1176168087163436</v>
      </c>
      <c r="I39" s="76">
        <f t="shared" si="3"/>
        <v>3.0613302960267763</v>
      </c>
      <c r="J39" s="76">
        <f t="shared" si="3"/>
        <v>3.0268422295052066</v>
      </c>
      <c r="K39" s="76">
        <f t="shared" si="3"/>
        <v>2.956109649570422</v>
      </c>
    </row>
    <row r="40" spans="1:11" ht="14.1" customHeight="1" x14ac:dyDescent="0.3">
      <c r="A40" s="62">
        <f>A39+1</f>
        <v>12</v>
      </c>
      <c r="B40" s="76">
        <f t="shared" si="3"/>
        <v>3.3214813161832897</v>
      </c>
      <c r="C40" s="76">
        <f t="shared" si="3"/>
        <v>3.2772770940334954</v>
      </c>
      <c r="D40" s="76">
        <f t="shared" si="3"/>
        <v>3.2392633174271062</v>
      </c>
      <c r="E40" s="76">
        <f t="shared" si="3"/>
        <v>3.2062117002292547</v>
      </c>
      <c r="F40" s="76">
        <f t="shared" si="3"/>
        <v>3.1772011069633002</v>
      </c>
      <c r="G40" s="76">
        <f t="shared" si="3"/>
        <v>3.0727725235527878</v>
      </c>
      <c r="H40" s="76">
        <f t="shared" si="3"/>
        <v>2.9632779872481714</v>
      </c>
      <c r="I40" s="76">
        <f t="shared" si="3"/>
        <v>2.9063463655921407</v>
      </c>
      <c r="J40" s="76">
        <f t="shared" si="3"/>
        <v>2.8714073631440273</v>
      </c>
      <c r="K40" s="76">
        <f t="shared" si="3"/>
        <v>2.7996011318380258</v>
      </c>
    </row>
    <row r="41" spans="1:11" ht="14.1" customHeight="1" x14ac:dyDescent="0.3">
      <c r="A41" s="62">
        <f>A40+1</f>
        <v>13</v>
      </c>
      <c r="B41" s="76">
        <f t="shared" si="3"/>
        <v>3.1974961857124629</v>
      </c>
      <c r="C41" s="76">
        <f t="shared" si="3"/>
        <v>3.153175177661617</v>
      </c>
      <c r="D41" s="76">
        <f t="shared" si="3"/>
        <v>3.1150356932304772</v>
      </c>
      <c r="E41" s="76">
        <f t="shared" si="3"/>
        <v>3.0818543648401056</v>
      </c>
      <c r="F41" s="76">
        <f t="shared" si="3"/>
        <v>3.0527132473829535</v>
      </c>
      <c r="G41" s="76">
        <f t="shared" si="3"/>
        <v>2.9476708466886934</v>
      </c>
      <c r="H41" s="76">
        <f t="shared" si="3"/>
        <v>2.8372470346007477</v>
      </c>
      <c r="I41" s="76">
        <f t="shared" si="3"/>
        <v>2.7796926930304515</v>
      </c>
      <c r="J41" s="76">
        <f t="shared" si="3"/>
        <v>2.7443168337059447</v>
      </c>
      <c r="K41" s="76">
        <f t="shared" si="3"/>
        <v>2.6714646650186227</v>
      </c>
    </row>
    <row r="42" spans="1:11" ht="14.1" customHeight="1" x14ac:dyDescent="0.3">
      <c r="A42" s="62">
        <f>A41+1</f>
        <v>14</v>
      </c>
      <c r="B42" s="76">
        <f t="shared" si="3"/>
        <v>3.0945897908988029</v>
      </c>
      <c r="C42" s="76">
        <f t="shared" si="3"/>
        <v>3.0501547888185927</v>
      </c>
      <c r="D42" s="76">
        <f t="shared" si="3"/>
        <v>3.0118937037271465</v>
      </c>
      <c r="E42" s="76">
        <f t="shared" si="3"/>
        <v>2.9785875241018807</v>
      </c>
      <c r="F42" s="76">
        <f t="shared" si="3"/>
        <v>2.9493211334022709</v>
      </c>
      <c r="G42" s="76">
        <f t="shared" si="3"/>
        <v>2.8436912227546562</v>
      </c>
      <c r="H42" s="76">
        <f t="shared" si="3"/>
        <v>2.7323767131231644</v>
      </c>
      <c r="I42" s="76">
        <f t="shared" si="3"/>
        <v>2.6742228161525508</v>
      </c>
      <c r="J42" s="76">
        <f t="shared" si="3"/>
        <v>2.6384247638739122</v>
      </c>
      <c r="K42" s="76">
        <f t="shared" si="3"/>
        <v>2.5645559563780078</v>
      </c>
    </row>
    <row r="43" spans="1:11" ht="14.1" customHeight="1" x14ac:dyDescent="0.3">
      <c r="A43" s="62">
        <f>A42+1</f>
        <v>15</v>
      </c>
      <c r="B43" s="76">
        <f t="shared" si="3"/>
        <v>3.0078277178817077</v>
      </c>
      <c r="C43" s="76">
        <f t="shared" si="3"/>
        <v>2.9632823982322472</v>
      </c>
      <c r="D43" s="76">
        <f t="shared" si="3"/>
        <v>2.9249044205517425</v>
      </c>
      <c r="E43" s="76">
        <f t="shared" si="3"/>
        <v>2.8914786607668099</v>
      </c>
      <c r="F43" s="76">
        <f t="shared" si="3"/>
        <v>2.8620925304635034</v>
      </c>
      <c r="G43" s="76">
        <f t="shared" si="3"/>
        <v>2.7559019509779965</v>
      </c>
      <c r="H43" s="76">
        <f t="shared" si="3"/>
        <v>2.6437354709333936</v>
      </c>
      <c r="I43" s="76">
        <f t="shared" si="3"/>
        <v>2.5850053267419866</v>
      </c>
      <c r="J43" s="76">
        <f t="shared" si="3"/>
        <v>2.5487999238457277</v>
      </c>
      <c r="K43" s="76">
        <f t="shared" si="3"/>
        <v>2.4739444812463796</v>
      </c>
    </row>
    <row r="44" spans="1:11" ht="14.1" customHeight="1" x14ac:dyDescent="0.3">
      <c r="A44" s="62"/>
      <c r="B44" s="68"/>
      <c r="C44" s="68"/>
      <c r="D44" s="68"/>
      <c r="E44" s="68"/>
      <c r="F44" s="68"/>
      <c r="G44" s="68"/>
      <c r="H44" s="68"/>
      <c r="I44" s="68"/>
    </row>
    <row r="45" spans="1:11" ht="14.1" customHeight="1" x14ac:dyDescent="0.3">
      <c r="A45" s="62">
        <v>20</v>
      </c>
      <c r="B45" s="76">
        <f t="shared" ref="B45:K49" si="4">_xlfn.F.INV.RT(0.025,B$26,$A45)</f>
        <v>2.720861925432783</v>
      </c>
      <c r="C45" s="76">
        <f t="shared" si="4"/>
        <v>2.67583061868205</v>
      </c>
      <c r="D45" s="76">
        <f t="shared" si="4"/>
        <v>2.6369433489837335</v>
      </c>
      <c r="E45" s="76">
        <f t="shared" si="4"/>
        <v>2.6029995455214294</v>
      </c>
      <c r="F45" s="76">
        <f t="shared" si="4"/>
        <v>2.5730961411916615</v>
      </c>
      <c r="G45" s="76">
        <f t="shared" si="4"/>
        <v>2.4644842975421208</v>
      </c>
      <c r="H45" s="76">
        <f t="shared" si="4"/>
        <v>2.3486024327417465</v>
      </c>
      <c r="I45" s="76">
        <f t="shared" si="4"/>
        <v>2.2873220448574307</v>
      </c>
      <c r="J45" s="76">
        <f t="shared" si="4"/>
        <v>2.2492932300230404</v>
      </c>
      <c r="K45" s="76">
        <f t="shared" si="4"/>
        <v>2.1699448034087188</v>
      </c>
    </row>
    <row r="46" spans="1:11" ht="14.1" customHeight="1" x14ac:dyDescent="0.3">
      <c r="A46" s="62">
        <v>30</v>
      </c>
      <c r="B46" s="76">
        <f t="shared" si="4"/>
        <v>2.4577489414297116</v>
      </c>
      <c r="C46" s="76">
        <f t="shared" si="4"/>
        <v>2.4120340341663908</v>
      </c>
      <c r="D46" s="76">
        <f t="shared" si="4"/>
        <v>2.3724373182751481</v>
      </c>
      <c r="E46" s="76">
        <f t="shared" si="4"/>
        <v>2.3377746466059173</v>
      </c>
      <c r="F46" s="76">
        <f t="shared" si="4"/>
        <v>2.3071538832446663</v>
      </c>
      <c r="G46" s="76">
        <f t="shared" si="4"/>
        <v>2.1951602741050329</v>
      </c>
      <c r="H46" s="76">
        <f t="shared" si="4"/>
        <v>2.0739437504716296</v>
      </c>
      <c r="I46" s="76">
        <f t="shared" si="4"/>
        <v>2.0088723859350663</v>
      </c>
      <c r="J46" s="76">
        <f t="shared" si="4"/>
        <v>1.9680608340696524</v>
      </c>
      <c r="K46" s="76">
        <f t="shared" si="4"/>
        <v>1.8815726011497234</v>
      </c>
    </row>
    <row r="47" spans="1:11" ht="14.1" customHeight="1" x14ac:dyDescent="0.3">
      <c r="A47" s="62">
        <v>40</v>
      </c>
      <c r="B47" s="76">
        <f t="shared" si="4"/>
        <v>2.3343098565187503</v>
      </c>
      <c r="C47" s="76">
        <f t="shared" si="4"/>
        <v>2.2881569845848695</v>
      </c>
      <c r="D47" s="76">
        <f t="shared" si="4"/>
        <v>2.2481067726200936</v>
      </c>
      <c r="E47" s="76">
        <f t="shared" si="4"/>
        <v>2.2129841978201075</v>
      </c>
      <c r="F47" s="76">
        <f t="shared" si="4"/>
        <v>2.1819033207925971</v>
      </c>
      <c r="G47" s="76">
        <f t="shared" si="4"/>
        <v>2.0677140464123123</v>
      </c>
      <c r="H47" s="76">
        <f t="shared" si="4"/>
        <v>1.9429159996941974</v>
      </c>
      <c r="I47" s="76">
        <f t="shared" si="4"/>
        <v>1.8751973768302734</v>
      </c>
      <c r="J47" s="76">
        <f t="shared" si="4"/>
        <v>1.8323832658781809</v>
      </c>
      <c r="K47" s="76">
        <f t="shared" si="4"/>
        <v>1.7405031649538241</v>
      </c>
    </row>
    <row r="48" spans="1:11" ht="14.1" customHeight="1" x14ac:dyDescent="0.3">
      <c r="A48" s="62">
        <v>50</v>
      </c>
      <c r="B48" s="76">
        <f t="shared" si="4"/>
        <v>2.2626621724013427</v>
      </c>
      <c r="C48" s="76">
        <f t="shared" si="4"/>
        <v>2.2162091588117483</v>
      </c>
      <c r="D48" s="76">
        <f t="shared" si="4"/>
        <v>2.1758479768410006</v>
      </c>
      <c r="E48" s="76">
        <f t="shared" si="4"/>
        <v>2.1404094247626126</v>
      </c>
      <c r="F48" s="76">
        <f t="shared" si="4"/>
        <v>2.109011570672652</v>
      </c>
      <c r="G48" s="76">
        <f t="shared" si="4"/>
        <v>1.9932944901521532</v>
      </c>
      <c r="H48" s="76">
        <f t="shared" si="4"/>
        <v>1.8659402182574083</v>
      </c>
      <c r="I48" s="76">
        <f t="shared" si="4"/>
        <v>1.7962749927050046</v>
      </c>
      <c r="J48" s="76">
        <f t="shared" si="4"/>
        <v>1.751953309265075</v>
      </c>
      <c r="K48" s="76">
        <f t="shared" si="4"/>
        <v>1.6558490851696088</v>
      </c>
    </row>
    <row r="49" spans="1:11" ht="14.1" customHeight="1" x14ac:dyDescent="0.3">
      <c r="A49" s="63">
        <v>100</v>
      </c>
      <c r="B49" s="78">
        <f t="shared" si="4"/>
        <v>2.1244943500855968</v>
      </c>
      <c r="C49" s="80">
        <f t="shared" si="4"/>
        <v>2.0773421947938573</v>
      </c>
      <c r="D49" s="80">
        <f t="shared" si="4"/>
        <v>2.0362548930746627</v>
      </c>
      <c r="E49" s="80">
        <f t="shared" si="4"/>
        <v>2.0000757397081825</v>
      </c>
      <c r="F49" s="80">
        <f t="shared" si="4"/>
        <v>1.9679315561278719</v>
      </c>
      <c r="G49" s="80">
        <f t="shared" si="4"/>
        <v>1.84856071184281</v>
      </c>
      <c r="H49" s="80">
        <f t="shared" si="4"/>
        <v>1.7148488788501211</v>
      </c>
      <c r="I49" s="80">
        <f t="shared" si="4"/>
        <v>1.6401065631777625</v>
      </c>
      <c r="J49" s="80">
        <f t="shared" si="4"/>
        <v>1.5916940755927977</v>
      </c>
      <c r="K49" s="80">
        <f t="shared" si="4"/>
        <v>1.4832509898927291</v>
      </c>
    </row>
  </sheetData>
  <phoneticPr fontId="2"/>
  <pageMargins left="0.7" right="0.7" top="0.75" bottom="0.75" header="0.3" footer="0.3"/>
  <pageSetup paperSize="9" orientation="portrait" r:id="rId1"/>
  <headerFooter>
    <oddHeader>&amp;L&amp;"Century Schoolbook,標準"α&amp;"Trebuchet MS,標準"=0.025&amp;C&amp;"メイリオ,レギュラー"&amp;A&amp;R&amp;"メイリオ,レギュラー"教科書 pp. 165　付録5</oddHead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X36"/>
  <sheetViews>
    <sheetView showGridLines="0" view="pageBreakPreview" topLeftCell="J1" zoomScale="60" zoomScaleNormal="90" zoomScalePageLayoutView="80" workbookViewId="0">
      <selection activeCell="AA1" sqref="AA1:AZ1048576"/>
    </sheetView>
  </sheetViews>
  <sheetFormatPr defaultColWidth="3.625" defaultRowHeight="24.95" customHeight="1" x14ac:dyDescent="0.3"/>
  <cols>
    <col min="1" max="1" width="3.625" style="33"/>
    <col min="2" max="2" width="4.375" style="33" bestFit="1" customWidth="1"/>
    <col min="3" max="3" width="3.625" style="33"/>
    <col min="4" max="7" width="3.625" style="18"/>
    <col min="8" max="8" width="4" style="18" bestFit="1" customWidth="1"/>
    <col min="9" max="52" width="3.625" style="18"/>
    <col min="53" max="16384" width="3.625" style="1"/>
  </cols>
  <sheetData>
    <row r="1" spans="1:76" ht="24.95" customHeight="1" thickBot="1" x14ac:dyDescent="0.35">
      <c r="A1" s="1"/>
      <c r="B1" s="1"/>
      <c r="C1" s="1"/>
      <c r="D1" s="1"/>
      <c r="E1" s="1"/>
      <c r="F1" s="1"/>
      <c r="G1" s="1"/>
      <c r="H1" s="1"/>
      <c r="I1" s="1"/>
      <c r="J1" s="1"/>
      <c r="K1" s="1"/>
      <c r="L1" s="1"/>
      <c r="M1" s="1"/>
      <c r="N1" s="1"/>
      <c r="O1" s="1"/>
      <c r="P1" s="1"/>
      <c r="Q1" s="1"/>
      <c r="R1" s="1"/>
      <c r="S1" s="1"/>
      <c r="T1" s="1"/>
      <c r="U1" s="1"/>
      <c r="V1" s="1"/>
      <c r="W1" s="1"/>
      <c r="X1" s="1"/>
      <c r="Y1" s="1"/>
      <c r="Z1" s="1"/>
    </row>
    <row r="2" spans="1:76" ht="24.95" customHeight="1" x14ac:dyDescent="0.3">
      <c r="A2" s="1"/>
      <c r="B2" s="1"/>
      <c r="C2" s="82" t="s">
        <v>0</v>
      </c>
      <c r="D2" s="83"/>
      <c r="E2" s="83"/>
      <c r="F2" s="84"/>
      <c r="G2" s="25" t="s">
        <v>24</v>
      </c>
      <c r="H2" s="2"/>
      <c r="I2" s="2"/>
      <c r="J2" s="2"/>
      <c r="K2" s="2"/>
      <c r="L2" s="2"/>
      <c r="M2" s="2"/>
      <c r="N2" s="2"/>
      <c r="O2" s="2"/>
      <c r="P2" s="2"/>
      <c r="Q2" s="2"/>
      <c r="R2" s="2"/>
      <c r="S2" s="2"/>
      <c r="T2" s="2"/>
      <c r="U2" s="2"/>
      <c r="V2" s="2"/>
      <c r="W2" s="2"/>
      <c r="X2" s="3"/>
      <c r="Y2" s="21"/>
      <c r="Z2" s="21"/>
      <c r="AA2" s="91" t="s">
        <v>28</v>
      </c>
      <c r="AB2" s="91"/>
      <c r="AC2" s="91"/>
      <c r="AF2" s="20"/>
      <c r="AG2" s="20"/>
      <c r="AH2" s="20"/>
      <c r="AI2" s="20"/>
      <c r="AJ2" s="20"/>
      <c r="AK2" s="20"/>
      <c r="AL2" s="20"/>
      <c r="AM2" s="20"/>
      <c r="AN2" s="20"/>
      <c r="AO2" s="20"/>
      <c r="AP2" s="20"/>
      <c r="AQ2" s="20"/>
      <c r="AR2" s="20"/>
      <c r="AS2" s="20"/>
      <c r="AT2" s="20"/>
      <c r="AU2" s="20"/>
      <c r="AV2" s="20"/>
      <c r="AW2" s="20"/>
      <c r="AX2" s="20"/>
      <c r="AY2" s="20"/>
      <c r="AZ2" s="20"/>
      <c r="BA2" s="21"/>
      <c r="BC2" s="82" t="s">
        <v>2</v>
      </c>
      <c r="BD2" s="83"/>
      <c r="BE2" s="83"/>
      <c r="BF2" s="83"/>
      <c r="BG2" s="83"/>
      <c r="BH2" s="83"/>
      <c r="BI2" s="83"/>
      <c r="BJ2" s="83"/>
      <c r="BK2" s="83"/>
      <c r="BL2" s="83"/>
      <c r="BM2" s="83"/>
      <c r="BN2" s="83"/>
      <c r="BO2" s="83"/>
      <c r="BP2" s="83"/>
      <c r="BQ2" s="83"/>
      <c r="BR2" s="83"/>
      <c r="BS2" s="83"/>
      <c r="BT2" s="83"/>
      <c r="BU2" s="83"/>
      <c r="BV2" s="83"/>
      <c r="BW2" s="83"/>
      <c r="BX2" s="84"/>
    </row>
    <row r="3" spans="1:76" ht="24.95" customHeight="1" thickBot="1" x14ac:dyDescent="0.35">
      <c r="A3" s="1"/>
      <c r="B3" s="1"/>
      <c r="C3" s="85"/>
      <c r="D3" s="86"/>
      <c r="E3" s="86"/>
      <c r="F3" s="87"/>
      <c r="G3" s="4" t="s">
        <v>26</v>
      </c>
      <c r="H3" s="5"/>
      <c r="I3" s="5"/>
      <c r="J3" s="5"/>
      <c r="K3" s="5"/>
      <c r="L3" s="5"/>
      <c r="M3" s="5"/>
      <c r="N3" s="5"/>
      <c r="O3" s="5"/>
      <c r="P3" s="5"/>
      <c r="Q3" s="5"/>
      <c r="R3" s="5"/>
      <c r="S3" s="5"/>
      <c r="T3" s="5"/>
      <c r="U3" s="5"/>
      <c r="V3" s="5"/>
      <c r="W3" s="5"/>
      <c r="X3" s="6"/>
      <c r="Y3" s="21"/>
      <c r="Z3" s="21"/>
      <c r="AA3" s="20"/>
      <c r="AB3" s="20"/>
      <c r="AC3" s="20"/>
      <c r="AD3" s="20"/>
      <c r="AW3" s="20"/>
      <c r="AX3" s="20"/>
      <c r="AY3" s="20"/>
      <c r="AZ3" s="20"/>
      <c r="BA3" s="21"/>
      <c r="BC3" s="88"/>
      <c r="BD3" s="89"/>
      <c r="BE3" s="89"/>
      <c r="BF3" s="89"/>
      <c r="BG3" s="89"/>
      <c r="BH3" s="89"/>
      <c r="BI3" s="89"/>
      <c r="BJ3" s="89"/>
      <c r="BK3" s="89"/>
      <c r="BL3" s="89"/>
      <c r="BM3" s="89"/>
      <c r="BN3" s="89"/>
      <c r="BO3" s="89"/>
      <c r="BP3" s="89"/>
      <c r="BQ3" s="89"/>
      <c r="BR3" s="89"/>
      <c r="BS3" s="89"/>
      <c r="BT3" s="89"/>
      <c r="BU3" s="89"/>
      <c r="BV3" s="89"/>
      <c r="BW3" s="89"/>
      <c r="BX3" s="90"/>
    </row>
    <row r="4" spans="1:76" ht="24.95" customHeight="1" thickBot="1" x14ac:dyDescent="0.35">
      <c r="A4" s="1"/>
      <c r="B4" s="1"/>
      <c r="C4" s="88"/>
      <c r="D4" s="89"/>
      <c r="E4" s="89"/>
      <c r="F4" s="90"/>
      <c r="G4" s="26" t="s">
        <v>25</v>
      </c>
      <c r="H4" s="27"/>
      <c r="I4" s="27"/>
      <c r="J4" s="27"/>
      <c r="K4" s="27"/>
      <c r="L4" s="27"/>
      <c r="M4" s="27"/>
      <c r="N4" s="27"/>
      <c r="O4" s="27"/>
      <c r="P4" s="27"/>
      <c r="Q4" s="27"/>
      <c r="R4" s="27"/>
      <c r="S4" s="27"/>
      <c r="T4" s="27"/>
      <c r="U4" s="27"/>
      <c r="V4" s="27"/>
      <c r="W4" s="27"/>
      <c r="X4" s="28"/>
      <c r="Y4" s="22"/>
      <c r="Z4" s="22"/>
      <c r="AA4" s="20"/>
      <c r="AB4" s="20"/>
      <c r="AC4" s="20"/>
      <c r="AD4" s="20"/>
      <c r="AW4" s="20"/>
      <c r="AX4" s="20"/>
      <c r="AY4" s="20"/>
      <c r="AZ4" s="20"/>
      <c r="BA4" s="21"/>
      <c r="BC4" s="15"/>
      <c r="BD4" s="5" t="s">
        <v>7</v>
      </c>
      <c r="BE4" s="5"/>
      <c r="BF4" s="5"/>
      <c r="BG4" s="5"/>
      <c r="BH4" s="5"/>
      <c r="BI4" s="5"/>
      <c r="BJ4" s="5"/>
      <c r="BK4" s="5"/>
      <c r="BL4" s="5"/>
      <c r="BM4" s="5"/>
      <c r="BN4" s="5"/>
      <c r="BO4" s="5"/>
      <c r="BP4" s="5"/>
      <c r="BQ4" s="5"/>
      <c r="BR4" s="5"/>
      <c r="BS4" s="5"/>
      <c r="BT4" s="5"/>
      <c r="BU4" s="5"/>
      <c r="BV4" s="2"/>
      <c r="BW4" s="2"/>
      <c r="BX4" s="3"/>
    </row>
    <row r="5" spans="1:76" ht="24.95" customHeight="1" x14ac:dyDescent="0.3">
      <c r="A5" s="1"/>
      <c r="B5" s="1"/>
      <c r="C5" s="1"/>
      <c r="D5" s="1"/>
      <c r="E5" s="2"/>
      <c r="F5" s="2"/>
      <c r="G5" s="2"/>
      <c r="H5" s="2"/>
      <c r="I5" s="2"/>
      <c r="J5" s="2"/>
      <c r="K5" s="2"/>
      <c r="L5" s="2"/>
      <c r="M5" s="2"/>
      <c r="N5" s="2"/>
      <c r="O5" s="2"/>
      <c r="P5" s="2"/>
      <c r="Q5" s="2"/>
      <c r="R5" s="2"/>
      <c r="S5" s="2"/>
      <c r="T5" s="2"/>
      <c r="U5" s="2"/>
      <c r="V5" s="2"/>
      <c r="W5" s="2"/>
      <c r="X5" s="21"/>
      <c r="Y5" s="22"/>
      <c r="Z5" s="22"/>
      <c r="AA5" s="20"/>
      <c r="AB5" s="20"/>
      <c r="AC5" s="20"/>
      <c r="AD5" s="20"/>
      <c r="AW5" s="20"/>
      <c r="AX5" s="20"/>
      <c r="AY5" s="20"/>
      <c r="AZ5" s="20"/>
      <c r="BA5" s="21"/>
      <c r="BC5" s="15"/>
      <c r="BD5" s="5"/>
      <c r="BE5" s="5" t="s">
        <v>11</v>
      </c>
      <c r="BF5" s="5"/>
      <c r="BG5" s="5"/>
      <c r="BH5" s="5" t="s">
        <v>10</v>
      </c>
      <c r="BI5" s="5"/>
      <c r="BJ5" s="5"/>
      <c r="BK5" s="5"/>
      <c r="BL5" s="5"/>
      <c r="BM5" s="5"/>
      <c r="BN5" s="5"/>
      <c r="BO5" s="5"/>
      <c r="BP5" s="5"/>
      <c r="BQ5" s="5"/>
      <c r="BR5" s="5"/>
      <c r="BS5" s="5"/>
      <c r="BT5" s="5"/>
      <c r="BU5" s="5"/>
      <c r="BV5" s="5"/>
      <c r="BW5" s="5"/>
      <c r="BX5" s="6"/>
    </row>
    <row r="6" spans="1:76" ht="24.95" customHeight="1" x14ac:dyDescent="0.3">
      <c r="A6" s="95" t="s">
        <v>27</v>
      </c>
      <c r="B6" s="95"/>
      <c r="C6" s="95"/>
      <c r="D6" s="34"/>
      <c r="E6" s="34"/>
      <c r="F6" s="34"/>
      <c r="G6" s="34"/>
      <c r="H6" s="34"/>
      <c r="I6" s="34"/>
      <c r="J6" s="34"/>
      <c r="K6" s="34"/>
      <c r="L6" s="34"/>
      <c r="M6" s="34"/>
      <c r="N6" s="34"/>
      <c r="O6" s="34"/>
      <c r="P6" s="34"/>
      <c r="Q6" s="34"/>
      <c r="R6" s="34"/>
      <c r="S6" s="34"/>
      <c r="T6" s="34"/>
      <c r="U6" s="34"/>
      <c r="V6" s="34"/>
      <c r="W6" s="34"/>
      <c r="X6" s="21"/>
      <c r="Y6" s="21"/>
      <c r="Z6" s="22"/>
      <c r="AA6" s="20"/>
      <c r="AB6" s="20"/>
      <c r="AC6" s="20"/>
      <c r="AD6" s="20"/>
      <c r="AE6" s="20"/>
      <c r="AF6" s="20"/>
      <c r="AG6" s="20"/>
      <c r="AH6" s="20"/>
      <c r="AI6" s="20"/>
      <c r="AJ6" s="20"/>
      <c r="AK6" s="20"/>
      <c r="AL6" s="20"/>
      <c r="AM6" s="20"/>
      <c r="AN6" s="20"/>
      <c r="AO6" s="20"/>
      <c r="AP6" s="20"/>
      <c r="AQ6" s="20"/>
      <c r="AR6" s="20"/>
      <c r="AS6" s="20"/>
      <c r="AT6" s="20"/>
      <c r="AU6" s="20"/>
      <c r="AV6" s="20"/>
      <c r="AW6" s="20"/>
      <c r="AX6" s="20"/>
      <c r="AY6" s="20"/>
      <c r="AZ6" s="20"/>
      <c r="BA6" s="21"/>
      <c r="BC6" s="30"/>
      <c r="BD6" s="7"/>
      <c r="BE6" s="7" t="s">
        <v>8</v>
      </c>
      <c r="BF6" s="7"/>
      <c r="BG6" s="7"/>
      <c r="BH6" s="7" t="s">
        <v>9</v>
      </c>
      <c r="BI6" s="7"/>
      <c r="BJ6" s="7"/>
      <c r="BK6" s="7"/>
      <c r="BL6" s="7"/>
      <c r="BM6" s="7"/>
      <c r="BN6" s="7"/>
      <c r="BO6" s="7"/>
      <c r="BP6" s="7"/>
      <c r="BQ6" s="7"/>
      <c r="BR6" s="7"/>
      <c r="BS6" s="7"/>
      <c r="BT6" s="7"/>
      <c r="BU6" s="7"/>
      <c r="BV6" s="7"/>
      <c r="BW6" s="7"/>
      <c r="BX6" s="9"/>
    </row>
    <row r="7" spans="1:76" ht="24.95" customHeight="1" x14ac:dyDescent="0.3">
      <c r="A7" s="22"/>
      <c r="B7" s="22"/>
      <c r="C7" s="20"/>
      <c r="D7" s="21"/>
      <c r="E7" s="21"/>
      <c r="F7" s="21"/>
      <c r="G7" s="21"/>
      <c r="H7" s="21"/>
      <c r="I7" s="21"/>
      <c r="J7" s="21"/>
      <c r="K7" s="21"/>
      <c r="L7" s="21"/>
      <c r="M7" s="21"/>
      <c r="N7" s="21"/>
      <c r="O7" s="21"/>
      <c r="P7" s="21"/>
      <c r="Q7" s="21"/>
      <c r="R7" s="21"/>
      <c r="S7" s="21"/>
      <c r="T7" s="21"/>
      <c r="U7" s="21"/>
      <c r="V7" s="21"/>
      <c r="W7" s="21"/>
      <c r="X7" s="21"/>
      <c r="Y7" s="21"/>
      <c r="Z7" s="22"/>
      <c r="AA7" s="20"/>
      <c r="AB7" s="20"/>
      <c r="AC7" s="20"/>
      <c r="AD7" s="20"/>
      <c r="AE7" s="20"/>
      <c r="AF7" s="20"/>
      <c r="AG7" s="20"/>
      <c r="AH7" s="20"/>
      <c r="AI7" s="20"/>
      <c r="AJ7" s="20"/>
      <c r="AK7" s="20"/>
      <c r="AL7" s="20"/>
      <c r="AM7" s="20"/>
      <c r="AN7" s="20"/>
      <c r="AO7" s="20"/>
      <c r="AP7" s="20"/>
      <c r="AQ7" s="20"/>
      <c r="AR7" s="20"/>
      <c r="AS7" s="20"/>
      <c r="AT7" s="20"/>
      <c r="AU7" s="20"/>
      <c r="AV7" s="20"/>
      <c r="AW7" s="20"/>
      <c r="AX7" s="20"/>
      <c r="AY7" s="20"/>
      <c r="AZ7" s="20"/>
      <c r="BA7" s="21"/>
      <c r="BC7" s="19"/>
      <c r="BD7" s="10" t="s">
        <v>11</v>
      </c>
      <c r="BE7" s="10"/>
      <c r="BF7" s="10"/>
      <c r="BG7" s="10"/>
      <c r="BH7" s="10"/>
      <c r="BI7" s="10"/>
      <c r="BJ7" s="10"/>
      <c r="BK7" s="10"/>
      <c r="BL7" s="10"/>
      <c r="BM7" s="10"/>
      <c r="BN7" s="10"/>
      <c r="BO7" s="10"/>
      <c r="BP7" s="10"/>
      <c r="BQ7" s="10"/>
      <c r="BR7" s="10"/>
      <c r="BS7" s="10"/>
      <c r="BT7" s="10"/>
      <c r="BU7" s="10"/>
      <c r="BV7" s="10"/>
      <c r="BW7" s="10"/>
      <c r="BX7" s="16"/>
    </row>
    <row r="8" spans="1:76" ht="24.95" customHeight="1" x14ac:dyDescent="0.3">
      <c r="A8" s="22"/>
      <c r="B8" s="22"/>
      <c r="C8" s="20"/>
      <c r="D8" s="21"/>
      <c r="E8" s="21"/>
      <c r="F8" s="21"/>
      <c r="G8" s="21"/>
      <c r="H8" s="21"/>
      <c r="I8" s="21"/>
      <c r="J8" s="21"/>
      <c r="K8" s="21"/>
      <c r="L8" s="21"/>
      <c r="M8" s="21"/>
      <c r="N8" s="21"/>
      <c r="O8" s="21"/>
      <c r="P8" s="21"/>
      <c r="Q8" s="21"/>
      <c r="R8" s="21"/>
      <c r="S8" s="21"/>
      <c r="T8" s="21"/>
      <c r="U8" s="21"/>
      <c r="V8" s="21"/>
      <c r="W8" s="21"/>
      <c r="X8" s="21"/>
      <c r="Y8" s="21"/>
      <c r="Z8" s="22"/>
      <c r="AA8" s="20"/>
      <c r="AB8" s="20"/>
      <c r="AC8" s="20"/>
      <c r="AD8" s="20"/>
      <c r="AE8" s="20"/>
      <c r="AF8" s="20"/>
      <c r="AG8" s="20"/>
      <c r="AH8" s="20"/>
      <c r="AI8" s="20"/>
      <c r="AJ8" s="20"/>
      <c r="AK8" s="20"/>
      <c r="AL8" s="20"/>
      <c r="AM8" s="20"/>
      <c r="AN8" s="20"/>
      <c r="AO8" s="20"/>
      <c r="AP8" s="20"/>
      <c r="AQ8" s="20"/>
      <c r="AR8" s="20"/>
      <c r="AS8" s="20"/>
      <c r="AT8" s="20"/>
      <c r="AU8" s="20"/>
      <c r="AV8" s="20"/>
      <c r="AW8" s="20"/>
      <c r="AX8" s="20"/>
      <c r="AY8" s="20"/>
      <c r="AZ8" s="20"/>
      <c r="BA8" s="21"/>
      <c r="BC8" s="4"/>
      <c r="BD8" s="5"/>
      <c r="BE8" s="5" t="s">
        <v>12</v>
      </c>
      <c r="BF8" s="5"/>
      <c r="BG8" s="5"/>
      <c r="BH8" s="5"/>
      <c r="BI8" s="5"/>
      <c r="BJ8" s="5"/>
      <c r="BK8" s="5"/>
      <c r="BL8" s="5"/>
      <c r="BM8" s="5"/>
      <c r="BN8" s="5"/>
      <c r="BO8" s="5"/>
      <c r="BP8" s="5"/>
      <c r="BQ8" s="5"/>
      <c r="BR8" s="5"/>
      <c r="BS8" s="5"/>
      <c r="BT8" s="5"/>
      <c r="BU8" s="5"/>
      <c r="BV8" s="5"/>
      <c r="BW8" s="5"/>
      <c r="BX8" s="6"/>
    </row>
    <row r="9" spans="1:76" ht="24.95" customHeight="1" x14ac:dyDescent="0.3">
      <c r="A9" s="22"/>
      <c r="B9" s="22"/>
      <c r="C9" s="20"/>
      <c r="D9" s="21"/>
      <c r="E9" s="21"/>
      <c r="F9" s="21"/>
      <c r="G9" s="21"/>
      <c r="H9" s="21"/>
      <c r="I9" s="21"/>
      <c r="J9" s="21"/>
      <c r="K9" s="21"/>
      <c r="L9" s="21"/>
      <c r="M9" s="21"/>
      <c r="N9" s="21"/>
      <c r="O9" s="21"/>
      <c r="P9" s="21"/>
      <c r="Q9" s="21"/>
      <c r="R9" s="21"/>
      <c r="S9" s="21"/>
      <c r="T9" s="21"/>
      <c r="U9" s="21"/>
      <c r="V9" s="21"/>
      <c r="W9" s="21"/>
      <c r="X9" s="21"/>
      <c r="Y9" s="21"/>
      <c r="Z9" s="22"/>
      <c r="AA9" s="20"/>
      <c r="AB9" s="20"/>
      <c r="AC9" s="20"/>
      <c r="AD9" s="20"/>
      <c r="AE9" s="20"/>
      <c r="AF9" s="20"/>
      <c r="AG9" s="20"/>
      <c r="AH9" s="20"/>
      <c r="AI9" s="20"/>
      <c r="AJ9" s="20"/>
      <c r="AK9" s="20"/>
      <c r="AL9" s="20"/>
      <c r="AM9" s="20"/>
      <c r="AN9" s="20"/>
      <c r="AO9" s="20"/>
      <c r="AP9" s="20"/>
      <c r="AQ9" s="20"/>
      <c r="AR9" s="20"/>
      <c r="AS9" s="20"/>
      <c r="AT9" s="20"/>
      <c r="AU9" s="20"/>
      <c r="AV9" s="20"/>
      <c r="AW9" s="20"/>
      <c r="AX9" s="20"/>
      <c r="AY9" s="20"/>
      <c r="AZ9" s="20"/>
      <c r="BA9" s="21"/>
      <c r="BC9" s="4"/>
      <c r="BD9" s="5"/>
      <c r="BE9" s="5"/>
      <c r="BF9" s="5"/>
      <c r="BG9" s="5"/>
      <c r="BH9" s="5"/>
      <c r="BI9" s="5"/>
      <c r="BJ9" s="5"/>
      <c r="BK9" s="5"/>
      <c r="BL9" s="5"/>
      <c r="BM9" s="5"/>
      <c r="BN9" s="5"/>
      <c r="BO9" s="5"/>
      <c r="BP9" s="5"/>
      <c r="BQ9" s="5"/>
      <c r="BR9" s="5"/>
      <c r="BS9" s="5"/>
      <c r="BT9" s="5"/>
      <c r="BU9" s="5"/>
      <c r="BV9" s="5"/>
      <c r="BW9" s="5"/>
      <c r="BX9" s="6"/>
    </row>
    <row r="10" spans="1:76" ht="24.95" customHeight="1" x14ac:dyDescent="0.3">
      <c r="A10" s="22"/>
      <c r="B10" s="22"/>
      <c r="C10" s="20"/>
      <c r="D10" s="21"/>
      <c r="E10" s="21"/>
      <c r="F10" s="21"/>
      <c r="G10" s="21"/>
      <c r="H10" s="21"/>
      <c r="I10" s="21"/>
      <c r="J10" s="21"/>
      <c r="K10" s="21"/>
      <c r="L10" s="21"/>
      <c r="M10" s="21"/>
      <c r="N10" s="21"/>
      <c r="O10" s="21"/>
      <c r="P10" s="21"/>
      <c r="Q10" s="21"/>
      <c r="R10" s="21"/>
      <c r="S10" s="21"/>
      <c r="T10" s="21"/>
      <c r="U10" s="21"/>
      <c r="V10" s="21"/>
      <c r="W10" s="21"/>
      <c r="X10" s="21"/>
      <c r="Y10" s="21"/>
      <c r="Z10" s="22"/>
      <c r="AA10" s="20"/>
      <c r="AB10" s="20"/>
      <c r="AC10" s="20"/>
      <c r="AD10" s="20"/>
      <c r="AE10" s="20"/>
      <c r="AF10" s="20"/>
      <c r="AG10" s="20"/>
      <c r="AH10" s="20"/>
      <c r="AI10" s="20"/>
      <c r="AJ10" s="20"/>
      <c r="AK10" s="20"/>
      <c r="AL10" s="20"/>
      <c r="AM10" s="20"/>
      <c r="AN10" s="20"/>
      <c r="AO10" s="20"/>
      <c r="AP10" s="20"/>
      <c r="AQ10" s="20"/>
      <c r="AR10" s="20"/>
      <c r="AS10" s="20"/>
      <c r="AT10" s="20"/>
      <c r="AU10" s="20"/>
      <c r="AV10" s="20"/>
      <c r="AW10" s="20"/>
      <c r="AX10" s="20"/>
      <c r="AY10" s="20"/>
      <c r="AZ10" s="20"/>
      <c r="BA10" s="21"/>
      <c r="BC10" s="17"/>
      <c r="BD10" s="7"/>
      <c r="BE10" s="7"/>
      <c r="BF10" s="7"/>
      <c r="BG10" s="7"/>
      <c r="BH10" s="7"/>
      <c r="BI10" s="7"/>
      <c r="BJ10" s="7"/>
      <c r="BK10" s="7"/>
      <c r="BL10" s="7"/>
      <c r="BM10" s="7"/>
      <c r="BN10" s="7"/>
      <c r="BO10" s="7"/>
      <c r="BP10" s="7"/>
      <c r="BQ10" s="7"/>
      <c r="BR10" s="7"/>
      <c r="BS10" s="7"/>
      <c r="BT10" s="7"/>
      <c r="BU10" s="7"/>
      <c r="BV10" s="7"/>
      <c r="BW10" s="7"/>
      <c r="BX10" s="9"/>
    </row>
    <row r="11" spans="1:76" ht="24.95" customHeight="1" x14ac:dyDescent="0.3">
      <c r="A11" s="22"/>
      <c r="B11" s="22"/>
      <c r="C11" s="20"/>
      <c r="D11" s="21"/>
      <c r="E11" s="21"/>
      <c r="F11" s="21"/>
      <c r="G11" s="21"/>
      <c r="H11" s="21"/>
      <c r="I11" s="21"/>
      <c r="J11" s="21"/>
      <c r="K11" s="21"/>
      <c r="L11" s="21"/>
      <c r="M11" s="21"/>
      <c r="N11" s="21"/>
      <c r="O11" s="21"/>
      <c r="P11" s="21"/>
      <c r="Q11" s="21"/>
      <c r="R11" s="21"/>
      <c r="S11" s="21"/>
      <c r="T11" s="21"/>
      <c r="U11" s="21"/>
      <c r="V11" s="21"/>
      <c r="W11" s="21"/>
      <c r="X11" s="21"/>
      <c r="Y11" s="35"/>
      <c r="Z11" s="23"/>
      <c r="AA11" s="20"/>
      <c r="AB11" s="20"/>
      <c r="AC11" s="20"/>
      <c r="AD11" s="20"/>
      <c r="AE11" s="20"/>
      <c r="AF11" s="20"/>
      <c r="AG11" s="20"/>
      <c r="AH11" s="20"/>
      <c r="AI11" s="20"/>
      <c r="AJ11" s="20"/>
      <c r="AK11" s="20"/>
      <c r="AL11" s="20"/>
      <c r="AM11" s="20"/>
      <c r="AN11" s="20"/>
      <c r="AO11" s="20"/>
      <c r="AP11" s="20"/>
      <c r="AQ11" s="20"/>
      <c r="AR11" s="20"/>
      <c r="AS11" s="20"/>
      <c r="AT11" s="20"/>
      <c r="AU11" s="20"/>
      <c r="AV11" s="20"/>
      <c r="AW11" s="20"/>
      <c r="AX11" s="20"/>
      <c r="AY11" s="20"/>
      <c r="AZ11" s="20"/>
      <c r="BA11" s="21"/>
      <c r="BC11" s="4"/>
      <c r="BD11" s="5" t="s">
        <v>8</v>
      </c>
      <c r="BE11" s="5"/>
      <c r="BF11" s="5"/>
      <c r="BG11" s="5"/>
      <c r="BH11" s="5"/>
      <c r="BI11" s="5"/>
      <c r="BJ11" s="5"/>
      <c r="BK11" s="5"/>
      <c r="BL11" s="5"/>
      <c r="BM11" s="5"/>
      <c r="BN11" s="5"/>
      <c r="BO11" s="5"/>
      <c r="BP11" s="5"/>
      <c r="BQ11" s="5"/>
      <c r="BR11" s="5"/>
      <c r="BS11" s="5"/>
      <c r="BT11" s="5"/>
      <c r="BU11" s="5"/>
      <c r="BV11" s="5"/>
      <c r="BW11" s="5"/>
      <c r="BX11" s="6"/>
    </row>
    <row r="12" spans="1:76" ht="24.95" customHeight="1" x14ac:dyDescent="0.3">
      <c r="A12" s="22"/>
      <c r="B12" s="22"/>
      <c r="C12" s="20"/>
      <c r="D12" s="21"/>
      <c r="E12" s="21"/>
      <c r="F12" s="21"/>
      <c r="G12" s="21"/>
      <c r="H12" s="21"/>
      <c r="I12" s="21"/>
      <c r="J12" s="21"/>
      <c r="K12" s="21"/>
      <c r="L12" s="21"/>
      <c r="M12" s="21"/>
      <c r="N12" s="21"/>
      <c r="O12" s="21"/>
      <c r="P12" s="21"/>
      <c r="Q12" s="21"/>
      <c r="R12" s="21"/>
      <c r="S12" s="21"/>
      <c r="T12" s="21"/>
      <c r="U12" s="21"/>
      <c r="V12" s="21"/>
      <c r="W12" s="21"/>
      <c r="X12" s="21"/>
      <c r="Y12" s="21"/>
      <c r="Z12" s="22"/>
      <c r="AA12" s="20"/>
      <c r="AB12" s="20"/>
      <c r="AC12" s="20"/>
      <c r="AD12" s="20"/>
      <c r="AE12" s="20"/>
      <c r="AF12" s="20"/>
      <c r="AG12" s="20"/>
      <c r="AH12" s="20"/>
      <c r="AI12" s="20"/>
      <c r="AJ12" s="20"/>
      <c r="AK12" s="20"/>
      <c r="AL12" s="20"/>
      <c r="AM12" s="20"/>
      <c r="AN12" s="20"/>
      <c r="AO12" s="20"/>
      <c r="AP12" s="20"/>
      <c r="AQ12" s="20"/>
      <c r="AR12" s="20"/>
      <c r="AS12" s="20"/>
      <c r="AT12" s="20"/>
      <c r="AU12" s="20"/>
      <c r="AV12" s="20"/>
      <c r="AW12" s="20"/>
      <c r="AX12" s="20"/>
      <c r="AY12" s="20"/>
      <c r="AZ12" s="20"/>
      <c r="BA12" s="21"/>
      <c r="BC12" s="4"/>
      <c r="BD12" s="5"/>
      <c r="BE12" s="5" t="s">
        <v>13</v>
      </c>
      <c r="BF12" s="5"/>
      <c r="BG12" s="5"/>
      <c r="BH12" s="5"/>
      <c r="BI12" s="5"/>
      <c r="BJ12" s="5"/>
      <c r="BK12" s="5"/>
      <c r="BL12" s="5"/>
      <c r="BM12" s="5"/>
      <c r="BN12" s="5"/>
      <c r="BO12" s="5"/>
      <c r="BP12" s="5"/>
      <c r="BQ12" s="5"/>
      <c r="BR12" s="5"/>
      <c r="BS12" s="5"/>
      <c r="BT12" s="5"/>
      <c r="BU12" s="5"/>
      <c r="BV12" s="5"/>
      <c r="BW12" s="5"/>
      <c r="BX12" s="6"/>
    </row>
    <row r="13" spans="1:76" ht="24.95" customHeight="1" x14ac:dyDescent="0.3">
      <c r="A13" s="22"/>
      <c r="B13" s="22"/>
      <c r="C13" s="20"/>
      <c r="D13" s="34"/>
      <c r="E13" s="21"/>
      <c r="F13" s="21"/>
      <c r="G13" s="21"/>
      <c r="H13" s="21"/>
      <c r="I13" s="21"/>
      <c r="J13" s="21"/>
      <c r="K13" s="21"/>
      <c r="L13" s="21"/>
      <c r="M13" s="21"/>
      <c r="N13" s="21"/>
      <c r="O13" s="21"/>
      <c r="P13" s="21"/>
      <c r="Q13" s="21"/>
      <c r="R13" s="21"/>
      <c r="S13" s="21"/>
      <c r="T13" s="21"/>
      <c r="U13" s="21"/>
      <c r="V13" s="21"/>
      <c r="W13" s="21"/>
      <c r="X13" s="21"/>
      <c r="Y13" s="21"/>
      <c r="Z13" s="22"/>
      <c r="AA13" s="20"/>
      <c r="AB13" s="20"/>
      <c r="AC13" s="20"/>
      <c r="AD13" s="20"/>
      <c r="AE13" s="20"/>
      <c r="AF13" s="20"/>
      <c r="AG13" s="20"/>
      <c r="AH13" s="20"/>
      <c r="AI13" s="20"/>
      <c r="AJ13" s="20"/>
      <c r="AK13" s="20"/>
      <c r="AL13" s="20"/>
      <c r="AM13" s="20"/>
      <c r="AN13" s="20"/>
      <c r="AO13" s="20"/>
      <c r="AP13" s="20"/>
      <c r="AQ13" s="20"/>
      <c r="AR13" s="20"/>
      <c r="AS13" s="20"/>
      <c r="AT13" s="20"/>
      <c r="AU13" s="20"/>
      <c r="AV13" s="20"/>
      <c r="AW13" s="20"/>
      <c r="AX13" s="20"/>
      <c r="AY13" s="20"/>
      <c r="AZ13" s="20"/>
      <c r="BA13" s="21"/>
      <c r="BB13" s="29"/>
      <c r="BC13" s="4"/>
      <c r="BD13" s="5"/>
      <c r="BE13" s="5"/>
      <c r="BF13" s="5"/>
      <c r="BG13" s="5"/>
      <c r="BH13" s="5"/>
      <c r="BI13" s="5"/>
      <c r="BJ13" s="5"/>
      <c r="BK13" s="5"/>
      <c r="BL13" s="5"/>
      <c r="BM13" s="5"/>
      <c r="BN13" s="5"/>
      <c r="BO13" s="5"/>
      <c r="BP13" s="5"/>
      <c r="BQ13" s="5"/>
      <c r="BR13" s="5"/>
      <c r="BS13" s="5"/>
      <c r="BT13" s="5"/>
      <c r="BU13" s="5"/>
      <c r="BV13" s="5"/>
      <c r="BW13" s="5"/>
      <c r="BX13" s="6"/>
    </row>
    <row r="14" spans="1:76" ht="24.95" customHeight="1" x14ac:dyDescent="0.3">
      <c r="A14" s="22"/>
      <c r="B14" s="22"/>
      <c r="C14" s="20"/>
      <c r="D14" s="34"/>
      <c r="E14" s="21"/>
      <c r="F14" s="21"/>
      <c r="G14" s="21"/>
      <c r="H14" s="21"/>
      <c r="I14" s="21"/>
      <c r="J14" s="21"/>
      <c r="K14" s="21"/>
      <c r="L14" s="21"/>
      <c r="M14" s="21"/>
      <c r="N14" s="21"/>
      <c r="O14" s="21"/>
      <c r="P14" s="21"/>
      <c r="Q14" s="21"/>
      <c r="R14" s="21"/>
      <c r="S14" s="21"/>
      <c r="T14" s="21"/>
      <c r="U14" s="21"/>
      <c r="V14" s="21"/>
      <c r="W14" s="21"/>
      <c r="X14" s="21"/>
      <c r="Y14" s="21"/>
      <c r="Z14" s="22"/>
      <c r="AA14" s="20"/>
      <c r="AB14" s="20"/>
      <c r="AC14" s="20"/>
      <c r="AD14" s="20"/>
      <c r="AE14" s="20"/>
      <c r="AF14" s="20"/>
      <c r="AG14" s="20"/>
      <c r="AH14" s="20"/>
      <c r="AI14" s="20"/>
      <c r="AJ14" s="20"/>
      <c r="AK14" s="20"/>
      <c r="AL14" s="20"/>
      <c r="AM14" s="20"/>
      <c r="AN14" s="20"/>
      <c r="AO14" s="20"/>
      <c r="AP14" s="20"/>
      <c r="AQ14" s="20"/>
      <c r="AR14" s="20"/>
      <c r="AS14" s="20"/>
      <c r="AT14" s="20"/>
      <c r="AU14" s="20"/>
      <c r="AV14" s="20"/>
      <c r="AW14" s="20"/>
      <c r="AX14" s="20"/>
      <c r="AY14" s="20"/>
      <c r="AZ14" s="20"/>
      <c r="BA14" s="21"/>
      <c r="BB14" s="13"/>
      <c r="BC14" s="4"/>
      <c r="BD14" s="5"/>
      <c r="BE14" s="5"/>
      <c r="BF14" s="5"/>
      <c r="BG14" s="5"/>
      <c r="BH14" s="5"/>
      <c r="BI14" s="5"/>
      <c r="BJ14" s="5"/>
      <c r="BK14" s="5"/>
      <c r="BL14" s="5"/>
      <c r="BM14" s="5"/>
      <c r="BN14" s="5"/>
      <c r="BO14" s="5"/>
      <c r="BP14" s="5"/>
      <c r="BQ14" s="5"/>
      <c r="BR14" s="5"/>
      <c r="BS14" s="5"/>
      <c r="BT14" s="5"/>
      <c r="BU14" s="5"/>
      <c r="BV14" s="5"/>
      <c r="BW14" s="5"/>
      <c r="BX14" s="6"/>
    </row>
    <row r="15" spans="1:76" ht="24.95" customHeight="1" x14ac:dyDescent="0.3">
      <c r="A15" s="22"/>
      <c r="B15" s="22"/>
      <c r="C15" s="20"/>
      <c r="D15" s="21"/>
      <c r="E15" s="21"/>
      <c r="F15" s="21"/>
      <c r="G15" s="21"/>
      <c r="H15" s="21"/>
      <c r="I15" s="21"/>
      <c r="J15" s="21"/>
      <c r="K15" s="21"/>
      <c r="L15" s="21"/>
      <c r="M15" s="21"/>
      <c r="N15" s="21"/>
      <c r="O15" s="21"/>
      <c r="P15" s="21"/>
      <c r="Q15" s="21"/>
      <c r="R15" s="21"/>
      <c r="S15" s="21"/>
      <c r="T15" s="21"/>
      <c r="U15" s="21"/>
      <c r="V15" s="21"/>
      <c r="W15" s="21"/>
      <c r="X15" s="21"/>
      <c r="Y15" s="21"/>
      <c r="Z15" s="22"/>
      <c r="AA15" s="20"/>
      <c r="AB15" s="20"/>
      <c r="AC15" s="20"/>
      <c r="AD15" s="20"/>
      <c r="AE15" s="20"/>
      <c r="AF15" s="20"/>
      <c r="AG15" s="20"/>
      <c r="AH15" s="20"/>
      <c r="AI15" s="20"/>
      <c r="AJ15" s="20"/>
      <c r="AK15" s="20"/>
      <c r="AL15" s="20"/>
      <c r="AM15" s="20"/>
      <c r="AN15" s="20"/>
      <c r="AO15" s="20"/>
      <c r="AP15" s="20"/>
      <c r="AQ15" s="20"/>
      <c r="AR15" s="20"/>
      <c r="AS15" s="20"/>
      <c r="AT15" s="20"/>
      <c r="AU15" s="20"/>
      <c r="AV15" s="20"/>
      <c r="AW15" s="20"/>
      <c r="AX15" s="20"/>
      <c r="AY15" s="20"/>
      <c r="AZ15" s="20"/>
      <c r="BA15" s="21"/>
      <c r="BB15" s="13"/>
      <c r="BC15" s="4"/>
      <c r="BD15" s="5" t="s">
        <v>14</v>
      </c>
      <c r="BE15" s="5"/>
      <c r="BF15" s="5"/>
      <c r="BG15" s="5"/>
      <c r="BH15" s="5" t="s">
        <v>15</v>
      </c>
      <c r="BI15" s="5"/>
      <c r="BJ15" s="5"/>
      <c r="BK15" s="5"/>
      <c r="BL15" s="5"/>
      <c r="BM15" s="5"/>
      <c r="BN15" s="5"/>
      <c r="BO15" s="5"/>
      <c r="BP15" s="5"/>
      <c r="BQ15" s="5"/>
      <c r="BR15" s="5"/>
      <c r="BS15" s="5"/>
      <c r="BT15" s="5"/>
      <c r="BU15" s="5"/>
      <c r="BV15" s="5"/>
      <c r="BW15" s="5"/>
      <c r="BX15" s="6"/>
    </row>
    <row r="16" spans="1:76" ht="24.95" customHeight="1" x14ac:dyDescent="0.3">
      <c r="A16" s="22"/>
      <c r="B16" s="22"/>
      <c r="C16" s="20"/>
      <c r="D16" s="21"/>
      <c r="E16" s="21"/>
      <c r="F16" s="21"/>
      <c r="G16" s="21"/>
      <c r="H16" s="21"/>
      <c r="I16" s="21"/>
      <c r="J16" s="21"/>
      <c r="K16" s="21"/>
      <c r="L16" s="21"/>
      <c r="M16" s="21"/>
      <c r="N16" s="21"/>
      <c r="O16" s="21"/>
      <c r="P16" s="21"/>
      <c r="Q16" s="21"/>
      <c r="R16" s="21"/>
      <c r="S16" s="21"/>
      <c r="T16" s="21"/>
      <c r="U16" s="21"/>
      <c r="V16" s="21"/>
      <c r="W16" s="21"/>
      <c r="X16" s="21"/>
      <c r="Y16" s="21"/>
      <c r="Z16" s="22"/>
      <c r="AA16" s="20"/>
      <c r="AB16" s="20"/>
      <c r="AC16" s="20"/>
      <c r="AD16" s="20"/>
      <c r="AE16" s="20"/>
      <c r="AF16" s="20"/>
      <c r="AG16" s="20"/>
      <c r="AH16" s="20"/>
      <c r="AI16" s="20"/>
      <c r="AJ16" s="20"/>
      <c r="AK16" s="20"/>
      <c r="AL16" s="20"/>
      <c r="AM16" s="20"/>
      <c r="AN16" s="20"/>
      <c r="AO16" s="20"/>
      <c r="AP16" s="20"/>
      <c r="AQ16" s="20"/>
      <c r="AR16" s="20"/>
      <c r="AS16" s="20"/>
      <c r="AT16" s="20"/>
      <c r="AU16" s="20"/>
      <c r="AV16" s="20"/>
      <c r="AW16" s="20"/>
      <c r="AX16" s="20"/>
      <c r="AY16" s="20"/>
      <c r="AZ16" s="20"/>
      <c r="BA16" s="21"/>
      <c r="BB16" s="13"/>
      <c r="BC16" s="4"/>
      <c r="BD16" s="5" t="s">
        <v>16</v>
      </c>
      <c r="BE16" s="5"/>
      <c r="BF16" s="5"/>
      <c r="BG16" s="5"/>
      <c r="BH16" s="5" t="s">
        <v>17</v>
      </c>
      <c r="BI16" s="5"/>
      <c r="BJ16" s="5"/>
      <c r="BK16" s="5"/>
      <c r="BL16" s="5"/>
      <c r="BM16" s="5"/>
      <c r="BN16" s="5"/>
      <c r="BO16" s="5"/>
      <c r="BP16" s="5"/>
      <c r="BQ16" s="5"/>
      <c r="BR16" s="5"/>
      <c r="BS16" s="5"/>
      <c r="BT16" s="5"/>
      <c r="BU16" s="5"/>
      <c r="BV16" s="5"/>
      <c r="BW16" s="5"/>
      <c r="BX16" s="6"/>
    </row>
    <row r="17" spans="1:76" ht="24.95" customHeight="1" thickBot="1" x14ac:dyDescent="0.35">
      <c r="A17" s="91"/>
      <c r="B17" s="91"/>
      <c r="C17" s="91"/>
      <c r="D17" s="21"/>
      <c r="E17" s="21"/>
      <c r="F17" s="21"/>
      <c r="G17" s="21"/>
      <c r="H17" s="21"/>
      <c r="I17" s="21"/>
      <c r="J17" s="21"/>
      <c r="K17" s="21"/>
      <c r="L17" s="21"/>
      <c r="M17" s="21"/>
      <c r="N17" s="21"/>
      <c r="O17" s="21"/>
      <c r="P17" s="21"/>
      <c r="Q17" s="21"/>
      <c r="R17" s="21"/>
      <c r="S17" s="21"/>
      <c r="T17" s="21"/>
      <c r="U17" s="21"/>
      <c r="V17" s="21"/>
      <c r="W17" s="21"/>
      <c r="X17" s="21"/>
      <c r="Y17" s="21"/>
      <c r="Z17" s="22"/>
      <c r="AA17" s="20"/>
      <c r="AB17" s="20"/>
      <c r="AY17" s="20"/>
      <c r="AZ17" s="20"/>
      <c r="BA17" s="21"/>
      <c r="BB17" s="13"/>
      <c r="BC17" s="26"/>
      <c r="BD17" s="27" t="s">
        <v>18</v>
      </c>
      <c r="BE17" s="27"/>
      <c r="BF17" s="27"/>
      <c r="BG17" s="27"/>
      <c r="BH17" s="27" t="s">
        <v>19</v>
      </c>
      <c r="BI17" s="27"/>
      <c r="BJ17" s="27"/>
      <c r="BK17" s="27"/>
      <c r="BL17" s="27"/>
      <c r="BM17" s="27"/>
      <c r="BN17" s="27"/>
      <c r="BO17" s="27"/>
      <c r="BP17" s="27"/>
      <c r="BQ17" s="27"/>
      <c r="BR17" s="27"/>
      <c r="BS17" s="27"/>
      <c r="BT17" s="27"/>
      <c r="BU17" s="27"/>
      <c r="BV17" s="27"/>
      <c r="BW17" s="27"/>
      <c r="BX17" s="28"/>
    </row>
    <row r="18" spans="1:76" ht="24.95" customHeight="1" x14ac:dyDescent="0.3">
      <c r="A18" s="22"/>
      <c r="B18" s="22"/>
      <c r="C18" s="20"/>
      <c r="D18" s="21"/>
      <c r="E18" s="21"/>
      <c r="F18" s="21"/>
      <c r="G18" s="21"/>
      <c r="H18" s="21"/>
      <c r="I18" s="21"/>
      <c r="J18" s="21"/>
      <c r="K18" s="21"/>
      <c r="L18" s="21"/>
      <c r="M18" s="21"/>
      <c r="N18" s="21"/>
      <c r="O18" s="21"/>
      <c r="P18" s="21"/>
      <c r="Q18" s="21"/>
      <c r="R18" s="21"/>
      <c r="S18" s="21"/>
      <c r="T18" s="21"/>
      <c r="U18" s="21"/>
      <c r="V18" s="21"/>
      <c r="W18" s="21"/>
      <c r="X18" s="21"/>
      <c r="Y18" s="21"/>
      <c r="Z18" s="22"/>
      <c r="AA18" s="20"/>
      <c r="AB18" s="20"/>
      <c r="AC18" s="20"/>
      <c r="AD18" s="20"/>
      <c r="AE18" s="20"/>
      <c r="AF18" s="20"/>
      <c r="AG18" s="20"/>
      <c r="AH18" s="20"/>
      <c r="AI18" s="20"/>
      <c r="AJ18" s="20"/>
      <c r="AK18" s="20"/>
      <c r="AL18" s="20"/>
      <c r="AM18" s="20"/>
      <c r="AN18" s="20"/>
      <c r="AO18" s="20"/>
      <c r="AP18" s="20"/>
      <c r="AQ18" s="20"/>
      <c r="AR18" s="20"/>
      <c r="AS18" s="20"/>
      <c r="AT18" s="20"/>
      <c r="AU18" s="20"/>
      <c r="AV18" s="20"/>
      <c r="AW18" s="20"/>
      <c r="AX18" s="20"/>
      <c r="AY18" s="20"/>
      <c r="AZ18" s="20"/>
      <c r="BA18" s="21"/>
      <c r="BB18" s="5"/>
      <c r="BC18" s="31"/>
      <c r="BD18" s="7"/>
      <c r="BE18" s="7"/>
      <c r="BF18" s="7"/>
      <c r="BG18" s="7"/>
      <c r="BH18" s="7"/>
      <c r="BI18" s="7"/>
      <c r="BJ18" s="7"/>
      <c r="BK18" s="7"/>
      <c r="BL18" s="7"/>
      <c r="BM18" s="7"/>
      <c r="BN18" s="7"/>
      <c r="BO18" s="7"/>
      <c r="BP18" s="7"/>
      <c r="BQ18" s="7"/>
      <c r="BR18" s="7"/>
      <c r="BS18" s="7"/>
      <c r="BT18" s="7"/>
      <c r="BU18" s="7"/>
      <c r="BV18" s="7"/>
      <c r="BW18" s="7"/>
      <c r="BX18" s="7"/>
    </row>
    <row r="19" spans="1:76" ht="24.95" customHeight="1" x14ac:dyDescent="0.3">
      <c r="A19" s="22"/>
      <c r="B19" s="22"/>
      <c r="C19" s="20"/>
      <c r="D19" s="21"/>
      <c r="E19" s="21"/>
      <c r="F19" s="21"/>
      <c r="G19" s="21"/>
      <c r="H19" s="21"/>
      <c r="I19" s="21"/>
      <c r="J19" s="21"/>
      <c r="K19" s="21"/>
      <c r="L19" s="21"/>
      <c r="M19" s="21"/>
      <c r="N19" s="21"/>
      <c r="O19" s="21"/>
      <c r="P19" s="21"/>
      <c r="Q19" s="21"/>
      <c r="R19" s="21"/>
      <c r="S19" s="21"/>
      <c r="T19" s="21"/>
      <c r="U19" s="21"/>
      <c r="V19" s="21"/>
      <c r="W19" s="21"/>
      <c r="X19" s="21"/>
      <c r="Y19" s="21"/>
      <c r="Z19" s="22"/>
      <c r="AA19" s="20"/>
      <c r="AB19" s="20"/>
      <c r="AC19" s="20"/>
      <c r="AD19" s="20"/>
      <c r="AE19" s="20"/>
      <c r="AF19" s="20"/>
      <c r="AG19" s="20"/>
      <c r="AH19" s="20"/>
      <c r="AI19" s="20"/>
      <c r="AJ19" s="20"/>
      <c r="AK19" s="20"/>
      <c r="AL19" s="20"/>
      <c r="AM19" s="20"/>
      <c r="AN19" s="20"/>
      <c r="AO19" s="20"/>
      <c r="AP19" s="20"/>
      <c r="AQ19" s="20"/>
      <c r="AR19" s="20"/>
      <c r="AS19" s="20"/>
      <c r="AT19" s="20"/>
      <c r="AU19" s="20"/>
      <c r="AV19" s="20"/>
      <c r="AW19" s="20"/>
      <c r="AX19" s="20"/>
      <c r="AY19" s="20"/>
      <c r="AZ19" s="20"/>
      <c r="BA19" s="21"/>
      <c r="BB19" s="13"/>
      <c r="BC19" s="14" t="s">
        <v>1</v>
      </c>
      <c r="BD19" s="10" t="s">
        <v>6</v>
      </c>
      <c r="BE19" s="10"/>
      <c r="BF19" s="10"/>
      <c r="BG19" s="10"/>
      <c r="BH19" s="10"/>
      <c r="BI19" s="10"/>
      <c r="BJ19" s="10"/>
      <c r="BK19" s="10"/>
      <c r="BL19" s="10"/>
      <c r="BM19" s="10"/>
      <c r="BN19" s="10"/>
      <c r="BO19" s="10"/>
      <c r="BP19" s="10"/>
      <c r="BQ19" s="10"/>
      <c r="BR19" s="10"/>
      <c r="BS19" s="10"/>
      <c r="BT19" s="10"/>
      <c r="BU19" s="10"/>
      <c r="BV19" s="10"/>
      <c r="BW19" s="10"/>
      <c r="BX19" s="11"/>
    </row>
    <row r="20" spans="1:76" ht="24.95" customHeight="1" x14ac:dyDescent="0.3">
      <c r="A20" s="22"/>
      <c r="B20" s="22"/>
      <c r="C20" s="20"/>
      <c r="D20" s="21"/>
      <c r="E20" s="21"/>
      <c r="F20" s="21"/>
      <c r="G20" s="21"/>
      <c r="H20" s="21"/>
      <c r="I20" s="21"/>
      <c r="J20" s="21"/>
      <c r="K20" s="21"/>
      <c r="L20" s="21"/>
      <c r="M20" s="21"/>
      <c r="N20" s="21"/>
      <c r="O20" s="21"/>
      <c r="P20" s="21"/>
      <c r="Q20" s="21"/>
      <c r="R20" s="21"/>
      <c r="S20" s="21"/>
      <c r="T20" s="21"/>
      <c r="U20" s="21"/>
      <c r="V20" s="21"/>
      <c r="W20" s="21"/>
      <c r="X20" s="21"/>
      <c r="Y20" s="35"/>
      <c r="Z20" s="23"/>
      <c r="AA20" s="20"/>
      <c r="AB20" s="20"/>
      <c r="AY20" s="20"/>
      <c r="AZ20" s="20"/>
      <c r="BA20" s="21"/>
      <c r="BB20" s="13"/>
      <c r="BC20" s="12"/>
      <c r="BD20" s="5"/>
      <c r="BE20" s="5"/>
      <c r="BF20" s="5"/>
      <c r="BG20" s="5"/>
      <c r="BH20" s="5"/>
      <c r="BI20" s="5"/>
      <c r="BJ20" s="5"/>
      <c r="BK20" s="5"/>
      <c r="BL20" s="5"/>
      <c r="BM20" s="5"/>
      <c r="BN20" s="5"/>
      <c r="BO20" s="5"/>
      <c r="BP20" s="5"/>
      <c r="BQ20" s="5"/>
      <c r="BR20" s="5"/>
      <c r="BS20" s="5"/>
      <c r="BT20" s="5"/>
      <c r="BU20" s="5"/>
      <c r="BV20" s="5"/>
      <c r="BW20" s="5"/>
      <c r="BX20" s="13"/>
    </row>
    <row r="21" spans="1:76" ht="24.95" customHeight="1" x14ac:dyDescent="0.3">
      <c r="A21" s="91"/>
      <c r="B21" s="91"/>
      <c r="C21" s="91"/>
      <c r="D21" s="21"/>
      <c r="E21" s="21"/>
      <c r="F21" s="21"/>
      <c r="G21" s="21"/>
      <c r="H21" s="21"/>
      <c r="I21" s="21"/>
      <c r="J21" s="21"/>
      <c r="K21" s="21"/>
      <c r="L21" s="21"/>
      <c r="M21" s="21"/>
      <c r="N21" s="21"/>
      <c r="O21" s="21"/>
      <c r="P21" s="21"/>
      <c r="Q21" s="21"/>
      <c r="R21" s="21"/>
      <c r="S21" s="21"/>
      <c r="T21" s="21"/>
      <c r="U21" s="21"/>
      <c r="V21" s="21"/>
      <c r="W21" s="21"/>
      <c r="X21" s="21"/>
      <c r="Y21" s="21"/>
      <c r="Z21" s="22"/>
      <c r="AA21" s="20"/>
      <c r="AB21" s="20"/>
      <c r="AY21" s="43"/>
      <c r="AZ21" s="43"/>
      <c r="BA21" s="21"/>
      <c r="BB21" s="13"/>
      <c r="BC21" s="12"/>
      <c r="BD21" s="5"/>
      <c r="BE21" s="5"/>
      <c r="BF21" s="5"/>
      <c r="BG21" s="5"/>
      <c r="BH21" s="5"/>
      <c r="BI21" s="5"/>
      <c r="BJ21" s="5"/>
      <c r="BK21" s="5"/>
      <c r="BL21" s="5"/>
      <c r="BM21" s="5"/>
      <c r="BN21" s="5"/>
      <c r="BO21" s="5"/>
      <c r="BP21" s="5"/>
      <c r="BQ21" s="5"/>
      <c r="BR21" s="5"/>
      <c r="BS21" s="5"/>
      <c r="BT21" s="5"/>
      <c r="BU21" s="5"/>
      <c r="BV21" s="5"/>
      <c r="BW21" s="5"/>
      <c r="BX21" s="13"/>
    </row>
    <row r="22" spans="1:76" ht="24.95" customHeight="1" x14ac:dyDescent="0.3">
      <c r="A22" s="22"/>
      <c r="B22" s="22"/>
      <c r="C22" s="20"/>
      <c r="D22" s="21"/>
      <c r="E22" s="21"/>
      <c r="F22" s="21"/>
      <c r="G22" s="21"/>
      <c r="H22" s="21"/>
      <c r="I22" s="21"/>
      <c r="J22" s="21"/>
      <c r="K22" s="21"/>
      <c r="L22" s="21"/>
      <c r="M22" s="21"/>
      <c r="N22" s="21"/>
      <c r="O22" s="21"/>
      <c r="P22" s="21"/>
      <c r="Q22" s="21"/>
      <c r="R22" s="21"/>
      <c r="S22" s="21"/>
      <c r="T22" s="21"/>
      <c r="U22" s="21"/>
      <c r="V22" s="21"/>
      <c r="W22" s="21"/>
      <c r="X22" s="21"/>
      <c r="Y22" s="21"/>
      <c r="Z22" s="22"/>
      <c r="AA22" s="20"/>
      <c r="AB22" s="20"/>
      <c r="AY22" s="43"/>
      <c r="AZ22" s="43"/>
      <c r="BA22" s="21"/>
      <c r="BB22" s="13"/>
      <c r="BC22" s="12"/>
      <c r="BD22" s="5"/>
      <c r="BE22" s="5"/>
      <c r="BF22" s="5"/>
      <c r="BG22" s="5"/>
      <c r="BH22" s="5"/>
      <c r="BI22" s="5"/>
      <c r="BJ22" s="5"/>
      <c r="BK22" s="5"/>
      <c r="BL22" s="5"/>
      <c r="BM22" s="5"/>
      <c r="BN22" s="5"/>
      <c r="BO22" s="5"/>
      <c r="BP22" s="5"/>
      <c r="BQ22" s="5"/>
      <c r="BR22" s="5"/>
      <c r="BS22" s="5"/>
      <c r="BT22" s="5"/>
      <c r="BU22" s="5"/>
      <c r="BV22" s="5"/>
      <c r="BW22" s="5"/>
      <c r="BX22" s="13"/>
    </row>
    <row r="23" spans="1:76" ht="24.95" customHeight="1" x14ac:dyDescent="0.3">
      <c r="A23" s="1"/>
      <c r="B23" s="1"/>
      <c r="C23" s="1"/>
      <c r="D23" s="21"/>
      <c r="E23" s="21"/>
      <c r="F23" s="21"/>
      <c r="G23" s="21"/>
      <c r="H23" s="21"/>
      <c r="I23" s="21"/>
      <c r="J23" s="21"/>
      <c r="K23" s="21"/>
      <c r="L23" s="21"/>
      <c r="M23" s="21"/>
      <c r="N23" s="21"/>
      <c r="O23" s="21"/>
      <c r="P23" s="21"/>
      <c r="Q23" s="21"/>
      <c r="R23" s="21"/>
      <c r="S23" s="21"/>
      <c r="T23" s="21"/>
      <c r="U23" s="21"/>
      <c r="V23" s="21"/>
      <c r="W23" s="21"/>
      <c r="X23" s="21"/>
      <c r="Y23" s="21"/>
      <c r="Z23" s="22"/>
      <c r="AA23" s="20"/>
      <c r="AB23" s="44"/>
      <c r="AY23" s="44"/>
      <c r="AZ23" s="44"/>
      <c r="BA23" s="21"/>
      <c r="BB23" s="5"/>
      <c r="BC23" s="12"/>
      <c r="BD23" s="5"/>
      <c r="BE23" s="5"/>
      <c r="BF23" s="5"/>
      <c r="BG23" s="5"/>
      <c r="BH23" s="5"/>
      <c r="BI23" s="5"/>
      <c r="BJ23" s="5"/>
      <c r="BK23" s="5"/>
      <c r="BL23" s="5"/>
      <c r="BM23" s="5"/>
      <c r="BN23" s="5"/>
      <c r="BO23" s="5"/>
      <c r="BP23" s="5"/>
      <c r="BQ23" s="5"/>
      <c r="BR23" s="5"/>
      <c r="BS23" s="5"/>
      <c r="BT23" s="5"/>
      <c r="BU23" s="5"/>
      <c r="BV23" s="5"/>
      <c r="BW23" s="5"/>
      <c r="BX23" s="13"/>
    </row>
    <row r="24" spans="1:76" ht="24.95" customHeight="1" x14ac:dyDescent="0.3">
      <c r="A24" s="18"/>
      <c r="B24" s="18"/>
      <c r="C24" s="18"/>
      <c r="D24" s="34"/>
      <c r="E24" s="21"/>
      <c r="F24" s="21"/>
      <c r="G24" s="21"/>
      <c r="H24" s="21"/>
      <c r="I24" s="21"/>
      <c r="J24" s="21"/>
      <c r="K24" s="21"/>
      <c r="L24" s="21"/>
      <c r="M24" s="21"/>
      <c r="N24" s="21"/>
      <c r="O24" s="21"/>
      <c r="P24" s="21"/>
      <c r="Q24" s="21"/>
      <c r="R24" s="21"/>
      <c r="S24" s="21"/>
      <c r="T24" s="21"/>
      <c r="U24" s="34"/>
      <c r="V24" s="34"/>
      <c r="W24" s="34"/>
      <c r="X24" s="21"/>
      <c r="Y24" s="21"/>
      <c r="Z24" s="22"/>
      <c r="AA24" s="20"/>
      <c r="AB24" s="44"/>
      <c r="AY24" s="44"/>
      <c r="AZ24" s="44"/>
      <c r="BA24" s="21"/>
      <c r="BB24" s="5"/>
      <c r="BC24" s="12"/>
      <c r="BD24" s="5"/>
      <c r="BE24" s="5"/>
      <c r="BF24" s="5"/>
      <c r="BG24" s="5"/>
      <c r="BH24" s="5"/>
      <c r="BI24" s="5"/>
      <c r="BJ24" s="5"/>
      <c r="BK24" s="5"/>
      <c r="BL24" s="5"/>
      <c r="BM24" s="5"/>
      <c r="BN24" s="5"/>
      <c r="BO24" s="5"/>
      <c r="BP24" s="5"/>
      <c r="BQ24" s="5"/>
      <c r="BR24" s="5"/>
      <c r="BS24" s="5"/>
      <c r="BT24" s="5"/>
      <c r="BU24" s="5"/>
      <c r="BV24" s="5"/>
      <c r="BW24" s="5"/>
      <c r="BX24" s="13"/>
    </row>
    <row r="25" spans="1:76" ht="24.95" customHeight="1" x14ac:dyDescent="0.3">
      <c r="C25" s="18"/>
      <c r="D25" s="34"/>
      <c r="E25" s="34"/>
      <c r="F25" s="34"/>
      <c r="G25" s="34"/>
      <c r="H25" s="34"/>
      <c r="I25" s="34"/>
      <c r="J25" s="34"/>
      <c r="K25" s="34"/>
      <c r="L25" s="34"/>
      <c r="M25" s="34"/>
      <c r="N25" s="34"/>
      <c r="O25" s="34"/>
      <c r="P25" s="34"/>
      <c r="Q25" s="34"/>
      <c r="R25" s="34"/>
      <c r="S25" s="34"/>
      <c r="T25" s="34"/>
      <c r="U25" s="34"/>
      <c r="V25" s="34"/>
      <c r="W25" s="34"/>
      <c r="X25" s="34"/>
      <c r="Y25" s="34"/>
      <c r="AA25" s="20"/>
      <c r="AB25" s="20"/>
      <c r="AY25" s="43"/>
      <c r="AZ25" s="43"/>
      <c r="BA25" s="21"/>
      <c r="BC25" s="12"/>
      <c r="BD25" s="5"/>
      <c r="BE25" s="5"/>
      <c r="BF25" s="5"/>
      <c r="BG25" s="5"/>
      <c r="BH25" s="5"/>
      <c r="BI25" s="5"/>
      <c r="BJ25" s="5"/>
      <c r="BK25" s="5"/>
      <c r="BL25" s="5"/>
      <c r="BM25" s="5"/>
      <c r="BN25" s="5"/>
      <c r="BO25" s="5"/>
      <c r="BP25" s="5"/>
      <c r="BQ25" s="5"/>
      <c r="BR25" s="5"/>
      <c r="BS25" s="5"/>
      <c r="BT25" s="5"/>
      <c r="BU25" s="5"/>
      <c r="BV25" s="5"/>
      <c r="BW25" s="5"/>
      <c r="BX25" s="13"/>
    </row>
    <row r="26" spans="1:76" ht="24.95" customHeight="1" x14ac:dyDescent="0.3">
      <c r="C26" s="18"/>
      <c r="D26" s="34"/>
      <c r="E26" s="34"/>
      <c r="F26" s="34"/>
      <c r="G26" s="34"/>
      <c r="H26" s="34"/>
      <c r="I26" s="34"/>
      <c r="J26" s="34"/>
      <c r="K26" s="34"/>
      <c r="L26" s="34"/>
      <c r="M26" s="34"/>
      <c r="N26" s="34"/>
      <c r="O26" s="34"/>
      <c r="P26" s="34"/>
      <c r="Q26" s="34"/>
      <c r="R26" s="34"/>
      <c r="S26" s="34"/>
      <c r="T26" s="34"/>
      <c r="U26" s="34"/>
      <c r="V26" s="34"/>
      <c r="W26" s="34"/>
      <c r="X26" s="34"/>
      <c r="Y26" s="34"/>
      <c r="AA26" s="20"/>
      <c r="AB26" s="20"/>
      <c r="AY26" s="43"/>
      <c r="AZ26" s="43"/>
      <c r="BA26" s="21"/>
      <c r="BC26" s="12"/>
      <c r="BD26" s="5"/>
      <c r="BE26" s="5"/>
      <c r="BF26" s="5"/>
      <c r="BG26" s="5"/>
      <c r="BH26" s="5"/>
      <c r="BI26" s="5"/>
      <c r="BJ26" s="5"/>
      <c r="BK26" s="5"/>
      <c r="BL26" s="5"/>
      <c r="BM26" s="5"/>
      <c r="BN26" s="5"/>
      <c r="BO26" s="5"/>
      <c r="BP26" s="5"/>
      <c r="BQ26" s="5"/>
      <c r="BR26" s="5"/>
      <c r="BS26" s="5"/>
      <c r="BT26" s="5"/>
      <c r="BU26" s="5"/>
      <c r="BV26" s="5"/>
      <c r="BW26" s="5"/>
      <c r="BX26" s="13"/>
    </row>
    <row r="27" spans="1:76" ht="24.95" customHeight="1" x14ac:dyDescent="0.3">
      <c r="C27" s="18"/>
      <c r="D27" s="34"/>
      <c r="E27" s="34"/>
      <c r="F27" s="34"/>
      <c r="G27" s="34"/>
      <c r="H27" s="34"/>
      <c r="I27" s="34"/>
      <c r="J27" s="34"/>
      <c r="K27" s="34"/>
      <c r="L27" s="34"/>
      <c r="M27" s="34"/>
      <c r="N27" s="34"/>
      <c r="O27" s="34"/>
      <c r="P27" s="34"/>
      <c r="Q27" s="34"/>
      <c r="R27" s="34"/>
      <c r="S27" s="34"/>
      <c r="T27" s="34"/>
      <c r="U27" s="34"/>
      <c r="V27" s="34"/>
      <c r="W27" s="34"/>
      <c r="X27" s="34"/>
      <c r="Y27" s="34"/>
      <c r="AA27" s="20"/>
      <c r="AB27" s="20"/>
      <c r="AY27" s="20"/>
      <c r="AZ27" s="20"/>
      <c r="BA27" s="21"/>
      <c r="BC27" s="12"/>
      <c r="BD27" s="5"/>
      <c r="BE27" s="5"/>
      <c r="BF27" s="5"/>
      <c r="BG27" s="5"/>
      <c r="BH27" s="5"/>
      <c r="BI27" s="5"/>
      <c r="BJ27" s="5"/>
      <c r="BK27" s="5"/>
      <c r="BL27" s="5"/>
      <c r="BM27" s="5"/>
      <c r="BN27" s="5"/>
      <c r="BO27" s="5"/>
      <c r="BP27" s="5"/>
      <c r="BQ27" s="5"/>
      <c r="BR27" s="5"/>
      <c r="BS27" s="5"/>
      <c r="BT27" s="5"/>
      <c r="BU27" s="5"/>
      <c r="BV27" s="5"/>
      <c r="BW27" s="5"/>
      <c r="BX27" s="13"/>
    </row>
    <row r="28" spans="1:76" ht="24.95" customHeight="1" x14ac:dyDescent="0.3">
      <c r="C28" s="18"/>
      <c r="D28" s="34"/>
      <c r="E28" s="34"/>
      <c r="F28" s="34"/>
      <c r="G28" s="34"/>
      <c r="H28" s="34"/>
      <c r="I28" s="34"/>
      <c r="J28" s="34"/>
      <c r="K28" s="34"/>
      <c r="L28" s="34"/>
      <c r="M28" s="34"/>
      <c r="N28" s="34"/>
      <c r="O28" s="34"/>
      <c r="P28" s="34"/>
      <c r="Q28" s="34"/>
      <c r="R28" s="34"/>
      <c r="S28" s="34"/>
      <c r="T28" s="34"/>
      <c r="U28" s="34"/>
      <c r="V28" s="34"/>
      <c r="W28" s="34"/>
      <c r="X28" s="34"/>
      <c r="Y28" s="34"/>
      <c r="AA28" s="20"/>
      <c r="AB28" s="20"/>
      <c r="AY28" s="20"/>
      <c r="AZ28" s="20"/>
      <c r="BA28" s="21"/>
      <c r="BC28" s="12"/>
      <c r="BD28" s="5"/>
      <c r="BE28" s="5"/>
      <c r="BF28" s="5"/>
      <c r="BG28" s="5"/>
      <c r="BH28" s="5"/>
      <c r="BI28" s="5"/>
      <c r="BJ28" s="5"/>
      <c r="BK28" s="5"/>
      <c r="BL28" s="5"/>
      <c r="BM28" s="5"/>
      <c r="BN28" s="5"/>
      <c r="BO28" s="5"/>
      <c r="BP28" s="5"/>
      <c r="BQ28" s="5"/>
      <c r="BR28" s="5"/>
      <c r="BS28" s="5"/>
      <c r="BT28" s="5"/>
      <c r="BU28" s="5"/>
      <c r="BV28" s="5"/>
      <c r="BW28" s="5"/>
      <c r="BX28" s="13"/>
    </row>
    <row r="29" spans="1:76" ht="24.95" customHeight="1" x14ac:dyDescent="0.3">
      <c r="A29" s="91"/>
      <c r="B29" s="91"/>
      <c r="C29" s="91"/>
      <c r="D29" s="34"/>
      <c r="E29" s="34"/>
      <c r="F29" s="34"/>
      <c r="G29" s="34"/>
      <c r="H29" s="34"/>
      <c r="I29" s="34"/>
      <c r="J29" s="34"/>
      <c r="K29" s="34"/>
      <c r="L29" s="34"/>
      <c r="M29" s="34"/>
      <c r="N29" s="34"/>
      <c r="O29" s="34"/>
      <c r="P29" s="34"/>
      <c r="Q29" s="34"/>
      <c r="R29" s="34"/>
      <c r="S29" s="34"/>
      <c r="T29" s="34"/>
      <c r="U29" s="34"/>
      <c r="V29" s="34"/>
      <c r="W29" s="34"/>
      <c r="X29" s="34"/>
      <c r="Y29" s="34"/>
      <c r="AA29" s="20"/>
      <c r="AB29" s="20"/>
      <c r="AY29" s="20"/>
      <c r="AZ29" s="20"/>
      <c r="BA29" s="21"/>
      <c r="BC29" s="12"/>
      <c r="BD29" s="5"/>
      <c r="BE29" s="5"/>
      <c r="BF29" s="5"/>
      <c r="BG29" s="5"/>
      <c r="BH29" s="5"/>
      <c r="BI29" s="5"/>
      <c r="BJ29" s="5"/>
      <c r="BK29" s="5"/>
      <c r="BL29" s="5"/>
      <c r="BM29" s="5"/>
      <c r="BN29" s="5"/>
      <c r="BO29" s="5"/>
      <c r="BP29" s="5"/>
      <c r="BQ29" s="5"/>
      <c r="BR29" s="5"/>
      <c r="BS29" s="5"/>
      <c r="BT29" s="5"/>
      <c r="BU29" s="5"/>
      <c r="BV29" s="5"/>
      <c r="BW29" s="5"/>
      <c r="BX29" s="13"/>
    </row>
    <row r="30" spans="1:76" ht="24.95" customHeight="1" x14ac:dyDescent="0.3">
      <c r="C30" s="18"/>
      <c r="D30" s="34"/>
      <c r="E30" s="34"/>
      <c r="F30" s="34"/>
      <c r="G30" s="34"/>
      <c r="H30" s="34"/>
      <c r="I30" s="34"/>
      <c r="J30" s="34"/>
      <c r="K30" s="34"/>
      <c r="L30" s="34"/>
      <c r="M30" s="34"/>
      <c r="N30" s="34"/>
      <c r="O30" s="34"/>
      <c r="P30" s="34"/>
      <c r="Q30" s="34"/>
      <c r="R30" s="34"/>
      <c r="S30" s="34"/>
      <c r="T30" s="34"/>
      <c r="U30" s="34"/>
      <c r="V30" s="34"/>
      <c r="W30" s="34"/>
      <c r="X30" s="34"/>
      <c r="Y30" s="34"/>
      <c r="AA30" s="20"/>
      <c r="AB30" s="20"/>
      <c r="AY30" s="20"/>
      <c r="AZ30" s="20"/>
      <c r="BA30" s="21"/>
      <c r="BC30" s="12"/>
      <c r="BD30" s="5"/>
      <c r="BE30" s="5"/>
      <c r="BF30" s="5"/>
      <c r="BG30" s="5"/>
      <c r="BH30" s="5"/>
      <c r="BI30" s="5"/>
      <c r="BJ30" s="5"/>
      <c r="BK30" s="5"/>
      <c r="BL30" s="5"/>
      <c r="BM30" s="5"/>
      <c r="BN30" s="5"/>
      <c r="BO30" s="5"/>
      <c r="BP30" s="5"/>
      <c r="BQ30" s="5"/>
      <c r="BR30" s="5"/>
      <c r="BS30" s="5"/>
      <c r="BT30" s="5"/>
      <c r="BU30" s="5"/>
      <c r="BV30" s="5"/>
      <c r="BW30" s="5"/>
      <c r="BX30" s="13"/>
    </row>
    <row r="31" spans="1:76" ht="24.95" customHeight="1" x14ac:dyDescent="0.3">
      <c r="C31" s="18"/>
      <c r="AA31" s="20"/>
      <c r="AB31" s="20"/>
      <c r="AY31" s="20"/>
      <c r="AZ31" s="20"/>
      <c r="BA31" s="21"/>
      <c r="BC31" s="32"/>
      <c r="BD31" s="7"/>
      <c r="BE31" s="7"/>
      <c r="BF31" s="7"/>
      <c r="BG31" s="7"/>
      <c r="BH31" s="7"/>
      <c r="BI31" s="7"/>
      <c r="BJ31" s="7"/>
      <c r="BK31" s="7"/>
      <c r="BL31" s="7"/>
      <c r="BM31" s="7"/>
      <c r="BN31" s="7"/>
      <c r="BO31" s="7"/>
      <c r="BP31" s="7"/>
      <c r="BQ31" s="7"/>
      <c r="BR31" s="7"/>
      <c r="BS31" s="7"/>
      <c r="BT31" s="7"/>
      <c r="BU31" s="7"/>
      <c r="BV31" s="7"/>
      <c r="BW31" s="7"/>
      <c r="BX31" s="8"/>
    </row>
    <row r="32" spans="1:76" ht="24.95" customHeight="1" x14ac:dyDescent="0.3">
      <c r="C32" s="14" t="s">
        <v>1</v>
      </c>
      <c r="D32" s="10" t="s">
        <v>6</v>
      </c>
      <c r="E32" s="10"/>
      <c r="F32" s="10"/>
      <c r="G32" s="10"/>
      <c r="H32" s="10"/>
      <c r="I32" s="10"/>
      <c r="J32" s="10"/>
      <c r="K32" s="10"/>
      <c r="L32" s="10"/>
      <c r="M32" s="10"/>
      <c r="N32" s="10"/>
      <c r="O32" s="10"/>
      <c r="P32" s="10"/>
      <c r="Q32" s="10"/>
      <c r="R32" s="10"/>
      <c r="S32" s="10"/>
      <c r="T32" s="10"/>
      <c r="U32" s="10"/>
      <c r="V32" s="10"/>
      <c r="W32" s="10"/>
      <c r="X32" s="11"/>
      <c r="AA32" s="20"/>
      <c r="AB32" s="20"/>
      <c r="AY32" s="20"/>
      <c r="AZ32" s="20"/>
      <c r="BA32" s="24"/>
    </row>
    <row r="33" spans="3:65" ht="24.95" customHeight="1" x14ac:dyDescent="0.3">
      <c r="C33" s="12"/>
      <c r="D33" s="5"/>
      <c r="E33" s="5"/>
      <c r="F33" s="5"/>
      <c r="G33" s="5"/>
      <c r="H33" s="5"/>
      <c r="I33" s="5"/>
      <c r="J33" s="5"/>
      <c r="K33" s="5"/>
      <c r="L33" s="5"/>
      <c r="M33" s="5"/>
      <c r="N33" s="5"/>
      <c r="O33" s="5"/>
      <c r="P33" s="5"/>
      <c r="Q33" s="5"/>
      <c r="R33" s="5"/>
      <c r="S33" s="5"/>
      <c r="T33" s="5"/>
      <c r="U33" s="5"/>
      <c r="V33" s="5"/>
      <c r="W33" s="5"/>
      <c r="X33" s="13"/>
      <c r="AA33" s="20"/>
      <c r="AB33" s="20"/>
      <c r="AY33" s="20"/>
      <c r="AZ33" s="20"/>
      <c r="BA33" s="24"/>
      <c r="BC33" s="1" t="s">
        <v>3</v>
      </c>
      <c r="BH33" s="1" t="s">
        <v>30</v>
      </c>
    </row>
    <row r="34" spans="3:65" ht="24.95" customHeight="1" x14ac:dyDescent="0.3">
      <c r="C34" s="12"/>
      <c r="D34" s="5"/>
      <c r="E34" s="5"/>
      <c r="F34" s="5"/>
      <c r="G34" s="5"/>
      <c r="H34" s="5"/>
      <c r="I34" s="5"/>
      <c r="J34" s="5"/>
      <c r="K34" s="5"/>
      <c r="L34" s="5"/>
      <c r="M34" s="5"/>
      <c r="N34" s="5"/>
      <c r="O34" s="5"/>
      <c r="P34" s="5"/>
      <c r="Q34" s="5"/>
      <c r="R34" s="5"/>
      <c r="S34" s="5"/>
      <c r="T34" s="5"/>
      <c r="U34" s="5"/>
      <c r="V34" s="5"/>
      <c r="W34" s="5"/>
      <c r="X34" s="13"/>
      <c r="BD34" s="1" t="s">
        <v>5</v>
      </c>
      <c r="BE34" s="1" t="s">
        <v>20</v>
      </c>
    </row>
    <row r="35" spans="3:65" ht="24.95" customHeight="1" x14ac:dyDescent="0.3">
      <c r="C35" s="12"/>
      <c r="D35" s="5"/>
      <c r="E35" s="5"/>
      <c r="F35" s="5"/>
      <c r="G35" s="5"/>
      <c r="H35" s="5"/>
      <c r="I35" s="5"/>
      <c r="J35" s="5"/>
      <c r="K35" s="5"/>
      <c r="L35" s="5"/>
      <c r="M35" s="5"/>
      <c r="N35" s="5"/>
      <c r="O35" s="5"/>
      <c r="P35" s="5"/>
      <c r="Q35" s="5"/>
      <c r="R35" s="5"/>
      <c r="S35" s="5"/>
      <c r="T35" s="5"/>
      <c r="U35" s="5"/>
      <c r="V35" s="5"/>
      <c r="W35" s="5"/>
      <c r="X35" s="13"/>
      <c r="BC35" s="1" t="s">
        <v>4</v>
      </c>
      <c r="BH35" s="1" t="s">
        <v>23</v>
      </c>
    </row>
    <row r="36" spans="3:65" ht="24.95" customHeight="1" x14ac:dyDescent="0.3">
      <c r="C36" s="32"/>
      <c r="D36" s="7"/>
      <c r="E36" s="7"/>
      <c r="F36" s="7"/>
      <c r="G36" s="7"/>
      <c r="H36" s="7"/>
      <c r="I36" s="7"/>
      <c r="J36" s="7"/>
      <c r="K36" s="7"/>
      <c r="L36" s="7"/>
      <c r="M36" s="7"/>
      <c r="N36" s="7"/>
      <c r="O36" s="7"/>
      <c r="P36" s="7"/>
      <c r="Q36" s="7"/>
      <c r="R36" s="7"/>
      <c r="S36" s="7"/>
      <c r="T36" s="7"/>
      <c r="U36" s="7"/>
      <c r="V36" s="7"/>
      <c r="W36" s="7"/>
      <c r="X36" s="8"/>
      <c r="BM36" s="1" t="s">
        <v>29</v>
      </c>
    </row>
  </sheetData>
  <mergeCells count="7">
    <mergeCell ref="AA2:AC2"/>
    <mergeCell ref="BC2:BX3"/>
    <mergeCell ref="A29:C29"/>
    <mergeCell ref="A21:C21"/>
    <mergeCell ref="A17:C17"/>
    <mergeCell ref="A6:C6"/>
    <mergeCell ref="C2:F4"/>
  </mergeCells>
  <phoneticPr fontId="2"/>
  <pageMargins left="0.7" right="0.86624999999999996" top="0.75" bottom="0.75" header="0.3" footer="0.3"/>
  <pageSetup paperSize="9" scale="87" orientation="portrait" r:id="rId1"/>
  <headerFooter>
    <oddHeader>&amp;L2019/10/02&amp;C&amp;"メイリオ,レギュラー"&amp;16&amp;A&amp;R&amp;"メイリオ,レギュラー"（担当：池川）</oddHeader>
    <oddFooter>&amp;C&amp;"メイリオ,レギュラー"&amp;14&amp;P / &amp;N</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H206"/>
  <sheetViews>
    <sheetView workbookViewId="0">
      <selection activeCell="H1" sqref="H1"/>
    </sheetView>
  </sheetViews>
  <sheetFormatPr defaultRowHeight="16.5" x14ac:dyDescent="0.3"/>
  <sheetData>
    <row r="2" spans="3:8" x14ac:dyDescent="0.3">
      <c r="C2" s="47" t="str">
        <f>"χ2("&amp;C3&amp;")"</f>
        <v>χ2(5)</v>
      </c>
      <c r="E2" s="47" t="str">
        <f>"χ2("&amp;E3&amp;")"</f>
        <v>χ2(5)</v>
      </c>
      <c r="G2" s="47" t="str">
        <f>"χ2("&amp;G3&amp;")"</f>
        <v>χ2(5)</v>
      </c>
    </row>
    <row r="3" spans="3:8" x14ac:dyDescent="0.3">
      <c r="C3">
        <v>5</v>
      </c>
      <c r="E3">
        <v>5</v>
      </c>
      <c r="G3">
        <v>5</v>
      </c>
    </row>
    <row r="5" spans="3:8" x14ac:dyDescent="0.3">
      <c r="C5" t="s">
        <v>33</v>
      </c>
      <c r="D5" t="s">
        <v>34</v>
      </c>
      <c r="E5" t="s">
        <v>21</v>
      </c>
      <c r="F5" t="s">
        <v>22</v>
      </c>
      <c r="G5" t="s">
        <v>21</v>
      </c>
      <c r="H5" t="s">
        <v>22</v>
      </c>
    </row>
    <row r="6" spans="3:8" x14ac:dyDescent="0.3">
      <c r="C6">
        <v>0</v>
      </c>
      <c r="D6">
        <f>_xlfn.CHISQ.DIST(C6,C$3,FALSE)</f>
        <v>0</v>
      </c>
      <c r="E6">
        <v>0</v>
      </c>
      <c r="F6">
        <f>_xlfn.CHISQ.DIST(E6,E$3,FALSE)</f>
        <v>0</v>
      </c>
      <c r="G6">
        <v>12</v>
      </c>
      <c r="H6">
        <f>_xlfn.CHISQ.DIST(G6,G$3,FALSE)</f>
        <v>1.3702310000441044E-2</v>
      </c>
    </row>
    <row r="7" spans="3:8" x14ac:dyDescent="0.3">
      <c r="C7">
        <f>C6+0.1</f>
        <v>0.1</v>
      </c>
      <c r="D7">
        <f t="shared" ref="D7:D70" si="0">_xlfn.CHISQ.DIST(C7,C$3,FALSE)</f>
        <v>4.0001298281004552E-3</v>
      </c>
      <c r="E7">
        <f>E6+0.1</f>
        <v>0.1</v>
      </c>
      <c r="F7">
        <f t="shared" ref="F7:F14" si="1">_xlfn.CHISQ.DIST(E7,E$3,FALSE)</f>
        <v>4.0001298281004552E-3</v>
      </c>
      <c r="G7">
        <f>G6+0.1</f>
        <v>12.1</v>
      </c>
      <c r="H7">
        <f t="shared" ref="H7:H70" si="2">_xlfn.CHISQ.DIST(G7,G$3,FALSE)</f>
        <v>1.3197304919926552E-2</v>
      </c>
    </row>
    <row r="8" spans="3:8" x14ac:dyDescent="0.3">
      <c r="C8">
        <f t="shared" ref="C8:C71" si="3">C7+0.1</f>
        <v>0.2</v>
      </c>
      <c r="D8">
        <f t="shared" si="0"/>
        <v>1.0762281724769087E-2</v>
      </c>
      <c r="E8">
        <f t="shared" ref="E8:E14" si="4">E7+0.1</f>
        <v>0.2</v>
      </c>
      <c r="F8">
        <f t="shared" si="1"/>
        <v>1.0762281724769087E-2</v>
      </c>
      <c r="G8">
        <f t="shared" ref="G8:G71" si="5">G7+0.1</f>
        <v>12.2</v>
      </c>
      <c r="H8">
        <f t="shared" si="2"/>
        <v>1.2709609802848293E-2</v>
      </c>
    </row>
    <row r="9" spans="3:8" x14ac:dyDescent="0.3">
      <c r="C9">
        <f t="shared" si="3"/>
        <v>0.30000000000000004</v>
      </c>
      <c r="D9">
        <f t="shared" si="0"/>
        <v>1.8807302976825636E-2</v>
      </c>
      <c r="E9">
        <f t="shared" si="4"/>
        <v>0.30000000000000004</v>
      </c>
      <c r="F9">
        <f t="shared" si="1"/>
        <v>1.8807302976825636E-2</v>
      </c>
      <c r="G9">
        <f t="shared" si="5"/>
        <v>12.299999999999999</v>
      </c>
      <c r="H9">
        <f t="shared" si="2"/>
        <v>1.2238703529441499E-2</v>
      </c>
    </row>
    <row r="10" spans="3:8" x14ac:dyDescent="0.3">
      <c r="C10">
        <f t="shared" si="3"/>
        <v>0.4</v>
      </c>
      <c r="D10">
        <f t="shared" si="0"/>
        <v>2.7543549198254847E-2</v>
      </c>
      <c r="E10">
        <f t="shared" si="4"/>
        <v>0.4</v>
      </c>
      <c r="F10">
        <f t="shared" si="1"/>
        <v>2.7543549198254847E-2</v>
      </c>
      <c r="G10">
        <f t="shared" si="5"/>
        <v>12.399999999999999</v>
      </c>
      <c r="H10">
        <f t="shared" si="2"/>
        <v>1.1784076441471142E-2</v>
      </c>
    </row>
    <row r="11" spans="3:8" x14ac:dyDescent="0.3">
      <c r="C11">
        <f t="shared" si="3"/>
        <v>0.5</v>
      </c>
      <c r="D11">
        <f t="shared" si="0"/>
        <v>3.6615940788976863E-2</v>
      </c>
      <c r="E11">
        <f t="shared" si="4"/>
        <v>0.5</v>
      </c>
      <c r="F11">
        <f t="shared" si="1"/>
        <v>3.6615940788976863E-2</v>
      </c>
      <c r="G11">
        <f t="shared" si="5"/>
        <v>12.499999999999998</v>
      </c>
      <c r="H11">
        <f t="shared" si="2"/>
        <v>1.1345230366420373E-2</v>
      </c>
    </row>
    <row r="12" spans="3:8" x14ac:dyDescent="0.3">
      <c r="C12">
        <f t="shared" si="3"/>
        <v>0.6</v>
      </c>
      <c r="D12">
        <f t="shared" si="0"/>
        <v>4.5785434726091145E-2</v>
      </c>
      <c r="E12">
        <f t="shared" si="4"/>
        <v>0.6</v>
      </c>
      <c r="F12">
        <f t="shared" si="1"/>
        <v>4.5785434726091145E-2</v>
      </c>
      <c r="G12">
        <f t="shared" si="5"/>
        <v>12.599999999999998</v>
      </c>
      <c r="H12">
        <f t="shared" si="2"/>
        <v>1.0921678617402826E-2</v>
      </c>
    </row>
    <row r="13" spans="3:8" x14ac:dyDescent="0.3">
      <c r="C13">
        <f t="shared" si="3"/>
        <v>0.7</v>
      </c>
      <c r="D13">
        <f t="shared" si="0"/>
        <v>5.4882363062039127E-2</v>
      </c>
      <c r="E13">
        <f t="shared" si="4"/>
        <v>0.7</v>
      </c>
      <c r="F13">
        <f t="shared" si="1"/>
        <v>5.4882363062039127E-2</v>
      </c>
      <c r="G13">
        <f t="shared" si="5"/>
        <v>12.699999999999998</v>
      </c>
      <c r="H13">
        <f t="shared" si="2"/>
        <v>1.0512945970809141E-2</v>
      </c>
    </row>
    <row r="14" spans="3:8" x14ac:dyDescent="0.3">
      <c r="C14">
        <f t="shared" si="3"/>
        <v>0.79999999999999993</v>
      </c>
      <c r="D14">
        <f t="shared" si="0"/>
        <v>6.37831551825504E-2</v>
      </c>
      <c r="E14">
        <f t="shared" si="4"/>
        <v>0.79999999999999993</v>
      </c>
      <c r="F14">
        <f t="shared" si="1"/>
        <v>6.37831551825504E-2</v>
      </c>
      <c r="G14">
        <f t="shared" si="5"/>
        <v>12.799999999999997</v>
      </c>
      <c r="H14">
        <f t="shared" si="2"/>
        <v>1.0118568623577287E-2</v>
      </c>
    </row>
    <row r="15" spans="3:8" x14ac:dyDescent="0.3">
      <c r="C15">
        <f t="shared" si="3"/>
        <v>0.89999999999999991</v>
      </c>
      <c r="D15">
        <f t="shared" si="0"/>
        <v>7.2396914684062383E-2</v>
      </c>
      <c r="G15">
        <f t="shared" si="5"/>
        <v>12.899999999999997</v>
      </c>
      <c r="H15">
        <f t="shared" si="2"/>
        <v>9.7380941318609502E-3</v>
      </c>
    </row>
    <row r="16" spans="3:8" x14ac:dyDescent="0.3">
      <c r="C16">
        <f t="shared" si="3"/>
        <v>0.99999999999999989</v>
      </c>
      <c r="D16">
        <f t="shared" si="0"/>
        <v>8.0656908173047784E-2</v>
      </c>
      <c r="G16">
        <f t="shared" si="5"/>
        <v>12.999999999999996</v>
      </c>
      <c r="H16">
        <f t="shared" si="2"/>
        <v>9.3710813327610703E-3</v>
      </c>
    </row>
    <row r="17" spans="3:8" x14ac:dyDescent="0.3">
      <c r="C17">
        <f t="shared" si="3"/>
        <v>1.0999999999999999</v>
      </c>
      <c r="D17">
        <f t="shared" si="0"/>
        <v>8.8514796206715277E-2</v>
      </c>
      <c r="G17">
        <f t="shared" si="5"/>
        <v>13.099999999999996</v>
      </c>
      <c r="H17">
        <f t="shared" si="2"/>
        <v>9.0171002506818348E-3</v>
      </c>
    </row>
    <row r="18" spans="3:8" x14ac:dyDescent="0.3">
      <c r="C18">
        <f t="shared" si="3"/>
        <v>1.2</v>
      </c>
      <c r="D18">
        <f t="shared" si="0"/>
        <v>9.5936526672831951E-2</v>
      </c>
      <c r="G18">
        <f t="shared" si="5"/>
        <v>13.199999999999996</v>
      </c>
      <c r="H18">
        <f t="shared" si="2"/>
        <v>8.6757319897738227E-3</v>
      </c>
    </row>
    <row r="19" spans="3:8" x14ac:dyDescent="0.3">
      <c r="C19">
        <f t="shared" si="3"/>
        <v>1.3</v>
      </c>
      <c r="D19">
        <f t="shared" si="0"/>
        <v>0.10289930141124479</v>
      </c>
      <c r="G19">
        <f t="shared" si="5"/>
        <v>13.299999999999995</v>
      </c>
      <c r="H19">
        <f t="shared" si="2"/>
        <v>8.3465686138338609E-3</v>
      </c>
    </row>
    <row r="20" spans="3:8" x14ac:dyDescent="0.3">
      <c r="C20">
        <f t="shared" si="3"/>
        <v>1.4000000000000001</v>
      </c>
      <c r="D20">
        <f t="shared" si="0"/>
        <v>0.10938927079878789</v>
      </c>
      <c r="G20">
        <f t="shared" si="5"/>
        <v>13.399999999999995</v>
      </c>
      <c r="H20">
        <f t="shared" si="2"/>
        <v>8.0292130149424538E-3</v>
      </c>
    </row>
    <row r="21" spans="3:8" x14ac:dyDescent="0.3">
      <c r="C21">
        <f t="shared" si="3"/>
        <v>1.5000000000000002</v>
      </c>
      <c r="D21">
        <f t="shared" si="0"/>
        <v>0.11539974210409144</v>
      </c>
      <c r="G21">
        <f t="shared" si="5"/>
        <v>13.499999999999995</v>
      </c>
      <c r="H21">
        <f t="shared" si="2"/>
        <v>7.7232787720358511E-3</v>
      </c>
    </row>
    <row r="22" spans="3:8" x14ac:dyDescent="0.3">
      <c r="C22">
        <f t="shared" si="3"/>
        <v>1.6000000000000003</v>
      </c>
      <c r="D22">
        <f t="shared" si="0"/>
        <v>0.12092976239464442</v>
      </c>
      <c r="G22">
        <f t="shared" si="5"/>
        <v>13.599999999999994</v>
      </c>
      <c r="H22">
        <f t="shared" si="2"/>
        <v>7.4283900005305617E-3</v>
      </c>
    </row>
    <row r="23" spans="3:8" x14ac:dyDescent="0.3">
      <c r="C23">
        <f t="shared" si="3"/>
        <v>1.7000000000000004</v>
      </c>
      <c r="D23">
        <f t="shared" si="0"/>
        <v>0.1259829819200122</v>
      </c>
      <c r="G23">
        <f t="shared" si="5"/>
        <v>13.699999999999994</v>
      </c>
      <c r="H23">
        <f t="shared" si="2"/>
        <v>7.1441811940429548E-3</v>
      </c>
    </row>
    <row r="24" spans="3:8" x14ac:dyDescent="0.3">
      <c r="C24">
        <f t="shared" si="3"/>
        <v>1.8000000000000005</v>
      </c>
      <c r="D24">
        <f t="shared" si="0"/>
        <v>0.1305667322710613</v>
      </c>
      <c r="G24">
        <f t="shared" si="5"/>
        <v>13.799999999999994</v>
      </c>
      <c r="H24">
        <f t="shared" si="2"/>
        <v>6.8702970591755282E-3</v>
      </c>
    </row>
    <row r="25" spans="3:8" x14ac:dyDescent="0.3">
      <c r="C25">
        <f t="shared" si="3"/>
        <v>1.9000000000000006</v>
      </c>
      <c r="D25">
        <f t="shared" si="0"/>
        <v>0.13469127212035784</v>
      </c>
      <c r="G25">
        <f t="shared" si="5"/>
        <v>13.899999999999993</v>
      </c>
      <c r="H25">
        <f t="shared" si="2"/>
        <v>6.6063923442744995E-3</v>
      </c>
    </row>
    <row r="26" spans="3:8" x14ac:dyDescent="0.3">
      <c r="C26">
        <f t="shared" si="3"/>
        <v>2.0000000000000004</v>
      </c>
      <c r="D26">
        <f t="shared" si="0"/>
        <v>0.1383691658068649</v>
      </c>
      <c r="G26">
        <f t="shared" si="5"/>
        <v>13.999999999999993</v>
      </c>
      <c r="H26">
        <f t="shared" si="2"/>
        <v>6.3521316629997562E-3</v>
      </c>
    </row>
    <row r="27" spans="3:8" x14ac:dyDescent="0.3">
      <c r="C27">
        <f t="shared" si="3"/>
        <v>2.1000000000000005</v>
      </c>
      <c r="D27">
        <f t="shared" si="0"/>
        <v>0.14161476865096193</v>
      </c>
      <c r="G27">
        <f t="shared" si="5"/>
        <v>14.099999999999993</v>
      </c>
      <c r="H27">
        <f t="shared" si="2"/>
        <v>6.107189313488577E-3</v>
      </c>
    </row>
    <row r="28" spans="3:8" x14ac:dyDescent="0.3">
      <c r="C28">
        <f t="shared" si="3"/>
        <v>2.2000000000000006</v>
      </c>
      <c r="D28">
        <f t="shared" si="0"/>
        <v>0.14444379900200391</v>
      </c>
      <c r="G28">
        <f t="shared" si="5"/>
        <v>14.199999999999992</v>
      </c>
      <c r="H28">
        <f t="shared" si="2"/>
        <v>5.8712490938378752E-3</v>
      </c>
    </row>
    <row r="29" spans="3:8" x14ac:dyDescent="0.3">
      <c r="C29">
        <f t="shared" si="3"/>
        <v>2.3000000000000007</v>
      </c>
      <c r="D29">
        <f t="shared" si="0"/>
        <v>0.14687298145399152</v>
      </c>
      <c r="G29">
        <f t="shared" si="5"/>
        <v>14.299999999999992</v>
      </c>
      <c r="H29">
        <f t="shared" si="2"/>
        <v>5.6440041145767389E-3</v>
      </c>
    </row>
    <row r="30" spans="3:8" x14ac:dyDescent="0.3">
      <c r="C30">
        <f t="shared" si="3"/>
        <v>2.4000000000000008</v>
      </c>
      <c r="D30">
        <f t="shared" si="0"/>
        <v>0.14891974894129836</v>
      </c>
      <c r="G30">
        <f t="shared" si="5"/>
        <v>14.399999999999991</v>
      </c>
      <c r="H30">
        <f t="shared" si="2"/>
        <v>5.425156608750481E-3</v>
      </c>
    </row>
    <row r="31" spans="3:8" x14ac:dyDescent="0.3">
      <c r="C31">
        <f t="shared" si="3"/>
        <v>2.5000000000000009</v>
      </c>
      <c r="D31">
        <f t="shared" si="0"/>
        <v>0.15060199389015111</v>
      </c>
      <c r="G31">
        <f t="shared" si="5"/>
        <v>14.499999999999991</v>
      </c>
      <c r="H31">
        <f t="shared" si="2"/>
        <v>5.2144177401906655E-3</v>
      </c>
    </row>
    <row r="32" spans="3:8" x14ac:dyDescent="0.3">
      <c r="C32">
        <f t="shared" si="3"/>
        <v>2.600000000000001</v>
      </c>
      <c r="D32">
        <f t="shared" si="0"/>
        <v>0.15193786048341518</v>
      </c>
      <c r="G32">
        <f t="shared" si="5"/>
        <v>14.599999999999991</v>
      </c>
      <c r="H32">
        <f t="shared" si="2"/>
        <v>5.0115074105005616E-3</v>
      </c>
    </row>
    <row r="33" spans="3:8" x14ac:dyDescent="0.3">
      <c r="C33">
        <f t="shared" si="3"/>
        <v>2.7000000000000011</v>
      </c>
      <c r="D33">
        <f t="shared" si="0"/>
        <v>0.15294557155407321</v>
      </c>
      <c r="G33">
        <f t="shared" si="5"/>
        <v>14.69999999999999</v>
      </c>
      <c r="H33">
        <f t="shared" si="2"/>
        <v>4.8161540652441213E-3</v>
      </c>
    </row>
    <row r="34" spans="3:8" x14ac:dyDescent="0.3">
      <c r="C34">
        <f t="shared" si="3"/>
        <v>2.8000000000000012</v>
      </c>
      <c r="D34">
        <f t="shared" si="0"/>
        <v>0.15364328476664962</v>
      </c>
      <c r="G34">
        <f t="shared" si="5"/>
        <v>14.79999999999999</v>
      </c>
      <c r="H34">
        <f t="shared" si="2"/>
        <v>4.6280944997868648E-3</v>
      </c>
    </row>
    <row r="35" spans="3:8" x14ac:dyDescent="0.3">
      <c r="C35">
        <f t="shared" si="3"/>
        <v>2.9000000000000012</v>
      </c>
      <c r="D35">
        <f t="shared" si="0"/>
        <v>0.15404897365381609</v>
      </c>
      <c r="G35">
        <f t="shared" si="5"/>
        <v>14.89999999999999</v>
      </c>
      <c r="H35">
        <f t="shared" si="2"/>
        <v>4.447073665200349E-3</v>
      </c>
    </row>
    <row r="36" spans="3:8" x14ac:dyDescent="0.3">
      <c r="C36">
        <f t="shared" si="3"/>
        <v>3.0000000000000013</v>
      </c>
      <c r="D36">
        <f t="shared" si="0"/>
        <v>0.15418032980376933</v>
      </c>
      <c r="G36">
        <f t="shared" si="5"/>
        <v>14.999999999999989</v>
      </c>
      <c r="H36">
        <f t="shared" si="2"/>
        <v>4.2728444746070763E-3</v>
      </c>
    </row>
    <row r="37" spans="3:8" x14ac:dyDescent="0.3">
      <c r="C37">
        <f t="shared" si="3"/>
        <v>3.1000000000000014</v>
      </c>
      <c r="D37">
        <f t="shared" si="0"/>
        <v>0.1540546830838587</v>
      </c>
      <c r="G37">
        <f t="shared" si="5"/>
        <v>15.099999999999989</v>
      </c>
      <c r="H37">
        <f t="shared" si="2"/>
        <v>4.1051676103101876E-3</v>
      </c>
    </row>
    <row r="38" spans="3:8" x14ac:dyDescent="0.3">
      <c r="C38">
        <f t="shared" si="3"/>
        <v>3.2000000000000015</v>
      </c>
      <c r="D38">
        <f t="shared" si="0"/>
        <v>0.15368893726785565</v>
      </c>
      <c r="G38">
        <f t="shared" si="5"/>
        <v>15.199999999999989</v>
      </c>
      <c r="H38">
        <f t="shared" si="2"/>
        <v>3.9438113320217896E-3</v>
      </c>
    </row>
    <row r="39" spans="3:8" x14ac:dyDescent="0.3">
      <c r="C39">
        <f t="shared" si="3"/>
        <v>3.3000000000000016</v>
      </c>
      <c r="D39">
        <f t="shared" si="0"/>
        <v>0.15309951883108994</v>
      </c>
      <c r="G39">
        <f t="shared" si="5"/>
        <v>15.299999999999988</v>
      </c>
      <c r="H39">
        <f t="shared" si="2"/>
        <v>3.78855128647507E-3</v>
      </c>
    </row>
    <row r="40" spans="3:8" x14ac:dyDescent="0.3">
      <c r="C40">
        <f t="shared" si="3"/>
        <v>3.4000000000000017</v>
      </c>
      <c r="D40">
        <f t="shared" si="0"/>
        <v>0.15230233700681731</v>
      </c>
      <c r="G40">
        <f t="shared" si="5"/>
        <v>15.399999999999988</v>
      </c>
      <c r="H40">
        <f t="shared" si="2"/>
        <v>3.639170318678752E-3</v>
      </c>
    </row>
    <row r="41" spans="3:8" x14ac:dyDescent="0.3">
      <c r="C41">
        <f t="shared" si="3"/>
        <v>3.5000000000000018</v>
      </c>
      <c r="D41">
        <f t="shared" si="0"/>
        <v>0.15131275347197154</v>
      </c>
      <c r="G41">
        <f t="shared" si="5"/>
        <v>15.499999999999988</v>
      </c>
      <c r="H41">
        <f t="shared" si="2"/>
        <v>3.4954582850471954E-3</v>
      </c>
    </row>
    <row r="42" spans="3:8" x14ac:dyDescent="0.3">
      <c r="C42">
        <f t="shared" si="3"/>
        <v>3.6000000000000019</v>
      </c>
      <c r="D42">
        <f t="shared" si="0"/>
        <v>0.15014556026123765</v>
      </c>
      <c r="G42">
        <f t="shared" si="5"/>
        <v>15.599999999999987</v>
      </c>
      <c r="H42">
        <f t="shared" si="2"/>
        <v>3.3572118686162017E-3</v>
      </c>
    </row>
    <row r="43" spans="3:8" x14ac:dyDescent="0.3">
      <c r="C43">
        <f t="shared" si="3"/>
        <v>3.700000000000002</v>
      </c>
      <c r="D43">
        <f t="shared" si="0"/>
        <v>0.14881496470326591</v>
      </c>
      <c r="G43">
        <f t="shared" si="5"/>
        <v>15.699999999999987</v>
      </c>
      <c r="H43">
        <f t="shared" si="2"/>
        <v>3.2242343965326308E-3</v>
      </c>
    </row>
    <row r="44" spans="3:8" x14ac:dyDescent="0.3">
      <c r="C44">
        <f t="shared" si="3"/>
        <v>3.800000000000002</v>
      </c>
      <c r="D44">
        <f t="shared" si="0"/>
        <v>0.14733458033822325</v>
      </c>
      <c r="G44">
        <f t="shared" si="5"/>
        <v>15.799999999999986</v>
      </c>
      <c r="H44">
        <f t="shared" si="2"/>
        <v>3.0963356599855467E-3</v>
      </c>
    </row>
    <row r="45" spans="3:8" x14ac:dyDescent="0.3">
      <c r="C45">
        <f t="shared" si="3"/>
        <v>3.9000000000000021</v>
      </c>
      <c r="D45">
        <f t="shared" si="0"/>
        <v>0.14571742291684942</v>
      </c>
      <c r="G45">
        <f t="shared" si="5"/>
        <v>15.899999999999986</v>
      </c>
      <c r="H45">
        <f t="shared" si="2"/>
        <v>2.9733317367275939E-3</v>
      </c>
    </row>
    <row r="46" spans="3:8" x14ac:dyDescent="0.3">
      <c r="C46">
        <f t="shared" si="3"/>
        <v>4.0000000000000018</v>
      </c>
      <c r="D46">
        <f t="shared" si="0"/>
        <v>0.14397591070183482</v>
      </c>
      <c r="G46">
        <f t="shared" si="5"/>
        <v>15.999999999999986</v>
      </c>
      <c r="H46">
        <f t="shared" si="2"/>
        <v>2.8550448163175727E-3</v>
      </c>
    </row>
    <row r="47" spans="3:8" x14ac:dyDescent="0.3">
      <c r="C47">
        <f t="shared" si="3"/>
        <v>4.1000000000000014</v>
      </c>
      <c r="D47">
        <f t="shared" si="0"/>
        <v>0.1421218683959769</v>
      </c>
      <c r="G47">
        <f t="shared" si="5"/>
        <v>16.099999999999987</v>
      </c>
      <c r="H47">
        <f t="shared" si="2"/>
        <v>2.741303028198696E-3</v>
      </c>
    </row>
    <row r="48" spans="3:8" x14ac:dyDescent="0.3">
      <c r="C48">
        <f t="shared" si="3"/>
        <v>4.2000000000000011</v>
      </c>
      <c r="D48">
        <f t="shared" si="0"/>
        <v>0.14016653411089483</v>
      </c>
      <c r="G48">
        <f t="shared" si="5"/>
        <v>16.199999999999989</v>
      </c>
      <c r="H48">
        <f t="shared" si="2"/>
        <v>2.6319402727116906E-3</v>
      </c>
    </row>
    <row r="49" spans="3:8" x14ac:dyDescent="0.3">
      <c r="C49">
        <f t="shared" si="3"/>
        <v>4.3000000000000007</v>
      </c>
      <c r="D49">
        <f t="shared" si="0"/>
        <v>0.13812056886729157</v>
      </c>
      <c r="G49">
        <f t="shared" si="5"/>
        <v>16.29999999999999</v>
      </c>
      <c r="H49">
        <f t="shared" si="2"/>
        <v>2.5267960551276095E-3</v>
      </c>
    </row>
    <row r="50" spans="3:8" x14ac:dyDescent="0.3">
      <c r="C50">
        <f t="shared" si="3"/>
        <v>4.4000000000000004</v>
      </c>
      <c r="D50">
        <f t="shared" si="0"/>
        <v>0.13599406818467477</v>
      </c>
      <c r="G50">
        <f t="shared" si="5"/>
        <v>16.399999999999991</v>
      </c>
      <c r="H50">
        <f t="shared" si="2"/>
        <v>2.4257153227721299E-3</v>
      </c>
    </row>
    <row r="51" spans="3:8" x14ac:dyDescent="0.3">
      <c r="C51">
        <f t="shared" si="3"/>
        <v>4.5</v>
      </c>
      <c r="D51">
        <f t="shared" si="0"/>
        <v>0.1337965753765831</v>
      </c>
      <c r="G51">
        <f t="shared" si="5"/>
        <v>16.499999999999993</v>
      </c>
      <c r="H51">
        <f t="shared" si="2"/>
        <v>2.3285483053007588E-3</v>
      </c>
    </row>
    <row r="52" spans="3:8" x14ac:dyDescent="0.3">
      <c r="C52">
        <f t="shared" si="3"/>
        <v>4.5999999999999996</v>
      </c>
      <c r="D52">
        <f t="shared" si="0"/>
        <v>0.13153709621798274</v>
      </c>
      <c r="G52">
        <f t="shared" si="5"/>
        <v>16.599999999999994</v>
      </c>
      <c r="H52">
        <f t="shared" si="2"/>
        <v>2.2351503581731196E-3</v>
      </c>
    </row>
    <row r="53" spans="3:8" x14ac:dyDescent="0.3">
      <c r="C53">
        <f t="shared" si="3"/>
        <v>4.6999999999999993</v>
      </c>
      <c r="D53">
        <f t="shared" si="0"/>
        <v>0.12922411469564438</v>
      </c>
      <c r="G53">
        <f t="shared" si="5"/>
        <v>16.699999999999996</v>
      </c>
      <c r="H53">
        <f t="shared" si="2"/>
        <v>2.1453818093640255E-3</v>
      </c>
    </row>
    <row r="54" spans="3:8" x14ac:dyDescent="0.3">
      <c r="C54">
        <f t="shared" si="3"/>
        <v>4.7999999999999989</v>
      </c>
      <c r="D54">
        <f t="shared" si="0"/>
        <v>0.12686560959087773</v>
      </c>
      <c r="G54">
        <f t="shared" si="5"/>
        <v>16.799999999999997</v>
      </c>
      <c r="H54">
        <f t="shared" si="2"/>
        <v>2.059107809339373E-3</v>
      </c>
    </row>
    <row r="55" spans="3:8" x14ac:dyDescent="0.3">
      <c r="C55">
        <f t="shared" si="3"/>
        <v>4.8999999999999986</v>
      </c>
      <c r="D55">
        <f t="shared" si="0"/>
        <v>0.12446907167774056</v>
      </c>
      <c r="G55">
        <f t="shared" si="5"/>
        <v>16.899999999999999</v>
      </c>
      <c r="H55">
        <f t="shared" si="2"/>
        <v>1.9761981843160422E-3</v>
      </c>
    </row>
    <row r="56" spans="3:8" x14ac:dyDescent="0.3">
      <c r="C56">
        <f t="shared" si="3"/>
        <v>4.9999999999999982</v>
      </c>
      <c r="D56">
        <f t="shared" si="0"/>
        <v>0.12204152134938748</v>
      </c>
      <c r="G56">
        <f t="shared" si="5"/>
        <v>17</v>
      </c>
      <c r="H56">
        <f t="shared" si="2"/>
        <v>1.8965272928167605E-3</v>
      </c>
    </row>
    <row r="57" spans="3:8" x14ac:dyDescent="0.3">
      <c r="C57">
        <f t="shared" si="3"/>
        <v>5.0999999999999979</v>
      </c>
      <c r="D57">
        <f t="shared" si="0"/>
        <v>0.1195895265111276</v>
      </c>
      <c r="G57">
        <f t="shared" si="5"/>
        <v>17.100000000000001</v>
      </c>
      <c r="H57">
        <f t="shared" si="2"/>
        <v>1.8199738855234557E-3</v>
      </c>
    </row>
    <row r="58" spans="3:8" x14ac:dyDescent="0.3">
      <c r="C58">
        <f t="shared" si="3"/>
        <v>5.1999999999999975</v>
      </c>
      <c r="D58">
        <f t="shared" si="0"/>
        <v>0.11711922060148554</v>
      </c>
      <c r="G58">
        <f t="shared" si="5"/>
        <v>17.200000000000003</v>
      </c>
      <c r="H58">
        <f t="shared" si="2"/>
        <v>1.746420968425693E-3</v>
      </c>
    </row>
    <row r="59" spans="3:8" x14ac:dyDescent="0.3">
      <c r="C59">
        <f t="shared" si="3"/>
        <v>5.2999999999999972</v>
      </c>
      <c r="D59">
        <f t="shared" si="0"/>
        <v>0.11463632062250624</v>
      </c>
      <c r="G59">
        <f t="shared" si="5"/>
        <v>17.300000000000004</v>
      </c>
      <c r="H59">
        <f t="shared" si="2"/>
        <v>1.6757556692545352E-3</v>
      </c>
    </row>
    <row r="60" spans="3:8" x14ac:dyDescent="0.3">
      <c r="C60">
        <f t="shared" si="3"/>
        <v>5.3999999999999968</v>
      </c>
      <c r="D60">
        <f t="shared" si="0"/>
        <v>0.11214614507805865</v>
      </c>
      <c r="G60">
        <f t="shared" si="5"/>
        <v>17.400000000000006</v>
      </c>
      <c r="H60">
        <f t="shared" si="2"/>
        <v>1.6078691071864427E-3</v>
      </c>
    </row>
    <row r="61" spans="3:8" x14ac:dyDescent="0.3">
      <c r="C61">
        <f t="shared" si="3"/>
        <v>5.4999999999999964</v>
      </c>
      <c r="D61">
        <f t="shared" si="0"/>
        <v>0.1096536317342718</v>
      </c>
      <c r="G61">
        <f t="shared" si="5"/>
        <v>17.500000000000007</v>
      </c>
      <c r="H61">
        <f t="shared" si="2"/>
        <v>1.5426562657965971E-3</v>
      </c>
    </row>
    <row r="62" spans="3:8" x14ac:dyDescent="0.3">
      <c r="C62">
        <f t="shared" si="3"/>
        <v>5.5999999999999961</v>
      </c>
      <c r="D62">
        <f t="shared" si="0"/>
        <v>0.10716335512974234</v>
      </c>
      <c r="G62">
        <f t="shared" si="5"/>
        <v>17.600000000000009</v>
      </c>
      <c r="H62">
        <f t="shared" si="2"/>
        <v>1.4800158692363187E-3</v>
      </c>
    </row>
    <row r="63" spans="3:8" x14ac:dyDescent="0.3">
      <c r="C63">
        <f t="shared" si="3"/>
        <v>5.6999999999999957</v>
      </c>
      <c r="D63">
        <f t="shared" si="0"/>
        <v>0.10467954377500516</v>
      </c>
      <c r="G63">
        <f t="shared" si="5"/>
        <v>17.70000000000001</v>
      </c>
      <c r="H63">
        <f t="shared" si="2"/>
        <v>1.4198502616049966E-3</v>
      </c>
    </row>
    <row r="64" spans="3:8" x14ac:dyDescent="0.3">
      <c r="C64">
        <f t="shared" si="3"/>
        <v>5.7999999999999954</v>
      </c>
      <c r="D64">
        <f t="shared" si="0"/>
        <v>0.10220609699115978</v>
      </c>
      <c r="G64">
        <f t="shared" si="5"/>
        <v>17.800000000000011</v>
      </c>
      <c r="H64">
        <f t="shared" si="2"/>
        <v>1.3620652894830428E-3</v>
      </c>
    </row>
    <row r="65" spans="3:8" x14ac:dyDescent="0.3">
      <c r="C65">
        <f t="shared" si="3"/>
        <v>5.899999999999995</v>
      </c>
      <c r="D65">
        <f t="shared" si="0"/>
        <v>9.9746601346662953E-2</v>
      </c>
      <c r="G65">
        <f t="shared" si="5"/>
        <v>17.900000000000013</v>
      </c>
      <c r="H65">
        <f t="shared" si="2"/>
        <v>1.3065701875889901E-3</v>
      </c>
    </row>
    <row r="66" spans="3:8" x14ac:dyDescent="0.3">
      <c r="C66">
        <f t="shared" si="3"/>
        <v>5.9999999999999947</v>
      </c>
      <c r="D66">
        <f t="shared" si="0"/>
        <v>9.7304346659283072E-2</v>
      </c>
      <c r="G66">
        <f t="shared" si="5"/>
        <v>18.000000000000014</v>
      </c>
      <c r="H66">
        <f t="shared" si="2"/>
        <v>1.2532774675207239E-3</v>
      </c>
    </row>
    <row r="67" spans="3:8" x14ac:dyDescent="0.3">
      <c r="C67">
        <f t="shared" si="3"/>
        <v>6.0999999999999943</v>
      </c>
      <c r="D67">
        <f t="shared" si="0"/>
        <v>9.4882341537197115E-2</v>
      </c>
      <c r="G67">
        <f t="shared" si="5"/>
        <v>18.100000000000016</v>
      </c>
      <c r="H67">
        <f t="shared" si="2"/>
        <v>1.2021028095381167E-3</v>
      </c>
    </row>
    <row r="68" spans="3:8" x14ac:dyDescent="0.3">
      <c r="C68">
        <f t="shared" si="3"/>
        <v>6.199999999999994</v>
      </c>
      <c r="D68">
        <f t="shared" si="0"/>
        <v>9.2483328439311965E-2</v>
      </c>
      <c r="G68">
        <f t="shared" si="5"/>
        <v>18.200000000000017</v>
      </c>
      <c r="H68">
        <f t="shared" si="2"/>
        <v>1.1529649573419024E-3</v>
      </c>
    </row>
    <row r="69" spans="3:8" x14ac:dyDescent="0.3">
      <c r="C69">
        <f t="shared" si="3"/>
        <v>6.2999999999999936</v>
      </c>
      <c r="D69">
        <f t="shared" si="0"/>
        <v>9.0109798240209038E-2</v>
      </c>
      <c r="G69">
        <f t="shared" si="5"/>
        <v>18.300000000000018</v>
      </c>
      <c r="H69">
        <f t="shared" si="2"/>
        <v>1.1057856158015022E-3</v>
      </c>
    </row>
    <row r="70" spans="3:8" x14ac:dyDescent="0.3">
      <c r="C70">
        <f t="shared" si="3"/>
        <v>6.3999999999999932</v>
      </c>
      <c r="D70">
        <f t="shared" si="0"/>
        <v>8.7764004289737005E-2</v>
      </c>
      <c r="G70">
        <f t="shared" si="5"/>
        <v>18.40000000000002</v>
      </c>
      <c r="H70">
        <f t="shared" si="2"/>
        <v>1.0604893515826705E-3</v>
      </c>
    </row>
    <row r="71" spans="3:8" x14ac:dyDescent="0.3">
      <c r="C71">
        <f t="shared" si="3"/>
        <v>6.4999999999999929</v>
      </c>
      <c r="D71">
        <f t="shared" ref="D71:D134" si="6">_xlfn.CHISQ.DIST(C71,C$3,FALSE)</f>
        <v>8.5447975961289196E-2</v>
      </c>
      <c r="G71">
        <f t="shared" si="5"/>
        <v>18.500000000000021</v>
      </c>
      <c r="H71">
        <f t="shared" ref="H71:H134" si="7">_xlfn.CHISQ.DIST(G71,G$3,FALSE)</f>
        <v>1.0170034966242318E-3</v>
      </c>
    </row>
    <row r="72" spans="3:8" x14ac:dyDescent="0.3">
      <c r="C72">
        <f t="shared" ref="C72:C106" si="8">C71+0.1</f>
        <v>6.5999999999999925</v>
      </c>
      <c r="D72">
        <f t="shared" si="6"/>
        <v>8.3163531686271122E-2</v>
      </c>
      <c r="G72">
        <f t="shared" ref="G72:G106" si="9">G71+0.1</f>
        <v>18.600000000000023</v>
      </c>
      <c r="H72">
        <f t="shared" si="7"/>
        <v>9.7525805441181913E-4</v>
      </c>
    </row>
    <row r="73" spans="3:8" x14ac:dyDescent="0.3">
      <c r="C73">
        <f t="shared" si="8"/>
        <v>6.6999999999999922</v>
      </c>
      <c r="D73">
        <f t="shared" si="6"/>
        <v>8.0912291475252612E-2</v>
      </c>
      <c r="G73">
        <f t="shared" si="9"/>
        <v>18.700000000000024</v>
      </c>
      <c r="H73">
        <f t="shared" si="7"/>
        <v>9.3518560899541762E-4</v>
      </c>
    </row>
    <row r="74" spans="3:8" x14ac:dyDescent="0.3">
      <c r="C74">
        <f t="shared" si="8"/>
        <v>6.7999999999999918</v>
      </c>
      <c r="D74">
        <f t="shared" si="6"/>
        <v>7.8695688928861876E-2</v>
      </c>
      <c r="G74">
        <f t="shared" si="9"/>
        <v>18.800000000000026</v>
      </c>
      <c r="H74">
        <f t="shared" si="7"/>
        <v>8.9672123669654513E-4</v>
      </c>
    </row>
    <row r="75" spans="3:8" x14ac:dyDescent="0.3">
      <c r="C75">
        <f t="shared" si="8"/>
        <v>6.8999999999999915</v>
      </c>
      <c r="D75">
        <f t="shared" si="6"/>
        <v>7.6514982743664153E-2</v>
      </c>
      <c r="G75">
        <f t="shared" si="9"/>
        <v>18.900000000000027</v>
      </c>
      <c r="H75">
        <f t="shared" si="7"/>
        <v>8.5980242045019908E-4</v>
      </c>
    </row>
    <row r="76" spans="3:8" x14ac:dyDescent="0.3">
      <c r="C76">
        <f t="shared" si="8"/>
        <v>6.9999999999999911</v>
      </c>
      <c r="D76">
        <f t="shared" si="6"/>
        <v>7.4371267720123035E-2</v>
      </c>
      <c r="G76">
        <f t="shared" si="9"/>
        <v>19.000000000000028</v>
      </c>
      <c r="H76">
        <f t="shared" si="7"/>
        <v>8.2436896672610999E-4</v>
      </c>
    </row>
    <row r="77" spans="3:8" x14ac:dyDescent="0.3">
      <c r="C77">
        <f t="shared" si="8"/>
        <v>7.0999999999999908</v>
      </c>
      <c r="D77">
        <f t="shared" si="6"/>
        <v>7.2265485281299349E-2</v>
      </c>
      <c r="G77">
        <f t="shared" si="9"/>
        <v>19.10000000000003</v>
      </c>
      <c r="H77">
        <f t="shared" si="7"/>
        <v>7.9036292497344578E-4</v>
      </c>
    </row>
    <row r="78" spans="3:8" x14ac:dyDescent="0.3">
      <c r="C78">
        <f t="shared" si="8"/>
        <v>7.1999999999999904</v>
      </c>
      <c r="D78">
        <f t="shared" si="6"/>
        <v>7.0198433512242669E-2</v>
      </c>
      <c r="G78">
        <f t="shared" si="9"/>
        <v>19.200000000000031</v>
      </c>
      <c r="H78">
        <f t="shared" si="7"/>
        <v>7.5772850953283503E-4</v>
      </c>
    </row>
    <row r="79" spans="3:8" x14ac:dyDescent="0.3">
      <c r="C79">
        <f t="shared" si="8"/>
        <v>7.2999999999999901</v>
      </c>
      <c r="D79">
        <f t="shared" si="6"/>
        <v>6.8170776731099642E-2</v>
      </c>
      <c r="G79">
        <f t="shared" si="9"/>
        <v>19.300000000000033</v>
      </c>
      <c r="H79">
        <f t="shared" si="7"/>
        <v>7.2641202395947715E-4</v>
      </c>
    </row>
    <row r="80" spans="3:8" x14ac:dyDescent="0.3">
      <c r="C80">
        <f t="shared" si="8"/>
        <v>7.3999999999999897</v>
      </c>
      <c r="D80">
        <f t="shared" si="6"/>
        <v>6.6183054603830699E-2</v>
      </c>
      <c r="G80">
        <f t="shared" si="9"/>
        <v>19.400000000000034</v>
      </c>
      <c r="H80">
        <f t="shared" si="7"/>
        <v>6.9636178770108757E-4</v>
      </c>
    </row>
    <row r="81" spans="3:8" x14ac:dyDescent="0.3">
      <c r="C81">
        <f t="shared" si="8"/>
        <v>7.4999999999999893</v>
      </c>
      <c r="D81">
        <f t="shared" si="6"/>
        <v>6.4235690815115529E-2</v>
      </c>
      <c r="G81">
        <f t="shared" si="9"/>
        <v>19.500000000000036</v>
      </c>
      <c r="H81">
        <f t="shared" si="7"/>
        <v>6.6752806507454137E-4</v>
      </c>
    </row>
    <row r="82" spans="3:8" x14ac:dyDescent="0.3">
      <c r="C82">
        <f t="shared" si="8"/>
        <v>7.599999999999989</v>
      </c>
      <c r="D82">
        <f t="shared" si="6"/>
        <v>6.2329001308561525E-2</v>
      </c>
      <c r="G82">
        <f t="shared" si="9"/>
        <v>19.600000000000037</v>
      </c>
      <c r="H82">
        <f t="shared" si="7"/>
        <v>6.3986299648530513E-4</v>
      </c>
    </row>
    <row r="83" spans="3:8" x14ac:dyDescent="0.3">
      <c r="C83">
        <f t="shared" si="8"/>
        <v>7.6999999999999886</v>
      </c>
      <c r="D83">
        <f t="shared" si="6"/>
        <v>6.0463202109724869E-2</v>
      </c>
      <c r="G83">
        <f t="shared" si="9"/>
        <v>19.700000000000038</v>
      </c>
      <c r="H83">
        <f t="shared" si="7"/>
        <v>6.1332053183404587E-4</v>
      </c>
    </row>
    <row r="84" spans="3:8" x14ac:dyDescent="0.3">
      <c r="C84">
        <f t="shared" si="8"/>
        <v>7.7999999999999883</v>
      </c>
      <c r="D84">
        <f t="shared" si="6"/>
        <v>5.8638416745729845E-2</v>
      </c>
      <c r="G84">
        <f t="shared" si="9"/>
        <v>19.80000000000004</v>
      </c>
      <c r="H84">
        <f t="shared" si="7"/>
        <v>5.8785636605520469E-4</v>
      </c>
    </row>
    <row r="85" spans="3:8" x14ac:dyDescent="0.3">
      <c r="C85">
        <f t="shared" si="8"/>
        <v>7.8999999999999879</v>
      </c>
      <c r="D85">
        <f t="shared" si="6"/>
        <v>5.6854683275443865E-2</v>
      </c>
      <c r="G85">
        <f t="shared" si="9"/>
        <v>19.900000000000041</v>
      </c>
      <c r="H85">
        <f t="shared" si="7"/>
        <v>5.6342787673280151E-4</v>
      </c>
    </row>
    <row r="86" spans="3:8" x14ac:dyDescent="0.3">
      <c r="C86">
        <f t="shared" si="8"/>
        <v>7.9999999999999876</v>
      </c>
      <c r="D86">
        <f t="shared" si="6"/>
        <v>5.5111960944245711E-2</v>
      </c>
      <c r="G86">
        <f t="shared" si="9"/>
        <v>20.000000000000043</v>
      </c>
      <c r="H86">
        <f t="shared" si="7"/>
        <v>5.3999406373926486E-4</v>
      </c>
    </row>
    <row r="87" spans="3:8" x14ac:dyDescent="0.3">
      <c r="C87">
        <f t="shared" si="8"/>
        <v>8.0999999999999872</v>
      </c>
      <c r="D87">
        <f t="shared" si="6"/>
        <v>5.3410136477426519E-2</v>
      </c>
      <c r="G87">
        <f t="shared" si="9"/>
        <v>20.100000000000044</v>
      </c>
      <c r="H87">
        <f t="shared" si="7"/>
        <v>5.1751549084371026E-4</v>
      </c>
    </row>
    <row r="88" spans="3:8" x14ac:dyDescent="0.3">
      <c r="C88">
        <f t="shared" si="8"/>
        <v>8.1999999999999869</v>
      </c>
      <c r="D88">
        <f t="shared" si="6"/>
        <v>5.1749030026196116E-2</v>
      </c>
      <c r="G88">
        <f t="shared" si="9"/>
        <v>20.200000000000045</v>
      </c>
      <c r="H88">
        <f t="shared" si="7"/>
        <v>4.9595422923672016E-4</v>
      </c>
    </row>
    <row r="89" spans="3:8" x14ac:dyDescent="0.3">
      <c r="C89">
        <f t="shared" si="8"/>
        <v>8.2999999999999865</v>
      </c>
      <c r="D89">
        <f t="shared" si="6"/>
        <v>5.0128400780142947E-2</v>
      </c>
      <c r="G89">
        <f t="shared" si="9"/>
        <v>20.300000000000047</v>
      </c>
      <c r="H89">
        <f t="shared" si="7"/>
        <v>4.7527380291942286E-4</v>
      </c>
    </row>
    <row r="90" spans="3:8" x14ac:dyDescent="0.3">
      <c r="C90">
        <f t="shared" si="8"/>
        <v>8.3999999999999861</v>
      </c>
      <c r="D90">
        <f t="shared" si="6"/>
        <v>4.854795225982074E-2</v>
      </c>
      <c r="G90">
        <f t="shared" si="9"/>
        <v>20.400000000000048</v>
      </c>
      <c r="H90">
        <f t="shared" si="7"/>
        <v>4.5543913590539298E-4</v>
      </c>
    </row>
    <row r="91" spans="3:8" x14ac:dyDescent="0.3">
      <c r="C91">
        <f t="shared" si="8"/>
        <v>8.4999999999999858</v>
      </c>
      <c r="D91">
        <f t="shared" si="6"/>
        <v>4.700733730291818E-2</v>
      </c>
      <c r="G91">
        <f t="shared" si="9"/>
        <v>20.50000000000005</v>
      </c>
      <c r="H91">
        <f t="shared" si="7"/>
        <v>4.3641650118471061E-4</v>
      </c>
    </row>
    <row r="92" spans="3:8" x14ac:dyDescent="0.3">
      <c r="C92">
        <f t="shared" si="8"/>
        <v>8.5999999999999854</v>
      </c>
      <c r="D92">
        <f t="shared" si="6"/>
        <v>4.5506162757215293E-2</v>
      </c>
      <c r="G92">
        <f t="shared" si="9"/>
        <v>20.600000000000051</v>
      </c>
      <c r="H92">
        <f t="shared" si="7"/>
        <v>4.1817347140033715E-4</v>
      </c>
    </row>
    <row r="93" spans="3:8" x14ac:dyDescent="0.3">
      <c r="C93">
        <f t="shared" si="8"/>
        <v>8.6999999999999851</v>
      </c>
      <c r="D93">
        <f t="shared" si="6"/>
        <v>4.4043993893247951E-2</v>
      </c>
      <c r="G93">
        <f t="shared" si="9"/>
        <v>20.700000000000053</v>
      </c>
      <c r="H93">
        <f t="shared" si="7"/>
        <v>4.0067887118781954E-4</v>
      </c>
    </row>
    <row r="94" spans="3:8" x14ac:dyDescent="0.3">
      <c r="C94">
        <f t="shared" si="8"/>
        <v>8.7999999999999847</v>
      </c>
      <c r="D94">
        <f t="shared" si="6"/>
        <v>4.2620358549296022E-2</v>
      </c>
      <c r="G94">
        <f t="shared" si="9"/>
        <v>20.800000000000054</v>
      </c>
      <c r="H94">
        <f t="shared" si="7"/>
        <v>3.8390273113022037E-4</v>
      </c>
    </row>
    <row r="95" spans="3:8" x14ac:dyDescent="0.3">
      <c r="C95">
        <f t="shared" si="8"/>
        <v>8.8999999999999844</v>
      </c>
      <c r="D95">
        <f t="shared" si="6"/>
        <v>4.1234751020983978E-2</v>
      </c>
      <c r="G95">
        <f t="shared" si="9"/>
        <v>20.900000000000055</v>
      </c>
      <c r="H95">
        <f t="shared" si="7"/>
        <v>3.6781624328107441E-4</v>
      </c>
    </row>
    <row r="96" spans="3:8" x14ac:dyDescent="0.3">
      <c r="C96">
        <f t="shared" si="8"/>
        <v>8.999999999999984</v>
      </c>
      <c r="D96">
        <f t="shared" si="6"/>
        <v>3.9886635707442289E-2</v>
      </c>
      <c r="G96">
        <f t="shared" si="9"/>
        <v>21.000000000000057</v>
      </c>
      <c r="H96">
        <f t="shared" si="7"/>
        <v>3.5239171820909427E-4</v>
      </c>
    </row>
    <row r="97" spans="3:8" x14ac:dyDescent="0.3">
      <c r="C97">
        <f t="shared" si="8"/>
        <v>9.0999999999999837</v>
      </c>
      <c r="D97">
        <f t="shared" si="6"/>
        <v>3.8575450525623882E-2</v>
      </c>
      <c r="G97">
        <f t="shared" si="9"/>
        <v>21.100000000000058</v>
      </c>
      <c r="H97">
        <f t="shared" si="7"/>
        <v>3.376025435192757E-4</v>
      </c>
    </row>
    <row r="98" spans="3:8" x14ac:dyDescent="0.3">
      <c r="C98">
        <f t="shared" si="8"/>
        <v>9.1999999999999833</v>
      </c>
      <c r="D98">
        <f t="shared" si="6"/>
        <v>3.7300610104009264E-2</v>
      </c>
      <c r="G98">
        <f t="shared" si="9"/>
        <v>21.20000000000006</v>
      </c>
      <c r="H98">
        <f t="shared" si="7"/>
        <v>3.2342314380600599E-4</v>
      </c>
    </row>
    <row r="99" spans="3:8" x14ac:dyDescent="0.3">
      <c r="C99">
        <f t="shared" si="8"/>
        <v>9.2999999999999829</v>
      </c>
      <c r="D99">
        <f t="shared" si="6"/>
        <v>3.6061508766565414E-2</v>
      </c>
      <c r="G99">
        <f t="shared" si="9"/>
        <v>21.300000000000061</v>
      </c>
      <c r="H99">
        <f t="shared" si="7"/>
        <v>3.0982894199472994E-4</v>
      </c>
    </row>
    <row r="100" spans="3:8" x14ac:dyDescent="0.3">
      <c r="C100">
        <f t="shared" si="8"/>
        <v>9.3999999999999826</v>
      </c>
      <c r="D100">
        <f t="shared" si="6"/>
        <v>3.4857523317453454E-2</v>
      </c>
      <c r="G100">
        <f t="shared" si="9"/>
        <v>21.400000000000063</v>
      </c>
      <c r="H100">
        <f t="shared" si="7"/>
        <v>2.9679632202968547E-4</v>
      </c>
    </row>
    <row r="101" spans="3:8" x14ac:dyDescent="0.3">
      <c r="C101">
        <f t="shared" si="8"/>
        <v>9.4999999999999822</v>
      </c>
      <c r="D101">
        <f t="shared" si="6"/>
        <v>3.3688015636608087E-2</v>
      </c>
      <c r="G101">
        <f t="shared" si="9"/>
        <v>21.500000000000064</v>
      </c>
      <c r="H101">
        <f t="shared" si="7"/>
        <v>2.8430259286618589E-4</v>
      </c>
    </row>
    <row r="102" spans="3:8" x14ac:dyDescent="0.3">
      <c r="C102">
        <f t="shared" si="8"/>
        <v>9.5999999999999819</v>
      </c>
      <c r="D102">
        <f t="shared" si="6"/>
        <v>3.2552335095940403E-2</v>
      </c>
      <c r="G102">
        <f t="shared" si="9"/>
        <v>21.600000000000065</v>
      </c>
      <c r="H102">
        <f t="shared" si="7"/>
        <v>2.7232595372688384E-4</v>
      </c>
    </row>
    <row r="103" spans="3:8" x14ac:dyDescent="0.3">
      <c r="C103">
        <f t="shared" si="8"/>
        <v>9.6999999999999815</v>
      </c>
      <c r="D103">
        <f t="shared" si="6"/>
        <v>3.1449820805547063E-2</v>
      </c>
      <c r="G103">
        <f t="shared" si="9"/>
        <v>21.700000000000067</v>
      </c>
      <c r="H103">
        <f t="shared" si="7"/>
        <v>2.6084546058242252E-4</v>
      </c>
    </row>
    <row r="104" spans="3:8" x14ac:dyDescent="0.3">
      <c r="C104">
        <f t="shared" si="8"/>
        <v>9.7999999999999812</v>
      </c>
      <c r="D104">
        <f t="shared" si="6"/>
        <v>3.0379803698943404E-2</v>
      </c>
      <c r="G104">
        <f t="shared" si="9"/>
        <v>21.800000000000068</v>
      </c>
      <c r="H104">
        <f t="shared" si="7"/>
        <v>2.4984099381782809E-4</v>
      </c>
    </row>
    <row r="105" spans="3:8" x14ac:dyDescent="0.3">
      <c r="C105">
        <f t="shared" si="8"/>
        <v>9.8999999999999808</v>
      </c>
      <c r="D105">
        <f t="shared" si="6"/>
        <v>2.9341608465978469E-2</v>
      </c>
      <c r="G105">
        <f t="shared" si="9"/>
        <v>21.90000000000007</v>
      </c>
      <c r="H105">
        <f t="shared" si="7"/>
        <v>2.3929322704695832E-4</v>
      </c>
    </row>
    <row r="106" spans="3:8" x14ac:dyDescent="0.3">
      <c r="C106">
        <f t="shared" si="8"/>
        <v>9.9999999999999805</v>
      </c>
      <c r="D106">
        <f t="shared" si="6"/>
        <v>2.8334555341734666E-2</v>
      </c>
      <c r="G106">
        <f t="shared" si="9"/>
        <v>22.000000000000071</v>
      </c>
      <c r="H106">
        <f t="shared" si="7"/>
        <v>2.2918359703826623E-4</v>
      </c>
    </row>
    <row r="107" spans="3:8" x14ac:dyDescent="0.3">
      <c r="C107">
        <f>C106+0.1</f>
        <v>10.09999999999998</v>
      </c>
      <c r="D107">
        <f t="shared" si="6"/>
        <v>2.7357961759368065E-2</v>
      </c>
      <c r="G107">
        <f>G106+0.1</f>
        <v>22.100000000000072</v>
      </c>
      <c r="H107">
        <f t="shared" si="7"/>
        <v>2.1949427471608249E-4</v>
      </c>
    </row>
    <row r="108" spans="3:8" x14ac:dyDescent="0.3">
      <c r="C108">
        <f t="shared" ref="C108:C171" si="10">C107+0.1</f>
        <v>10.19999999999998</v>
      </c>
      <c r="D108">
        <f t="shared" si="6"/>
        <v>2.641114387450489E-2</v>
      </c>
      <c r="G108">
        <f t="shared" ref="G108:G171" si="11">G107+0.1</f>
        <v>22.200000000000074</v>
      </c>
      <c r="H108">
        <f t="shared" si="7"/>
        <v>2.1020813720254314E-4</v>
      </c>
    </row>
    <row r="109" spans="3:8" x14ac:dyDescent="0.3">
      <c r="C109">
        <f t="shared" si="10"/>
        <v>10.299999999999979</v>
      </c>
      <c r="D109">
        <f t="shared" si="6"/>
        <v>2.5493417968477875E-2</v>
      </c>
      <c r="G109">
        <f t="shared" si="11"/>
        <v>22.300000000000075</v>
      </c>
      <c r="H109">
        <f t="shared" si="7"/>
        <v>2.0130874086622081E-4</v>
      </c>
    </row>
    <row r="110" spans="3:8" x14ac:dyDescent="0.3">
      <c r="C110">
        <f t="shared" si="10"/>
        <v>10.399999999999979</v>
      </c>
      <c r="D110">
        <f t="shared" si="6"/>
        <v>2.4604101737362362E-2</v>
      </c>
      <c r="G110">
        <f t="shared" si="11"/>
        <v>22.400000000000077</v>
      </c>
      <c r="H110">
        <f t="shared" si="7"/>
        <v>1.927802953444159E-4</v>
      </c>
    </row>
    <row r="111" spans="3:8" x14ac:dyDescent="0.3">
      <c r="C111">
        <f t="shared" si="10"/>
        <v>10.499999999999979</v>
      </c>
      <c r="D111">
        <f t="shared" si="6"/>
        <v>2.3742515473457845E-2</v>
      </c>
      <c r="G111">
        <f t="shared" si="11"/>
        <v>22.500000000000078</v>
      </c>
      <c r="H111">
        <f t="shared" si="7"/>
        <v>1.8460763850697553E-4</v>
      </c>
    </row>
    <row r="112" spans="3:8" x14ac:dyDescent="0.3">
      <c r="C112">
        <f t="shared" si="10"/>
        <v>10.599999999999978</v>
      </c>
      <c r="D112">
        <f t="shared" si="6"/>
        <v>2.2907983145554794E-2</v>
      </c>
      <c r="G112">
        <f t="shared" si="11"/>
        <v>22.60000000000008</v>
      </c>
      <c r="H112">
        <f t="shared" si="7"/>
        <v>1.7677621233037972E-4</v>
      </c>
    </row>
    <row r="113" spans="3:8" x14ac:dyDescent="0.3">
      <c r="C113">
        <f t="shared" si="10"/>
        <v>10.699999999999978</v>
      </c>
      <c r="D113">
        <f t="shared" si="6"/>
        <v>2.2099833384030643E-2</v>
      </c>
      <c r="G113">
        <f t="shared" si="11"/>
        <v>22.700000000000081</v>
      </c>
      <c r="H113">
        <f t="shared" si="7"/>
        <v>1.6927203965171747E-4</v>
      </c>
    </row>
    <row r="114" spans="3:8" x14ac:dyDescent="0.3">
      <c r="C114">
        <f t="shared" si="10"/>
        <v>10.799999999999978</v>
      </c>
      <c r="D114">
        <f t="shared" si="6"/>
        <v>2.1317400376532375E-2</v>
      </c>
      <c r="G114">
        <f t="shared" si="11"/>
        <v>22.800000000000082</v>
      </c>
      <c r="H114">
        <f t="shared" si="7"/>
        <v>1.6208170177302769E-4</v>
      </c>
    </row>
    <row r="115" spans="3:8" x14ac:dyDescent="0.3">
      <c r="C115">
        <f t="shared" si="10"/>
        <v>10.899999999999977</v>
      </c>
      <c r="D115">
        <f t="shared" si="6"/>
        <v>2.0560024679725748E-2</v>
      </c>
      <c r="G115">
        <f t="shared" si="11"/>
        <v>22.900000000000084</v>
      </c>
      <c r="H115">
        <f t="shared" si="7"/>
        <v>1.551923168873248E-4</v>
      </c>
    </row>
    <row r="116" spans="3:8" x14ac:dyDescent="0.3">
      <c r="C116">
        <f t="shared" si="10"/>
        <v>10.999999999999977</v>
      </c>
      <c r="D116">
        <f t="shared" si="6"/>
        <v>1.9827053952324248E-2</v>
      </c>
      <c r="G116">
        <f t="shared" si="11"/>
        <v>23.000000000000085</v>
      </c>
      <c r="H116">
        <f t="shared" si="7"/>
        <v>1.4859151929845474E-4</v>
      </c>
    </row>
    <row r="117" spans="3:8" x14ac:dyDescent="0.3">
      <c r="C117">
        <f t="shared" si="10"/>
        <v>11.099999999999977</v>
      </c>
      <c r="D117">
        <f t="shared" si="6"/>
        <v>1.9117843614352436E-2</v>
      </c>
      <c r="G117">
        <f t="shared" si="11"/>
        <v>23.100000000000087</v>
      </c>
      <c r="H117">
        <f t="shared" si="7"/>
        <v>1.4226743940774772E-4</v>
      </c>
    </row>
    <row r="118" spans="3:8" x14ac:dyDescent="0.3">
      <c r="C118">
        <f t="shared" si="10"/>
        <v>11.199999999999976</v>
      </c>
      <c r="D118">
        <f t="shared" si="6"/>
        <v>1.843175743735077E-2</v>
      </c>
      <c r="G118">
        <f t="shared" si="11"/>
        <v>23.200000000000088</v>
      </c>
      <c r="H118">
        <f t="shared" si="7"/>
        <v>1.3620868444121908E-4</v>
      </c>
    </row>
    <row r="119" spans="3:8" x14ac:dyDescent="0.3">
      <c r="C119">
        <f t="shared" si="10"/>
        <v>11.299999999999976</v>
      </c>
      <c r="D119">
        <f t="shared" si="6"/>
        <v>1.7768168069989158E-2</v>
      </c>
      <c r="G119">
        <f t="shared" si="11"/>
        <v>23.30000000000009</v>
      </c>
      <c r="H119">
        <f t="shared" si="7"/>
        <v>1.3040431989186531E-4</v>
      </c>
    </row>
    <row r="120" spans="3:8" x14ac:dyDescent="0.3">
      <c r="C120">
        <f t="shared" si="10"/>
        <v>11.399999999999975</v>
      </c>
      <c r="D120">
        <f t="shared" si="6"/>
        <v>1.7126457503327766E-2</v>
      </c>
      <c r="G120">
        <f t="shared" si="11"/>
        <v>23.400000000000091</v>
      </c>
      <c r="H120">
        <f t="shared" si="7"/>
        <v>1.2484385165235283E-4</v>
      </c>
    </row>
    <row r="121" spans="3:8" x14ac:dyDescent="0.3">
      <c r="C121">
        <f t="shared" si="10"/>
        <v>11.499999999999975</v>
      </c>
      <c r="D121">
        <f t="shared" si="6"/>
        <v>1.65060174797424E-2</v>
      </c>
      <c r="G121">
        <f t="shared" si="11"/>
        <v>23.500000000000092</v>
      </c>
      <c r="H121">
        <f t="shared" si="7"/>
        <v>1.1951720881415848E-4</v>
      </c>
    </row>
    <row r="122" spans="3:8" x14ac:dyDescent="0.3">
      <c r="C122">
        <f t="shared" si="10"/>
        <v>11.599999999999975</v>
      </c>
      <c r="D122">
        <f t="shared" si="6"/>
        <v>1.5906249849320837E-2</v>
      </c>
      <c r="G122">
        <f t="shared" si="11"/>
        <v>23.600000000000094</v>
      </c>
      <c r="H122">
        <f t="shared" si="7"/>
        <v>1.1441472710994537E-4</v>
      </c>
    </row>
    <row r="123" spans="3:8" x14ac:dyDescent="0.3">
      <c r="C123">
        <f t="shared" si="10"/>
        <v>11.699999999999974</v>
      </c>
      <c r="D123">
        <f t="shared" si="6"/>
        <v>1.5326566877333272E-2</v>
      </c>
      <c r="G123">
        <f t="shared" si="11"/>
        <v>23.700000000000095</v>
      </c>
      <c r="H123">
        <f t="shared" si="7"/>
        <v>1.0952713297667563E-4</v>
      </c>
    </row>
    <row r="124" spans="3:8" x14ac:dyDescent="0.3">
      <c r="C124">
        <f t="shared" si="10"/>
        <v>11.799999999999974</v>
      </c>
      <c r="D124">
        <f t="shared" si="6"/>
        <v>1.4766391506186317E-2</v>
      </c>
      <c r="G124">
        <f t="shared" si="11"/>
        <v>23.800000000000097</v>
      </c>
      <c r="H124">
        <f t="shared" si="7"/>
        <v>1.0484552821766274E-4</v>
      </c>
    </row>
    <row r="125" spans="3:8" x14ac:dyDescent="0.3">
      <c r="C125">
        <f t="shared" si="10"/>
        <v>11.899999999999974</v>
      </c>
      <c r="D125">
        <f t="shared" si="6"/>
        <v>1.4225157575083958E-2</v>
      </c>
      <c r="G125">
        <f t="shared" si="11"/>
        <v>23.900000000000098</v>
      </c>
      <c r="H125">
        <f t="shared" si="7"/>
        <v>1.0036137524244475E-4</v>
      </c>
    </row>
    <row r="126" spans="3:8" x14ac:dyDescent="0.3">
      <c r="C126">
        <f t="shared" si="10"/>
        <v>11.999999999999973</v>
      </c>
      <c r="D126">
        <f t="shared" si="6"/>
        <v>1.3702310000441182E-2</v>
      </c>
      <c r="G126">
        <f t="shared" si="11"/>
        <v>24.000000000000099</v>
      </c>
      <c r="H126">
        <f t="shared" si="7"/>
        <v>9.6066482864031445E-5</v>
      </c>
    </row>
    <row r="127" spans="3:8" x14ac:dyDescent="0.3">
      <c r="C127">
        <f t="shared" si="10"/>
        <v>12.099999999999973</v>
      </c>
      <c r="D127">
        <f t="shared" si="6"/>
        <v>1.3197304919926682E-2</v>
      </c>
      <c r="G127">
        <f t="shared" si="11"/>
        <v>24.100000000000101</v>
      </c>
      <c r="H127">
        <f t="shared" si="7"/>
        <v>9.1952992633724176E-5</v>
      </c>
    </row>
    <row r="128" spans="3:8" x14ac:dyDescent="0.3">
      <c r="C128">
        <f t="shared" si="10"/>
        <v>12.199999999999973</v>
      </c>
      <c r="D128">
        <f t="shared" si="6"/>
        <v>1.2709609802848422E-2</v>
      </c>
      <c r="G128">
        <f t="shared" si="11"/>
        <v>24.200000000000102</v>
      </c>
      <c r="H128">
        <f t="shared" si="7"/>
        <v>8.8013365694341114E-5</v>
      </c>
    </row>
    <row r="129" spans="3:8" x14ac:dyDescent="0.3">
      <c r="C129">
        <f t="shared" si="10"/>
        <v>12.299999999999972</v>
      </c>
      <c r="D129">
        <f t="shared" si="6"/>
        <v>1.2238703529441619E-2</v>
      </c>
      <c r="G129">
        <f t="shared" si="11"/>
        <v>24.300000000000104</v>
      </c>
      <c r="H129">
        <f t="shared" si="7"/>
        <v>8.4240370133301998E-5</v>
      </c>
    </row>
    <row r="130" spans="3:8" x14ac:dyDescent="0.3">
      <c r="C130">
        <f t="shared" si="10"/>
        <v>12.399999999999972</v>
      </c>
      <c r="D130">
        <f t="shared" si="6"/>
        <v>1.1784076441471256E-2</v>
      </c>
      <c r="G130">
        <f t="shared" si="11"/>
        <v>24.400000000000105</v>
      </c>
      <c r="H130">
        <f t="shared" si="7"/>
        <v>8.0627068817621847E-5</v>
      </c>
    </row>
    <row r="131" spans="3:8" x14ac:dyDescent="0.3">
      <c r="C131">
        <f t="shared" si="10"/>
        <v>12.499999999999972</v>
      </c>
      <c r="D131">
        <f t="shared" si="6"/>
        <v>1.1345230366420489E-2</v>
      </c>
      <c r="G131">
        <f t="shared" si="11"/>
        <v>24.500000000000107</v>
      </c>
      <c r="H131">
        <f t="shared" si="7"/>
        <v>7.716680769345388E-5</v>
      </c>
    </row>
    <row r="132" spans="3:8" x14ac:dyDescent="0.3">
      <c r="C132">
        <f t="shared" si="10"/>
        <v>12.599999999999971</v>
      </c>
      <c r="D132">
        <f t="shared" si="6"/>
        <v>1.0921678617402937E-2</v>
      </c>
      <c r="G132">
        <f t="shared" si="11"/>
        <v>24.600000000000108</v>
      </c>
      <c r="H132">
        <f t="shared" si="7"/>
        <v>7.385320453338937E-5</v>
      </c>
    </row>
    <row r="133" spans="3:8" x14ac:dyDescent="0.3">
      <c r="C133">
        <f t="shared" si="10"/>
        <v>12.699999999999971</v>
      </c>
      <c r="D133">
        <f t="shared" si="6"/>
        <v>1.0512945970809246E-2</v>
      </c>
      <c r="G133">
        <f t="shared" si="11"/>
        <v>24.700000000000109</v>
      </c>
      <c r="H133">
        <f t="shared" si="7"/>
        <v>7.068013811527587E-5</v>
      </c>
    </row>
    <row r="134" spans="3:8" x14ac:dyDescent="0.3">
      <c r="C134">
        <f t="shared" si="10"/>
        <v>12.799999999999971</v>
      </c>
      <c r="D134">
        <f t="shared" si="6"/>
        <v>1.0118568623577393E-2</v>
      </c>
      <c r="G134">
        <f t="shared" si="11"/>
        <v>24.800000000000111</v>
      </c>
      <c r="H134">
        <f t="shared" si="7"/>
        <v>6.7641737816857278E-5</v>
      </c>
    </row>
    <row r="135" spans="3:8" x14ac:dyDescent="0.3">
      <c r="C135">
        <f t="shared" si="10"/>
        <v>12.89999999999997</v>
      </c>
      <c r="D135">
        <f t="shared" ref="D135:D198" si="12">_xlfn.CHISQ.DIST(C135,C$3,FALSE)</f>
        <v>9.7380941318610439E-3</v>
      </c>
      <c r="G135">
        <f t="shared" si="11"/>
        <v>24.900000000000112</v>
      </c>
      <c r="H135">
        <f t="shared" ref="H135:H198" si="13">_xlfn.CHISQ.DIST(G135,G$3,FALSE)</f>
        <v>6.4732373611059641E-5</v>
      </c>
    </row>
    <row r="136" spans="3:8" x14ac:dyDescent="0.3">
      <c r="C136">
        <f t="shared" si="10"/>
        <v>12.99999999999997</v>
      </c>
      <c r="D136">
        <f t="shared" si="12"/>
        <v>9.3710813327611692E-3</v>
      </c>
      <c r="G136">
        <f t="shared" si="11"/>
        <v>25.000000000000114</v>
      </c>
      <c r="H136">
        <f t="shared" si="13"/>
        <v>6.1946646447259309E-5</v>
      </c>
    </row>
    <row r="137" spans="3:8" x14ac:dyDescent="0.3">
      <c r="C137">
        <f t="shared" si="10"/>
        <v>13.099999999999969</v>
      </c>
      <c r="D137">
        <f t="shared" si="12"/>
        <v>9.0171002506819285E-3</v>
      </c>
      <c r="G137">
        <f t="shared" si="11"/>
        <v>25.100000000000115</v>
      </c>
      <c r="H137">
        <f t="shared" si="13"/>
        <v>5.9279379004362331E-5</v>
      </c>
    </row>
    <row r="138" spans="3:8" x14ac:dyDescent="0.3">
      <c r="C138">
        <f t="shared" si="10"/>
        <v>13.199999999999969</v>
      </c>
      <c r="D138">
        <f t="shared" si="12"/>
        <v>8.6757319897739129E-3</v>
      </c>
      <c r="G138">
        <f t="shared" si="11"/>
        <v>25.200000000000117</v>
      </c>
      <c r="H138">
        <f t="shared" si="13"/>
        <v>5.6725606802006357E-5</v>
      </c>
    </row>
    <row r="139" spans="3:8" x14ac:dyDescent="0.3">
      <c r="C139">
        <f t="shared" si="10"/>
        <v>13.299999999999969</v>
      </c>
      <c r="D139">
        <f t="shared" si="12"/>
        <v>8.3465686138339476E-3</v>
      </c>
      <c r="G139">
        <f t="shared" si="11"/>
        <v>25.300000000000118</v>
      </c>
      <c r="H139">
        <f t="shared" si="13"/>
        <v>5.4280569656661288E-5</v>
      </c>
    </row>
    <row r="140" spans="3:8" x14ac:dyDescent="0.3">
      <c r="C140">
        <f t="shared" si="10"/>
        <v>13.399999999999968</v>
      </c>
      <c r="D140">
        <f t="shared" si="12"/>
        <v>8.0292130149425423E-3</v>
      </c>
      <c r="G140">
        <f t="shared" si="11"/>
        <v>25.400000000000119</v>
      </c>
      <c r="H140">
        <f t="shared" si="13"/>
        <v>5.1939703469858624E-5</v>
      </c>
    </row>
    <row r="141" spans="3:8" x14ac:dyDescent="0.3">
      <c r="C141">
        <f t="shared" si="10"/>
        <v>13.499999999999968</v>
      </c>
      <c r="D141">
        <f t="shared" si="12"/>
        <v>7.7232787720359292E-3</v>
      </c>
      <c r="G141">
        <f t="shared" si="11"/>
        <v>25.500000000000121</v>
      </c>
      <c r="H141">
        <f t="shared" si="13"/>
        <v>4.9698632336218967E-5</v>
      </c>
    </row>
    <row r="142" spans="3:8" x14ac:dyDescent="0.3">
      <c r="C142">
        <f t="shared" si="10"/>
        <v>13.599999999999968</v>
      </c>
      <c r="D142">
        <f t="shared" si="12"/>
        <v>7.4283900005306389E-3</v>
      </c>
      <c r="G142">
        <f t="shared" si="11"/>
        <v>25.600000000000122</v>
      </c>
      <c r="H142">
        <f t="shared" si="13"/>
        <v>4.7553160959371452E-5</v>
      </c>
    </row>
    <row r="143" spans="3:8" x14ac:dyDescent="0.3">
      <c r="C143">
        <f t="shared" si="10"/>
        <v>13.699999999999967</v>
      </c>
      <c r="D143">
        <f t="shared" si="12"/>
        <v>7.1441811940430268E-3</v>
      </c>
      <c r="G143">
        <f t="shared" si="11"/>
        <v>25.700000000000124</v>
      </c>
      <c r="H143">
        <f t="shared" si="13"/>
        <v>4.5499267364274816E-5</v>
      </c>
    </row>
    <row r="144" spans="3:8" x14ac:dyDescent="0.3">
      <c r="C144">
        <f t="shared" si="10"/>
        <v>13.799999999999967</v>
      </c>
      <c r="D144">
        <f t="shared" si="12"/>
        <v>6.8702970591755994E-3</v>
      </c>
      <c r="G144">
        <f t="shared" si="11"/>
        <v>25.800000000000125</v>
      </c>
      <c r="H144">
        <f t="shared" si="13"/>
        <v>4.353309589484742E-5</v>
      </c>
    </row>
    <row r="145" spans="3:8" x14ac:dyDescent="0.3">
      <c r="C145">
        <f t="shared" si="10"/>
        <v>13.899999999999967</v>
      </c>
      <c r="D145">
        <f t="shared" si="12"/>
        <v>6.6063923442745689E-3</v>
      </c>
      <c r="G145">
        <f t="shared" si="11"/>
        <v>25.900000000000126</v>
      </c>
      <c r="H145">
        <f t="shared" si="13"/>
        <v>4.1650950486203913E-5</v>
      </c>
    </row>
    <row r="146" spans="3:8" x14ac:dyDescent="0.3">
      <c r="C146">
        <f t="shared" si="10"/>
        <v>13.999999999999966</v>
      </c>
      <c r="D146">
        <f t="shared" si="12"/>
        <v>6.3521316629998239E-3</v>
      </c>
      <c r="G146">
        <f t="shared" si="11"/>
        <v>26.000000000000128</v>
      </c>
      <c r="H146">
        <f t="shared" si="13"/>
        <v>3.9849288201171401E-5</v>
      </c>
    </row>
    <row r="147" spans="3:8" x14ac:dyDescent="0.3">
      <c r="C147">
        <f t="shared" si="10"/>
        <v>14.099999999999966</v>
      </c>
      <c r="D147">
        <f t="shared" si="12"/>
        <v>6.1071893134886385E-3</v>
      </c>
      <c r="G147">
        <f t="shared" si="11"/>
        <v>26.100000000000129</v>
      </c>
      <c r="H147">
        <f t="shared" si="13"/>
        <v>3.8124713021121736E-5</v>
      </c>
    </row>
    <row r="148" spans="3:8" x14ac:dyDescent="0.3">
      <c r="C148">
        <f t="shared" si="10"/>
        <v>14.199999999999966</v>
      </c>
      <c r="D148">
        <f t="shared" si="12"/>
        <v>5.8712490938379403E-3</v>
      </c>
      <c r="G148">
        <f t="shared" si="11"/>
        <v>26.200000000000131</v>
      </c>
      <c r="H148">
        <f t="shared" si="13"/>
        <v>3.6473969881511015E-5</v>
      </c>
    </row>
    <row r="149" spans="3:8" x14ac:dyDescent="0.3">
      <c r="C149">
        <f t="shared" si="10"/>
        <v>14.299999999999965</v>
      </c>
      <c r="D149">
        <f t="shared" si="12"/>
        <v>5.6440041145767988E-3</v>
      </c>
      <c r="G149">
        <f t="shared" si="11"/>
        <v>26.300000000000132</v>
      </c>
      <c r="H149">
        <f t="shared" si="13"/>
        <v>3.489393894285678E-5</v>
      </c>
    </row>
    <row r="150" spans="3:8" x14ac:dyDescent="0.3">
      <c r="C150">
        <f t="shared" si="10"/>
        <v>14.399999999999965</v>
      </c>
      <c r="D150">
        <f t="shared" si="12"/>
        <v>5.42515660875054E-3</v>
      </c>
      <c r="G150">
        <f t="shared" si="11"/>
        <v>26.400000000000134</v>
      </c>
      <c r="H150">
        <f t="shared" si="13"/>
        <v>3.3381630088216463E-5</v>
      </c>
    </row>
    <row r="151" spans="3:8" x14ac:dyDescent="0.3">
      <c r="C151">
        <f t="shared" si="10"/>
        <v>14.499999999999964</v>
      </c>
      <c r="D151">
        <f t="shared" si="12"/>
        <v>5.2144177401907193E-3</v>
      </c>
      <c r="G151">
        <f t="shared" si="11"/>
        <v>26.500000000000135</v>
      </c>
      <c r="H151">
        <f t="shared" si="13"/>
        <v>3.1934177638548358E-5</v>
      </c>
    </row>
    <row r="152" spans="3:8" x14ac:dyDescent="0.3">
      <c r="C152">
        <f t="shared" si="10"/>
        <v>14.599999999999964</v>
      </c>
      <c r="D152">
        <f t="shared" si="12"/>
        <v>5.0115074105006154E-3</v>
      </c>
      <c r="G152">
        <f t="shared" si="11"/>
        <v>26.600000000000136</v>
      </c>
      <c r="H152">
        <f t="shared" si="13"/>
        <v>3.0548835277647775E-5</v>
      </c>
    </row>
    <row r="153" spans="3:8" x14ac:dyDescent="0.3">
      <c r="C153">
        <f t="shared" si="10"/>
        <v>14.699999999999964</v>
      </c>
      <c r="D153">
        <f t="shared" si="12"/>
        <v>4.8161540652441725E-3</v>
      </c>
      <c r="G153">
        <f t="shared" si="11"/>
        <v>26.700000000000138</v>
      </c>
      <c r="H153">
        <f t="shared" si="13"/>
        <v>2.9222971178649527E-5</v>
      </c>
    </row>
    <row r="154" spans="3:8" x14ac:dyDescent="0.3">
      <c r="C154">
        <f t="shared" si="10"/>
        <v>14.799999999999963</v>
      </c>
      <c r="D154">
        <f t="shared" si="12"/>
        <v>4.6280944997869142E-3</v>
      </c>
      <c r="G154">
        <f t="shared" si="11"/>
        <v>26.800000000000139</v>
      </c>
      <c r="H154">
        <f t="shared" si="13"/>
        <v>2.7954063324377812E-5</v>
      </c>
    </row>
    <row r="155" spans="3:8" x14ac:dyDescent="0.3">
      <c r="C155">
        <f t="shared" si="10"/>
        <v>14.899999999999963</v>
      </c>
      <c r="D155">
        <f t="shared" si="12"/>
        <v>4.4470736652003967E-3</v>
      </c>
      <c r="G155">
        <f t="shared" si="11"/>
        <v>26.900000000000141</v>
      </c>
      <c r="H155">
        <f t="shared" si="13"/>
        <v>2.6739695014105379E-5</v>
      </c>
    </row>
    <row r="156" spans="3:8" x14ac:dyDescent="0.3">
      <c r="C156">
        <f t="shared" si="10"/>
        <v>14.999999999999963</v>
      </c>
      <c r="D156">
        <f t="shared" si="12"/>
        <v>4.2728444746071232E-3</v>
      </c>
      <c r="G156">
        <f t="shared" si="11"/>
        <v>27.000000000000142</v>
      </c>
      <c r="H156">
        <f t="shared" si="13"/>
        <v>2.5577550549552866E-5</v>
      </c>
    </row>
    <row r="157" spans="3:8" x14ac:dyDescent="0.3">
      <c r="C157">
        <f t="shared" si="10"/>
        <v>15.099999999999962</v>
      </c>
      <c r="D157">
        <f t="shared" si="12"/>
        <v>4.1051676103102345E-3</v>
      </c>
      <c r="G157">
        <f t="shared" si="11"/>
        <v>27.100000000000144</v>
      </c>
      <c r="H157">
        <f t="shared" si="13"/>
        <v>2.446541109322376E-5</v>
      </c>
    </row>
    <row r="158" spans="3:8" x14ac:dyDescent="0.3">
      <c r="C158">
        <f t="shared" si="10"/>
        <v>15.199999999999962</v>
      </c>
      <c r="D158">
        <f t="shared" si="12"/>
        <v>3.9438113320218312E-3</v>
      </c>
      <c r="G158">
        <f t="shared" si="11"/>
        <v>27.200000000000145</v>
      </c>
      <c r="H158">
        <f t="shared" si="13"/>
        <v>2.3401150692420024E-5</v>
      </c>
    </row>
    <row r="159" spans="3:8" x14ac:dyDescent="0.3">
      <c r="C159">
        <f t="shared" si="10"/>
        <v>15.299999999999962</v>
      </c>
      <c r="D159">
        <f t="shared" si="12"/>
        <v>3.7885512864751112E-3</v>
      </c>
      <c r="G159">
        <f t="shared" si="11"/>
        <v>27.300000000000146</v>
      </c>
      <c r="H159">
        <f t="shared" si="13"/>
        <v>2.2382732462531136E-5</v>
      </c>
    </row>
    <row r="160" spans="3:8" x14ac:dyDescent="0.3">
      <c r="C160">
        <f t="shared" si="10"/>
        <v>15.399999999999961</v>
      </c>
      <c r="D160">
        <f t="shared" si="12"/>
        <v>3.6391703186787901E-3</v>
      </c>
      <c r="G160">
        <f t="shared" si="11"/>
        <v>27.400000000000148</v>
      </c>
      <c r="H160">
        <f t="shared" si="13"/>
        <v>2.1408204923422858E-5</v>
      </c>
    </row>
    <row r="161" spans="3:8" x14ac:dyDescent="0.3">
      <c r="C161">
        <f t="shared" si="10"/>
        <v>15.499999999999961</v>
      </c>
      <c r="D161">
        <f t="shared" si="12"/>
        <v>3.4954582850472322E-3</v>
      </c>
      <c r="G161">
        <f t="shared" si="11"/>
        <v>27.500000000000149</v>
      </c>
      <c r="H161">
        <f t="shared" si="13"/>
        <v>2.0475698482981851E-5</v>
      </c>
    </row>
    <row r="162" spans="3:8" x14ac:dyDescent="0.3">
      <c r="C162">
        <f t="shared" si="10"/>
        <v>15.599999999999961</v>
      </c>
      <c r="D162">
        <f t="shared" si="12"/>
        <v>3.3572118686162377E-3</v>
      </c>
      <c r="G162">
        <f t="shared" si="11"/>
        <v>27.600000000000151</v>
      </c>
      <c r="H162">
        <f t="shared" si="13"/>
        <v>1.958342206209114E-5</v>
      </c>
    </row>
    <row r="163" spans="3:8" x14ac:dyDescent="0.3">
      <c r="C163">
        <f t="shared" si="10"/>
        <v>15.69999999999996</v>
      </c>
      <c r="D163">
        <f t="shared" si="12"/>
        <v>3.2242343965326664E-3</v>
      </c>
      <c r="G163">
        <f t="shared" si="11"/>
        <v>27.700000000000152</v>
      </c>
      <c r="H163">
        <f t="shared" si="13"/>
        <v>1.8729659855525726E-5</v>
      </c>
    </row>
    <row r="164" spans="3:8" x14ac:dyDescent="0.3">
      <c r="C164">
        <f t="shared" si="10"/>
        <v>15.79999999999996</v>
      </c>
      <c r="D164">
        <f t="shared" si="12"/>
        <v>3.0963356599855796E-3</v>
      </c>
      <c r="G164">
        <f t="shared" si="11"/>
        <v>27.800000000000153</v>
      </c>
      <c r="H164">
        <f t="shared" si="13"/>
        <v>1.7912768223461117E-5</v>
      </c>
    </row>
    <row r="165" spans="3:8" x14ac:dyDescent="0.3">
      <c r="C165">
        <f t="shared" si="10"/>
        <v>15.899999999999959</v>
      </c>
      <c r="D165">
        <f t="shared" si="12"/>
        <v>2.973331736727626E-3</v>
      </c>
      <c r="G165">
        <f t="shared" si="11"/>
        <v>27.900000000000155</v>
      </c>
      <c r="H165">
        <f t="shared" si="13"/>
        <v>1.7131172708487471E-5</v>
      </c>
    </row>
    <row r="166" spans="3:8" x14ac:dyDescent="0.3">
      <c r="C166">
        <f t="shared" si="10"/>
        <v>15.999999999999959</v>
      </c>
      <c r="D166">
        <f t="shared" si="12"/>
        <v>2.8550448163176031E-3</v>
      </c>
      <c r="G166">
        <f t="shared" si="11"/>
        <v>28.000000000000156</v>
      </c>
      <c r="H166">
        <f t="shared" si="13"/>
        <v>1.6383365173212045E-5</v>
      </c>
    </row>
    <row r="167" spans="3:8" x14ac:dyDescent="0.3">
      <c r="C167">
        <f t="shared" si="10"/>
        <v>16.099999999999959</v>
      </c>
      <c r="D167">
        <f t="shared" si="12"/>
        <v>2.7413030281987281E-3</v>
      </c>
      <c r="G167">
        <f t="shared" si="11"/>
        <v>28.100000000000158</v>
      </c>
      <c r="H167">
        <f t="shared" si="13"/>
        <v>1.5667901053717873E-5</v>
      </c>
    </row>
    <row r="168" spans="3:8" x14ac:dyDescent="0.3">
      <c r="C168">
        <f t="shared" si="10"/>
        <v>16.19999999999996</v>
      </c>
      <c r="D168">
        <f t="shared" si="12"/>
        <v>2.6319402727117205E-3</v>
      </c>
      <c r="G168">
        <f t="shared" si="11"/>
        <v>28.200000000000159</v>
      </c>
      <c r="H168">
        <f t="shared" si="13"/>
        <v>1.4983396724324836E-5</v>
      </c>
    </row>
    <row r="169" spans="3:8" x14ac:dyDescent="0.3">
      <c r="C169">
        <f t="shared" si="10"/>
        <v>16.299999999999962</v>
      </c>
      <c r="D169">
        <f t="shared" si="12"/>
        <v>2.5267960551276386E-3</v>
      </c>
      <c r="G169">
        <f t="shared" si="11"/>
        <v>28.300000000000161</v>
      </c>
      <c r="H169">
        <f t="shared" si="13"/>
        <v>1.4328526969270252E-5</v>
      </c>
    </row>
    <row r="170" spans="3:8" x14ac:dyDescent="0.3">
      <c r="C170">
        <f t="shared" si="10"/>
        <v>16.399999999999963</v>
      </c>
      <c r="D170">
        <f t="shared" si="12"/>
        <v>2.4257153227721577E-3</v>
      </c>
      <c r="G170">
        <f t="shared" si="11"/>
        <v>28.400000000000162</v>
      </c>
      <c r="H170">
        <f t="shared" si="13"/>
        <v>1.3702022557092989E-5</v>
      </c>
    </row>
    <row r="171" spans="3:8" x14ac:dyDescent="0.3">
      <c r="C171">
        <f t="shared" si="10"/>
        <v>16.499999999999964</v>
      </c>
      <c r="D171">
        <f t="shared" si="12"/>
        <v>2.3285483053007857E-3</v>
      </c>
      <c r="G171">
        <f t="shared" si="11"/>
        <v>28.500000000000163</v>
      </c>
      <c r="H171">
        <f t="shared" si="13"/>
        <v>1.3102667913663951E-5</v>
      </c>
    </row>
    <row r="172" spans="3:8" x14ac:dyDescent="0.3">
      <c r="C172">
        <f t="shared" ref="C172:C206" si="14">C171+0.1</f>
        <v>16.599999999999966</v>
      </c>
      <c r="D172">
        <f t="shared" si="12"/>
        <v>2.2351503581731461E-3</v>
      </c>
      <c r="G172">
        <f t="shared" ref="G172:G206" si="15">G171+0.1</f>
        <v>28.600000000000165</v>
      </c>
      <c r="H172">
        <f t="shared" si="13"/>
        <v>1.2529298889960423E-5</v>
      </c>
    </row>
    <row r="173" spans="3:8" x14ac:dyDescent="0.3">
      <c r="C173">
        <f t="shared" si="14"/>
        <v>16.699999999999967</v>
      </c>
      <c r="D173">
        <f t="shared" si="12"/>
        <v>2.1453818093640498E-3</v>
      </c>
      <c r="G173">
        <f t="shared" si="15"/>
        <v>28.700000000000166</v>
      </c>
      <c r="H173">
        <f t="shared" si="13"/>
        <v>1.1980800620830141E-5</v>
      </c>
    </row>
    <row r="174" spans="3:8" x14ac:dyDescent="0.3">
      <c r="C174">
        <f t="shared" si="14"/>
        <v>16.799999999999969</v>
      </c>
      <c r="D174">
        <f t="shared" si="12"/>
        <v>2.0591078093393977E-3</v>
      </c>
      <c r="G174">
        <f t="shared" si="15"/>
        <v>28.800000000000168</v>
      </c>
      <c r="H174">
        <f t="shared" si="13"/>
        <v>1.1456105471134463E-5</v>
      </c>
    </row>
    <row r="175" spans="3:8" x14ac:dyDescent="0.3">
      <c r="C175">
        <f t="shared" si="14"/>
        <v>16.89999999999997</v>
      </c>
      <c r="D175">
        <f t="shared" si="12"/>
        <v>1.9761981843160665E-3</v>
      </c>
      <c r="G175">
        <f t="shared" si="15"/>
        <v>28.900000000000169</v>
      </c>
      <c r="H175">
        <f t="shared" si="13"/>
        <v>1.09541910657977E-5</v>
      </c>
    </row>
    <row r="176" spans="3:8" x14ac:dyDescent="0.3">
      <c r="C176">
        <f t="shared" si="14"/>
        <v>16.999999999999972</v>
      </c>
      <c r="D176">
        <f t="shared" si="12"/>
        <v>1.8965272928167824E-3</v>
      </c>
      <c r="G176">
        <f t="shared" si="15"/>
        <v>29.000000000000171</v>
      </c>
      <c r="H176">
        <f t="shared" si="13"/>
        <v>1.0474078400423081E-5</v>
      </c>
    </row>
    <row r="177" spans="3:8" x14ac:dyDescent="0.3">
      <c r="C177">
        <f t="shared" si="14"/>
        <v>17.099999999999973</v>
      </c>
      <c r="D177">
        <f t="shared" si="12"/>
        <v>1.8199738855234763E-3</v>
      </c>
      <c r="G177">
        <f t="shared" si="15"/>
        <v>29.100000000000172</v>
      </c>
      <c r="H177">
        <f t="shared" si="13"/>
        <v>1.0014830029263982E-5</v>
      </c>
    </row>
    <row r="178" spans="3:8" x14ac:dyDescent="0.3">
      <c r="C178">
        <f t="shared" si="14"/>
        <v>17.199999999999974</v>
      </c>
      <c r="D178">
        <f t="shared" si="12"/>
        <v>1.7464209684257134E-3</v>
      </c>
      <c r="G178">
        <f t="shared" si="15"/>
        <v>29.200000000000173</v>
      </c>
      <c r="H178">
        <f t="shared" si="13"/>
        <v>9.5755483274625712E-6</v>
      </c>
    </row>
    <row r="179" spans="3:8" x14ac:dyDescent="0.3">
      <c r="C179">
        <f t="shared" si="14"/>
        <v>17.299999999999976</v>
      </c>
      <c r="D179">
        <f t="shared" si="12"/>
        <v>1.6757556692545558E-3</v>
      </c>
      <c r="G179">
        <f t="shared" si="15"/>
        <v>29.300000000000175</v>
      </c>
      <c r="H179">
        <f t="shared" si="13"/>
        <v>9.1553738245871128E-6</v>
      </c>
    </row>
    <row r="180" spans="3:8" x14ac:dyDescent="0.3">
      <c r="C180">
        <f t="shared" si="14"/>
        <v>17.399999999999977</v>
      </c>
      <c r="D180">
        <f t="shared" si="12"/>
        <v>1.6078691071864624E-3</v>
      </c>
      <c r="G180">
        <f t="shared" si="15"/>
        <v>29.400000000000176</v>
      </c>
      <c r="H180">
        <f t="shared" si="13"/>
        <v>8.7534836066138839E-6</v>
      </c>
    </row>
    <row r="181" spans="3:8" x14ac:dyDescent="0.3">
      <c r="C181">
        <f t="shared" si="14"/>
        <v>17.499999999999979</v>
      </c>
      <c r="D181">
        <f t="shared" si="12"/>
        <v>1.5426562657966146E-3</v>
      </c>
      <c r="G181">
        <f t="shared" si="15"/>
        <v>29.500000000000178</v>
      </c>
      <c r="H181">
        <f t="shared" si="13"/>
        <v>8.3690897836101872E-6</v>
      </c>
    </row>
    <row r="182" spans="3:8" x14ac:dyDescent="0.3">
      <c r="C182">
        <f t="shared" si="14"/>
        <v>17.59999999999998</v>
      </c>
      <c r="D182">
        <f t="shared" si="12"/>
        <v>1.4800158692363369E-3</v>
      </c>
      <c r="G182">
        <f t="shared" si="15"/>
        <v>29.600000000000179</v>
      </c>
      <c r="H182">
        <f t="shared" si="13"/>
        <v>8.0014380204812261E-6</v>
      </c>
    </row>
    <row r="183" spans="3:8" x14ac:dyDescent="0.3">
      <c r="C183">
        <f t="shared" si="14"/>
        <v>17.699999999999982</v>
      </c>
      <c r="D183">
        <f t="shared" si="12"/>
        <v>1.4198502616050127E-3</v>
      </c>
      <c r="G183">
        <f t="shared" si="15"/>
        <v>29.70000000000018</v>
      </c>
      <c r="H183">
        <f t="shared" si="13"/>
        <v>7.6498061282461505E-6</v>
      </c>
    </row>
    <row r="184" spans="3:8" x14ac:dyDescent="0.3">
      <c r="C184">
        <f t="shared" si="14"/>
        <v>17.799999999999983</v>
      </c>
      <c r="D184">
        <f t="shared" si="12"/>
        <v>1.3620652894830592E-3</v>
      </c>
      <c r="G184">
        <f t="shared" si="15"/>
        <v>29.800000000000182</v>
      </c>
      <c r="H184">
        <f t="shared" si="13"/>
        <v>7.3135027134073106E-6</v>
      </c>
    </row>
    <row r="185" spans="3:8" x14ac:dyDescent="0.3">
      <c r="C185">
        <f t="shared" si="14"/>
        <v>17.899999999999984</v>
      </c>
      <c r="D185">
        <f t="shared" si="12"/>
        <v>1.3065701875890059E-3</v>
      </c>
      <c r="G185">
        <f t="shared" si="15"/>
        <v>29.900000000000183</v>
      </c>
      <c r="H185">
        <f t="shared" si="13"/>
        <v>6.9918658830715861E-6</v>
      </c>
    </row>
    <row r="186" spans="3:8" x14ac:dyDescent="0.3">
      <c r="C186">
        <f t="shared" si="14"/>
        <v>17.999999999999986</v>
      </c>
      <c r="D186">
        <f t="shared" si="12"/>
        <v>1.253277467520739E-3</v>
      </c>
      <c r="G186">
        <f t="shared" si="15"/>
        <v>30.000000000000185</v>
      </c>
      <c r="H186">
        <f t="shared" si="13"/>
        <v>6.6842620035743493E-6</v>
      </c>
    </row>
    <row r="187" spans="3:8" x14ac:dyDescent="0.3">
      <c r="C187">
        <f t="shared" si="14"/>
        <v>18.099999999999987</v>
      </c>
      <c r="D187">
        <f t="shared" si="12"/>
        <v>1.2021028095381306E-3</v>
      </c>
      <c r="G187">
        <f t="shared" si="15"/>
        <v>30.100000000000186</v>
      </c>
      <c r="H187">
        <f t="shared" si="13"/>
        <v>6.3900845104444348E-6</v>
      </c>
    </row>
    <row r="188" spans="3:8" x14ac:dyDescent="0.3">
      <c r="C188">
        <f t="shared" si="14"/>
        <v>18.199999999999989</v>
      </c>
      <c r="D188">
        <f t="shared" si="12"/>
        <v>1.1529649573419154E-3</v>
      </c>
      <c r="G188">
        <f t="shared" si="15"/>
        <v>30.200000000000188</v>
      </c>
      <c r="H188">
        <f t="shared" si="13"/>
        <v>6.1087527676334351E-6</v>
      </c>
    </row>
    <row r="189" spans="3:8" x14ac:dyDescent="0.3">
      <c r="C189">
        <f t="shared" si="14"/>
        <v>18.29999999999999</v>
      </c>
      <c r="D189">
        <f t="shared" si="12"/>
        <v>1.1057856158015148E-3</v>
      </c>
      <c r="G189">
        <f t="shared" si="15"/>
        <v>30.300000000000189</v>
      </c>
      <c r="H189">
        <f t="shared" si="13"/>
        <v>5.8397109740139536E-6</v>
      </c>
    </row>
    <row r="190" spans="3:8" x14ac:dyDescent="0.3">
      <c r="C190">
        <f t="shared" si="14"/>
        <v>18.399999999999991</v>
      </c>
      <c r="D190">
        <f t="shared" si="12"/>
        <v>1.0604893515826837E-3</v>
      </c>
      <c r="G190">
        <f t="shared" si="15"/>
        <v>30.40000000000019</v>
      </c>
      <c r="H190">
        <f t="shared" si="13"/>
        <v>5.5824271152301477E-6</v>
      </c>
    </row>
    <row r="191" spans="3:8" x14ac:dyDescent="0.3">
      <c r="C191">
        <f t="shared" si="14"/>
        <v>18.499999999999993</v>
      </c>
      <c r="D191">
        <f t="shared" si="12"/>
        <v>1.0170034966242435E-3</v>
      </c>
      <c r="G191">
        <f t="shared" si="15"/>
        <v>30.500000000000192</v>
      </c>
      <c r="H191">
        <f t="shared" si="13"/>
        <v>5.3363919590595214E-6</v>
      </c>
    </row>
    <row r="192" spans="3:8" x14ac:dyDescent="0.3">
      <c r="C192">
        <f t="shared" si="14"/>
        <v>18.599999999999994</v>
      </c>
      <c r="D192">
        <f t="shared" si="12"/>
        <v>9.7525805441183117E-4</v>
      </c>
      <c r="G192">
        <f t="shared" si="15"/>
        <v>30.600000000000193</v>
      </c>
      <c r="H192">
        <f t="shared" si="13"/>
        <v>5.1011180925169435E-6</v>
      </c>
    </row>
    <row r="193" spans="3:8" x14ac:dyDescent="0.3">
      <c r="C193">
        <f t="shared" si="14"/>
        <v>18.699999999999996</v>
      </c>
      <c r="D193">
        <f t="shared" si="12"/>
        <v>9.3518560899542901E-4</v>
      </c>
      <c r="G193">
        <f t="shared" si="15"/>
        <v>30.700000000000195</v>
      </c>
      <c r="H193">
        <f t="shared" si="13"/>
        <v>4.8761389990027989E-6</v>
      </c>
    </row>
    <row r="194" spans="3:8" x14ac:dyDescent="0.3">
      <c r="C194">
        <f t="shared" si="14"/>
        <v>18.799999999999997</v>
      </c>
      <c r="D194">
        <f t="shared" si="12"/>
        <v>8.9672123669655597E-4</v>
      </c>
      <c r="G194">
        <f t="shared" si="15"/>
        <v>30.800000000000196</v>
      </c>
      <c r="H194">
        <f t="shared" si="13"/>
        <v>4.6610081738634703E-6</v>
      </c>
    </row>
    <row r="195" spans="3:8" x14ac:dyDescent="0.3">
      <c r="C195">
        <f t="shared" si="14"/>
        <v>18.899999999999999</v>
      </c>
      <c r="D195">
        <f t="shared" si="12"/>
        <v>8.5980242045020894E-4</v>
      </c>
      <c r="G195">
        <f t="shared" si="15"/>
        <v>30.900000000000198</v>
      </c>
      <c r="H195">
        <f t="shared" si="13"/>
        <v>4.4552982767975794E-6</v>
      </c>
    </row>
    <row r="196" spans="3:8" x14ac:dyDescent="0.3">
      <c r="C196">
        <f t="shared" si="14"/>
        <v>19</v>
      </c>
      <c r="D196">
        <f t="shared" si="12"/>
        <v>8.2436896672612051E-4</v>
      </c>
      <c r="G196">
        <f t="shared" si="15"/>
        <v>31.000000000000199</v>
      </c>
      <c r="H196">
        <f t="shared" si="13"/>
        <v>4.258600319603512E-6</v>
      </c>
    </row>
    <row r="197" spans="3:8" x14ac:dyDescent="0.3">
      <c r="C197">
        <f t="shared" si="14"/>
        <v>19.100000000000001</v>
      </c>
      <c r="D197">
        <f t="shared" si="12"/>
        <v>7.9036292497345543E-4</v>
      </c>
      <c r="G197">
        <f t="shared" si="15"/>
        <v>31.1000000000002</v>
      </c>
      <c r="H197">
        <f t="shared" si="13"/>
        <v>4.0705228878235294E-6</v>
      </c>
    </row>
    <row r="198" spans="3:8" x14ac:dyDescent="0.3">
      <c r="C198">
        <f t="shared" si="14"/>
        <v>19.200000000000003</v>
      </c>
      <c r="D198">
        <f t="shared" si="12"/>
        <v>7.5772850953284381E-4</v>
      </c>
      <c r="G198">
        <f t="shared" si="15"/>
        <v>31.200000000000202</v>
      </c>
      <c r="H198">
        <f t="shared" si="13"/>
        <v>3.8906913948973092E-6</v>
      </c>
    </row>
    <row r="199" spans="3:8" x14ac:dyDescent="0.3">
      <c r="C199">
        <f t="shared" si="14"/>
        <v>19.300000000000004</v>
      </c>
      <c r="D199">
        <f t="shared" ref="D199:D206" si="16">_xlfn.CHISQ.DIST(C199,C$3,FALSE)</f>
        <v>7.2641202395948648E-4</v>
      </c>
      <c r="G199">
        <f t="shared" si="15"/>
        <v>31.300000000000203</v>
      </c>
      <c r="H199">
        <f t="shared" ref="H199:H206" si="17">_xlfn.CHISQ.DIST(G199,G$3,FALSE)</f>
        <v>3.7187473674931905E-6</v>
      </c>
    </row>
    <row r="200" spans="3:8" x14ac:dyDescent="0.3">
      <c r="C200">
        <f t="shared" si="14"/>
        <v>19.400000000000006</v>
      </c>
      <c r="D200">
        <f t="shared" si="16"/>
        <v>6.9636178770109646E-4</v>
      </c>
      <c r="G200">
        <f t="shared" si="15"/>
        <v>31.400000000000205</v>
      </c>
      <c r="H200">
        <f t="shared" si="17"/>
        <v>3.5543477607384832E-6</v>
      </c>
    </row>
    <row r="201" spans="3:8" x14ac:dyDescent="0.3">
      <c r="C201">
        <f t="shared" si="14"/>
        <v>19.500000000000007</v>
      </c>
      <c r="D201">
        <f t="shared" si="16"/>
        <v>6.675280650745495E-4</v>
      </c>
      <c r="G201">
        <f t="shared" si="15"/>
        <v>31.500000000000206</v>
      </c>
      <c r="H201">
        <f t="shared" si="17"/>
        <v>3.3971643021214096E-6</v>
      </c>
    </row>
    <row r="202" spans="3:8" x14ac:dyDescent="0.3">
      <c r="C202">
        <f t="shared" si="14"/>
        <v>19.600000000000009</v>
      </c>
      <c r="D202">
        <f t="shared" si="16"/>
        <v>6.398629964853125E-4</v>
      </c>
      <c r="G202">
        <f t="shared" si="15"/>
        <v>31.600000000000207</v>
      </c>
      <c r="H202">
        <f t="shared" si="17"/>
        <v>3.2468828628863214E-6</v>
      </c>
    </row>
    <row r="203" spans="3:8" x14ac:dyDescent="0.3">
      <c r="C203">
        <f t="shared" si="14"/>
        <v>19.70000000000001</v>
      </c>
      <c r="D203">
        <f t="shared" si="16"/>
        <v>6.1332053183405313E-4</v>
      </c>
      <c r="G203">
        <f t="shared" si="15"/>
        <v>31.700000000000209</v>
      </c>
      <c r="H203">
        <f t="shared" si="17"/>
        <v>3.103202855791341E-6</v>
      </c>
    </row>
    <row r="204" spans="3:8" x14ac:dyDescent="0.3">
      <c r="C204">
        <f t="shared" si="14"/>
        <v>19.800000000000011</v>
      </c>
      <c r="D204">
        <f t="shared" si="16"/>
        <v>5.8785636605521185E-4</v>
      </c>
      <c r="G204">
        <f t="shared" si="15"/>
        <v>31.80000000000021</v>
      </c>
      <c r="H204">
        <f t="shared" si="17"/>
        <v>2.9658366581425927E-6</v>
      </c>
    </row>
    <row r="205" spans="3:8" x14ac:dyDescent="0.3">
      <c r="C205">
        <f t="shared" si="14"/>
        <v>19.900000000000013</v>
      </c>
      <c r="D205">
        <f t="shared" si="16"/>
        <v>5.6342787673280823E-4</v>
      </c>
      <c r="G205">
        <f t="shared" si="15"/>
        <v>31.900000000000212</v>
      </c>
      <c r="H205">
        <f t="shared" si="17"/>
        <v>2.834509059063359E-6</v>
      </c>
    </row>
    <row r="206" spans="3:8" x14ac:dyDescent="0.3">
      <c r="C206">
        <f t="shared" si="14"/>
        <v>20.000000000000014</v>
      </c>
      <c r="D206">
        <f t="shared" si="16"/>
        <v>5.3999406373927104E-4</v>
      </c>
      <c r="G206">
        <f t="shared" si="15"/>
        <v>32.000000000000213</v>
      </c>
      <c r="H206">
        <f t="shared" si="17"/>
        <v>2.708956729997936E-6</v>
      </c>
    </row>
  </sheetData>
  <phoneticPr fontId="2"/>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9</vt:i4>
      </vt:variant>
      <vt:variant>
        <vt:lpstr>名前付き一覧</vt:lpstr>
      </vt:variant>
      <vt:variant>
        <vt:i4>3</vt:i4>
      </vt:variant>
    </vt:vector>
  </HeadingPairs>
  <TitlesOfParts>
    <vt:vector size="12" baseType="lpstr">
      <vt:lpstr>統計学B #15</vt:lpstr>
      <vt:lpstr>統計学B #15_解答</vt:lpstr>
      <vt:lpstr>標準正規分布表</vt:lpstr>
      <vt:lpstr>ｔ分布表</vt:lpstr>
      <vt:lpstr>ポアソン分布表</vt:lpstr>
      <vt:lpstr>カイ二乗分布表</vt:lpstr>
      <vt:lpstr>F分布表</vt:lpstr>
      <vt:lpstr>temp</vt:lpstr>
      <vt:lpstr>chisq.dist</vt:lpstr>
      <vt:lpstr>temp!Print_Area</vt:lpstr>
      <vt:lpstr>'統計学B #15'!Print_Area</vt:lpstr>
      <vt:lpstr>'統計学B #15_解答'!Print_Area</vt:lpstr>
    </vt:vector>
  </TitlesOfParts>
  <Company>University of Tsukuba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Tsukuba-Think</dc:creator>
  <cp:lastModifiedBy>Tsukuba-Think</cp:lastModifiedBy>
  <cp:lastPrinted>2020-01-14T09:11:47Z</cp:lastPrinted>
  <dcterms:created xsi:type="dcterms:W3CDTF">2019-04-23T06:14:39Z</dcterms:created>
  <dcterms:modified xsi:type="dcterms:W3CDTF">2020-01-14T13:34:02Z</dcterms:modified>
</cp:coreProperties>
</file>