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is\Desktop\授業関連\20201126_統計学\12\"/>
    </mc:Choice>
  </mc:AlternateContent>
  <xr:revisionPtr revIDLastSave="0" documentId="13_ncr:1_{B0D54265-96DE-4AB7-8CD3-2BDDBECCA312}" xr6:coauthVersionLast="45" xr6:coauthVersionMax="45" xr10:uidLastSave="{00000000-0000-0000-0000-000000000000}"/>
  <bookViews>
    <workbookView xWindow="-110" yWindow="-110" windowWidth="19420" windowHeight="10420" xr2:uid="{C81422D8-7DE3-40AD-92F9-C37DEDC4A939}"/>
  </bookViews>
  <sheets>
    <sheet name="Q4" sheetId="3" r:id="rId1"/>
    <sheet name="Q5" sheetId="5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0" i="3" l="1"/>
  <c r="C10" i="3"/>
  <c r="C15" i="5"/>
  <c r="I15" i="5"/>
  <c r="I16" i="3"/>
  <c r="I15" i="3"/>
  <c r="C16" i="3"/>
  <c r="C15" i="3"/>
  <c r="I13" i="5"/>
  <c r="I14" i="5" s="1"/>
  <c r="C13" i="5"/>
  <c r="C14" i="5" s="1"/>
  <c r="J18" i="5"/>
  <c r="D18" i="5"/>
  <c r="J17" i="5"/>
  <c r="D17" i="5"/>
  <c r="I14" i="3"/>
  <c r="C14" i="3"/>
  <c r="J13" i="3"/>
  <c r="J12" i="3"/>
  <c r="D13" i="3"/>
  <c r="D12" i="3"/>
  <c r="J12" i="5" l="1"/>
  <c r="K12" i="5" s="1"/>
  <c r="J8" i="5"/>
  <c r="K8" i="5" s="1"/>
  <c r="J11" i="5"/>
  <c r="K11" i="5" s="1"/>
  <c r="J9" i="5"/>
  <c r="K9" i="5" s="1"/>
  <c r="J10" i="5"/>
  <c r="K10" i="5" s="1"/>
  <c r="D12" i="5"/>
  <c r="E12" i="5" s="1"/>
  <c r="D8" i="5"/>
  <c r="E8" i="5" s="1"/>
  <c r="D9" i="5"/>
  <c r="E9" i="5" s="1"/>
  <c r="D10" i="5"/>
  <c r="E10" i="5" s="1"/>
  <c r="D11" i="5"/>
  <c r="E11" i="5" s="1"/>
  <c r="D6" i="5"/>
  <c r="E6" i="5" s="1"/>
  <c r="D4" i="5"/>
  <c r="E4" i="5" s="1"/>
  <c r="D7" i="5"/>
  <c r="E7" i="5" s="1"/>
  <c r="D5" i="5"/>
  <c r="E5" i="5" s="1"/>
  <c r="D3" i="5"/>
  <c r="J7" i="5"/>
  <c r="K7" i="5" s="1"/>
  <c r="J5" i="5"/>
  <c r="K5" i="5" s="1"/>
  <c r="J3" i="5"/>
  <c r="J6" i="5"/>
  <c r="K6" i="5" s="1"/>
  <c r="J4" i="5"/>
  <c r="K4" i="5" s="1"/>
  <c r="J13" i="5" l="1"/>
  <c r="D13" i="5"/>
  <c r="E3" i="5"/>
  <c r="E13" i="5" s="1"/>
  <c r="K3" i="5"/>
  <c r="K13" i="5" s="1"/>
  <c r="I21" i="5" l="1"/>
  <c r="I20" i="5"/>
  <c r="C21" i="5"/>
  <c r="C20" i="5"/>
  <c r="C19" i="5"/>
  <c r="I19" i="5"/>
  <c r="I8" i="3" l="1"/>
  <c r="I9" i="3" s="1"/>
  <c r="J7" i="3" l="1"/>
  <c r="K7" i="3" s="1"/>
  <c r="J3" i="3"/>
  <c r="J6" i="3"/>
  <c r="K6" i="3" s="1"/>
  <c r="J4" i="3"/>
  <c r="K4" i="3" s="1"/>
  <c r="J5" i="3"/>
  <c r="K5" i="3" s="1"/>
  <c r="K3" i="3" l="1"/>
  <c r="K8" i="3" s="1"/>
  <c r="J8" i="3"/>
  <c r="C8" i="3" l="1"/>
  <c r="C9" i="3" s="1"/>
  <c r="D7" i="3" l="1"/>
  <c r="E7" i="3" s="1"/>
  <c r="D4" i="3"/>
  <c r="E4" i="3" s="1"/>
  <c r="D6" i="3"/>
  <c r="E6" i="3" s="1"/>
  <c r="D5" i="3"/>
  <c r="E5" i="3" s="1"/>
  <c r="D3" i="3"/>
  <c r="E3" i="3" s="1"/>
  <c r="E8" i="3" l="1"/>
  <c r="D8" i="3"/>
</calcChain>
</file>

<file path=xl/sharedStrings.xml><?xml version="1.0" encoding="utf-8"?>
<sst xmlns="http://schemas.openxmlformats.org/spreadsheetml/2006/main" count="48" uniqueCount="14">
  <si>
    <t>n</t>
    <phoneticPr fontId="1"/>
  </si>
  <si>
    <t>i</t>
    <phoneticPr fontId="1"/>
  </si>
  <si>
    <t>SUM</t>
    <phoneticPr fontId="1"/>
  </si>
  <si>
    <t>x</t>
    <phoneticPr fontId="1"/>
  </si>
  <si>
    <t>x-xbar</t>
    <phoneticPr fontId="1"/>
  </si>
  <si>
    <t>(x-xbar)^2</t>
    <phoneticPr fontId="1"/>
  </si>
  <si>
    <t>mean</t>
    <phoneticPr fontId="1"/>
  </si>
  <si>
    <t>水曜日用</t>
    <rPh sb="0" eb="3">
      <t>スイヨウビ</t>
    </rPh>
    <rPh sb="3" eb="4">
      <t>ヨウ</t>
    </rPh>
    <phoneticPr fontId="1"/>
  </si>
  <si>
    <t>標本不偏分散</t>
    <rPh sb="0" eb="2">
      <t>ヒョウホン</t>
    </rPh>
    <rPh sb="2" eb="4">
      <t>フヘン</t>
    </rPh>
    <rPh sb="4" eb="6">
      <t>ブンサン</t>
    </rPh>
    <phoneticPr fontId="1"/>
  </si>
  <si>
    <t>下限値</t>
    <rPh sb="0" eb="3">
      <t>カゲンチ</t>
    </rPh>
    <phoneticPr fontId="1"/>
  </si>
  <si>
    <t>上限値</t>
    <rPh sb="0" eb="3">
      <t>ジョウゲンチ</t>
    </rPh>
    <phoneticPr fontId="1"/>
  </si>
  <si>
    <t>火曜日</t>
    <rPh sb="0" eb="3">
      <t>カヨウビ</t>
    </rPh>
    <phoneticPr fontId="1"/>
  </si>
  <si>
    <t>var</t>
    <phoneticPr fontId="1"/>
  </si>
  <si>
    <t>var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</si>
</sst>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2" fontId="3" fillId="0" borderId="0" xfId="0" applyNumberFormat="1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CF724-3CD1-4796-BF16-011C3BADCE22}">
  <dimension ref="A1:K16"/>
  <sheetViews>
    <sheetView tabSelected="1" workbookViewId="0"/>
  </sheetViews>
  <sheetFormatPr defaultRowHeight="18" x14ac:dyDescent="0.55000000000000004"/>
  <cols>
    <col min="2" max="2" width="12.33203125" bestFit="1" customWidth="1"/>
    <col min="5" max="5" width="10" bestFit="1" customWidth="1"/>
    <col min="8" max="8" width="12.33203125" bestFit="1" customWidth="1"/>
    <col min="11" max="11" width="10" bestFit="1" customWidth="1"/>
  </cols>
  <sheetData>
    <row r="1" spans="1:11" x14ac:dyDescent="0.55000000000000004">
      <c r="A1" t="s">
        <v>7</v>
      </c>
      <c r="G1" t="s">
        <v>11</v>
      </c>
    </row>
    <row r="2" spans="1:11" x14ac:dyDescent="0.55000000000000004">
      <c r="B2" t="s">
        <v>1</v>
      </c>
      <c r="C2" t="s">
        <v>3</v>
      </c>
      <c r="D2" t="s">
        <v>4</v>
      </c>
      <c r="E2" t="s">
        <v>5</v>
      </c>
      <c r="H2" t="s">
        <v>1</v>
      </c>
      <c r="I2" t="s">
        <v>3</v>
      </c>
      <c r="J2" t="s">
        <v>4</v>
      </c>
      <c r="K2" t="s">
        <v>5</v>
      </c>
    </row>
    <row r="3" spans="1:11" x14ac:dyDescent="0.55000000000000004">
      <c r="B3">
        <v>1</v>
      </c>
      <c r="C3">
        <v>20</v>
      </c>
      <c r="D3">
        <f>C3-C$9</f>
        <v>-36</v>
      </c>
      <c r="E3">
        <f>D3^2</f>
        <v>1296</v>
      </c>
      <c r="H3">
        <v>1</v>
      </c>
      <c r="I3">
        <v>20</v>
      </c>
      <c r="J3">
        <f>I3-I$9</f>
        <v>-32</v>
      </c>
      <c r="K3">
        <f>J3^2</f>
        <v>1024</v>
      </c>
    </row>
    <row r="4" spans="1:11" x14ac:dyDescent="0.55000000000000004">
      <c r="B4">
        <v>2</v>
      </c>
      <c r="C4">
        <v>40</v>
      </c>
      <c r="D4">
        <f>C4-C$9</f>
        <v>-16</v>
      </c>
      <c r="E4">
        <f>D4^2</f>
        <v>256</v>
      </c>
      <c r="H4">
        <v>2</v>
      </c>
      <c r="I4">
        <v>40</v>
      </c>
      <c r="J4">
        <f>I4-I$9</f>
        <v>-12</v>
      </c>
      <c r="K4">
        <f>J4^2</f>
        <v>144</v>
      </c>
    </row>
    <row r="5" spans="1:11" x14ac:dyDescent="0.55000000000000004">
      <c r="B5">
        <v>3</v>
      </c>
      <c r="C5">
        <v>40</v>
      </c>
      <c r="D5">
        <f>C5-C$9</f>
        <v>-16</v>
      </c>
      <c r="E5">
        <f>D5^2</f>
        <v>256</v>
      </c>
      <c r="H5">
        <v>3</v>
      </c>
      <c r="I5">
        <v>60</v>
      </c>
      <c r="J5">
        <f>I5-I$9</f>
        <v>8</v>
      </c>
      <c r="K5">
        <f>J5^2</f>
        <v>64</v>
      </c>
    </row>
    <row r="6" spans="1:11" x14ac:dyDescent="0.55000000000000004">
      <c r="B6">
        <v>4</v>
      </c>
      <c r="C6">
        <v>80</v>
      </c>
      <c r="D6">
        <f>C6-C$9</f>
        <v>24</v>
      </c>
      <c r="E6">
        <f>D6^2</f>
        <v>576</v>
      </c>
      <c r="H6">
        <v>4</v>
      </c>
      <c r="I6">
        <v>60</v>
      </c>
      <c r="J6">
        <f>I6-I$9</f>
        <v>8</v>
      </c>
      <c r="K6">
        <f>J6^2</f>
        <v>64</v>
      </c>
    </row>
    <row r="7" spans="1:11" x14ac:dyDescent="0.55000000000000004">
      <c r="B7">
        <v>5</v>
      </c>
      <c r="C7">
        <v>100</v>
      </c>
      <c r="D7">
        <f>C7-C$9</f>
        <v>44</v>
      </c>
      <c r="E7">
        <f>D7^2</f>
        <v>1936</v>
      </c>
      <c r="H7">
        <v>5</v>
      </c>
      <c r="I7">
        <v>80</v>
      </c>
      <c r="J7">
        <f>I7-I$9</f>
        <v>28</v>
      </c>
      <c r="K7">
        <f>J7^2</f>
        <v>784</v>
      </c>
    </row>
    <row r="8" spans="1:11" x14ac:dyDescent="0.55000000000000004">
      <c r="B8" t="s">
        <v>2</v>
      </c>
      <c r="C8">
        <f>SUM(C3:C7)</f>
        <v>280</v>
      </c>
      <c r="D8">
        <f>SUM(D3:D7)</f>
        <v>0</v>
      </c>
      <c r="E8">
        <f>SUM(E3:E7)</f>
        <v>4320</v>
      </c>
      <c r="H8" t="s">
        <v>2</v>
      </c>
      <c r="I8">
        <f>SUM(I3:I7)</f>
        <v>260</v>
      </c>
      <c r="J8">
        <f>SUM(J3:J7)</f>
        <v>0</v>
      </c>
      <c r="K8">
        <f>SUM(K3:K7)</f>
        <v>2080</v>
      </c>
    </row>
    <row r="9" spans="1:11" x14ac:dyDescent="0.55000000000000004">
      <c r="B9" t="s">
        <v>6</v>
      </c>
      <c r="C9">
        <f>C8/B7</f>
        <v>56</v>
      </c>
      <c r="H9" t="s">
        <v>6</v>
      </c>
      <c r="I9">
        <f>I8/H7</f>
        <v>52</v>
      </c>
    </row>
    <row r="10" spans="1:11" x14ac:dyDescent="0.55000000000000004">
      <c r="B10" t="s">
        <v>13</v>
      </c>
      <c r="C10">
        <f>_xlfn.VAR.S(C3:C7)</f>
        <v>1080</v>
      </c>
      <c r="H10" t="s">
        <v>13</v>
      </c>
      <c r="I10">
        <f>_xlfn.VAR.S(I3:I7)</f>
        <v>520</v>
      </c>
    </row>
    <row r="11" spans="1:11" x14ac:dyDescent="0.55000000000000004">
      <c r="B11" t="s">
        <v>0</v>
      </c>
      <c r="C11">
        <v>5</v>
      </c>
      <c r="H11" t="s">
        <v>0</v>
      </c>
      <c r="I11">
        <v>5</v>
      </c>
    </row>
    <row r="12" spans="1:11" x14ac:dyDescent="0.55000000000000004">
      <c r="B12">
        <v>0.97499999999999998</v>
      </c>
      <c r="C12">
        <v>0.4844</v>
      </c>
      <c r="D12">
        <f>_xlfn.CHISQ.INV.RT(B12,C$11-1)</f>
        <v>0.4844185570879303</v>
      </c>
      <c r="H12">
        <v>0.97499999999999998</v>
      </c>
      <c r="I12">
        <v>0.4844</v>
      </c>
      <c r="J12">
        <f>_xlfn.CHISQ.INV.RT(H12,I$11-1)</f>
        <v>0.4844185570879303</v>
      </c>
    </row>
    <row r="13" spans="1:11" x14ac:dyDescent="0.55000000000000004">
      <c r="B13">
        <v>2.5000000000000001E-2</v>
      </c>
      <c r="C13">
        <v>11.1433</v>
      </c>
      <c r="D13">
        <f>_xlfn.CHISQ.INV.RT(B13,C$11-1)</f>
        <v>11.143286781877798</v>
      </c>
      <c r="H13">
        <v>2.5000000000000001E-2</v>
      </c>
      <c r="I13">
        <v>11.1433</v>
      </c>
      <c r="J13">
        <f>_xlfn.CHISQ.INV.RT(H13,I$11-1)</f>
        <v>11.143286781877798</v>
      </c>
    </row>
    <row r="14" spans="1:11" x14ac:dyDescent="0.55000000000000004">
      <c r="B14" t="s">
        <v>8</v>
      </c>
      <c r="C14">
        <f>(1/(C11-1))*E8</f>
        <v>1080</v>
      </c>
      <c r="H14" t="s">
        <v>8</v>
      </c>
      <c r="I14">
        <f>(1/(I11-1))*K8</f>
        <v>520</v>
      </c>
    </row>
    <row r="15" spans="1:11" x14ac:dyDescent="0.55000000000000004">
      <c r="B15" s="1" t="s">
        <v>9</v>
      </c>
      <c r="C15" s="3">
        <f>E8/C13</f>
        <v>387.67690002064023</v>
      </c>
      <c r="H15" s="1" t="s">
        <v>9</v>
      </c>
      <c r="I15" s="3">
        <f>K8/I13</f>
        <v>186.65924815808603</v>
      </c>
    </row>
    <row r="16" spans="1:11" x14ac:dyDescent="0.55000000000000004">
      <c r="B16" s="2" t="s">
        <v>10</v>
      </c>
      <c r="C16" s="3">
        <f>E8/C12</f>
        <v>8918.2493806771272</v>
      </c>
      <c r="H16" s="2" t="s">
        <v>10</v>
      </c>
      <c r="I16" s="3">
        <f>K8/I12</f>
        <v>4293.9719240297272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F174B-451F-42F3-A958-0085ECAC461B}">
  <dimension ref="A1:K21"/>
  <sheetViews>
    <sheetView workbookViewId="0"/>
  </sheetViews>
  <sheetFormatPr defaultRowHeight="18" x14ac:dyDescent="0.55000000000000004"/>
  <cols>
    <col min="2" max="2" width="12.33203125" bestFit="1" customWidth="1"/>
    <col min="5" max="5" width="10" bestFit="1" customWidth="1"/>
    <col min="8" max="8" width="12.33203125" bestFit="1" customWidth="1"/>
    <col min="11" max="11" width="10" bestFit="1" customWidth="1"/>
  </cols>
  <sheetData>
    <row r="1" spans="1:11" x14ac:dyDescent="0.55000000000000004">
      <c r="A1" t="s">
        <v>7</v>
      </c>
      <c r="G1" t="s">
        <v>11</v>
      </c>
    </row>
    <row r="2" spans="1:11" x14ac:dyDescent="0.55000000000000004">
      <c r="B2" t="s">
        <v>1</v>
      </c>
      <c r="C2" t="s">
        <v>3</v>
      </c>
      <c r="D2" t="s">
        <v>4</v>
      </c>
      <c r="E2" t="s">
        <v>5</v>
      </c>
      <c r="H2" t="s">
        <v>1</v>
      </c>
      <c r="I2" t="s">
        <v>3</v>
      </c>
      <c r="J2" t="s">
        <v>4</v>
      </c>
      <c r="K2" t="s">
        <v>5</v>
      </c>
    </row>
    <row r="3" spans="1:11" x14ac:dyDescent="0.55000000000000004">
      <c r="B3">
        <v>1</v>
      </c>
      <c r="C3">
        <v>26</v>
      </c>
      <c r="D3">
        <f>C3-C$14</f>
        <v>-38</v>
      </c>
      <c r="E3">
        <f>D3^2</f>
        <v>1444</v>
      </c>
      <c r="H3">
        <v>1</v>
      </c>
      <c r="I3">
        <v>33</v>
      </c>
      <c r="J3">
        <f>I3-I$14</f>
        <v>-29</v>
      </c>
      <c r="K3">
        <f>J3^2</f>
        <v>841</v>
      </c>
    </row>
    <row r="4" spans="1:11" x14ac:dyDescent="0.55000000000000004">
      <c r="B4">
        <v>2</v>
      </c>
      <c r="C4">
        <v>55</v>
      </c>
      <c r="D4">
        <f>C4-C$14</f>
        <v>-9</v>
      </c>
      <c r="E4">
        <f>D4^2</f>
        <v>81</v>
      </c>
      <c r="H4">
        <v>2</v>
      </c>
      <c r="I4">
        <v>47</v>
      </c>
      <c r="J4">
        <f>I4-I$14</f>
        <v>-15</v>
      </c>
      <c r="K4">
        <f>J4^2</f>
        <v>225</v>
      </c>
    </row>
    <row r="5" spans="1:11" x14ac:dyDescent="0.55000000000000004">
      <c r="B5">
        <v>3</v>
      </c>
      <c r="C5">
        <v>79</v>
      </c>
      <c r="D5">
        <f>C5-C$14</f>
        <v>15</v>
      </c>
      <c r="E5">
        <f>D5^2</f>
        <v>225</v>
      </c>
      <c r="H5">
        <v>3</v>
      </c>
      <c r="I5">
        <v>81</v>
      </c>
      <c r="J5">
        <f>I5-I$14</f>
        <v>19</v>
      </c>
      <c r="K5">
        <f>J5^2</f>
        <v>361</v>
      </c>
    </row>
    <row r="6" spans="1:11" x14ac:dyDescent="0.55000000000000004">
      <c r="B6">
        <v>4</v>
      </c>
      <c r="C6">
        <v>62</v>
      </c>
      <c r="D6">
        <f>C6-C$14</f>
        <v>-2</v>
      </c>
      <c r="E6">
        <f>D6^2</f>
        <v>4</v>
      </c>
      <c r="H6">
        <v>4</v>
      </c>
      <c r="I6">
        <v>59</v>
      </c>
      <c r="J6">
        <f>I6-I$14</f>
        <v>-3</v>
      </c>
      <c r="K6">
        <f>J6^2</f>
        <v>9</v>
      </c>
    </row>
    <row r="7" spans="1:11" x14ac:dyDescent="0.55000000000000004">
      <c r="B7">
        <v>5</v>
      </c>
      <c r="C7">
        <v>96</v>
      </c>
      <c r="D7">
        <f>C7-C$14</f>
        <v>32</v>
      </c>
      <c r="E7">
        <f>D7^2</f>
        <v>1024</v>
      </c>
      <c r="H7">
        <v>5</v>
      </c>
      <c r="I7">
        <v>64</v>
      </c>
      <c r="J7">
        <f>I7-I$14</f>
        <v>2</v>
      </c>
      <c r="K7">
        <f>J7^2</f>
        <v>4</v>
      </c>
    </row>
    <row r="8" spans="1:11" x14ac:dyDescent="0.55000000000000004">
      <c r="B8">
        <v>6</v>
      </c>
      <c r="C8">
        <v>34</v>
      </c>
      <c r="D8">
        <f t="shared" ref="D8:D12" si="0">C8-C$14</f>
        <v>-30</v>
      </c>
      <c r="E8">
        <f t="shared" ref="E8:E12" si="1">D8^2</f>
        <v>900</v>
      </c>
      <c r="H8">
        <v>6</v>
      </c>
      <c r="I8">
        <v>86</v>
      </c>
      <c r="J8">
        <f t="shared" ref="J8:J12" si="2">I8-I$14</f>
        <v>24</v>
      </c>
      <c r="K8">
        <f t="shared" ref="K8:K12" si="3">J8^2</f>
        <v>576</v>
      </c>
    </row>
    <row r="9" spans="1:11" x14ac:dyDescent="0.55000000000000004">
      <c r="B9">
        <v>7</v>
      </c>
      <c r="C9">
        <v>41</v>
      </c>
      <c r="D9">
        <f t="shared" si="0"/>
        <v>-23</v>
      </c>
      <c r="E9">
        <f t="shared" si="1"/>
        <v>529</v>
      </c>
      <c r="H9">
        <v>7</v>
      </c>
      <c r="I9">
        <v>91</v>
      </c>
      <c r="J9">
        <f t="shared" si="2"/>
        <v>29</v>
      </c>
      <c r="K9">
        <f t="shared" si="3"/>
        <v>841</v>
      </c>
    </row>
    <row r="10" spans="1:11" x14ac:dyDescent="0.55000000000000004">
      <c r="B10">
        <v>8</v>
      </c>
      <c r="C10">
        <v>85</v>
      </c>
      <c r="D10">
        <f t="shared" si="0"/>
        <v>21</v>
      </c>
      <c r="E10">
        <f t="shared" si="1"/>
        <v>441</v>
      </c>
      <c r="H10">
        <v>8</v>
      </c>
      <c r="I10">
        <v>39</v>
      </c>
      <c r="J10">
        <f t="shared" si="2"/>
        <v>-23</v>
      </c>
      <c r="K10">
        <f t="shared" si="3"/>
        <v>529</v>
      </c>
    </row>
    <row r="11" spans="1:11" x14ac:dyDescent="0.55000000000000004">
      <c r="B11">
        <v>9</v>
      </c>
      <c r="C11">
        <v>98</v>
      </c>
      <c r="D11">
        <f t="shared" si="0"/>
        <v>34</v>
      </c>
      <c r="E11">
        <f t="shared" si="1"/>
        <v>1156</v>
      </c>
      <c r="H11">
        <v>9</v>
      </c>
      <c r="I11">
        <v>53</v>
      </c>
      <c r="J11">
        <f t="shared" si="2"/>
        <v>-9</v>
      </c>
      <c r="K11">
        <f t="shared" si="3"/>
        <v>81</v>
      </c>
    </row>
    <row r="12" spans="1:11" x14ac:dyDescent="0.55000000000000004">
      <c r="B12">
        <v>10</v>
      </c>
      <c r="C12">
        <v>64</v>
      </c>
      <c r="D12">
        <f t="shared" si="0"/>
        <v>0</v>
      </c>
      <c r="E12">
        <f t="shared" si="1"/>
        <v>0</v>
      </c>
      <c r="H12">
        <v>10</v>
      </c>
      <c r="I12">
        <v>67</v>
      </c>
      <c r="J12">
        <f t="shared" si="2"/>
        <v>5</v>
      </c>
      <c r="K12">
        <f t="shared" si="3"/>
        <v>25</v>
      </c>
    </row>
    <row r="13" spans="1:11" x14ac:dyDescent="0.55000000000000004">
      <c r="B13" t="s">
        <v>2</v>
      </c>
      <c r="C13">
        <f>SUM(C3:C12)</f>
        <v>640</v>
      </c>
      <c r="D13">
        <f>SUM(D3:D12)</f>
        <v>0</v>
      </c>
      <c r="E13">
        <f>SUM(E3:E12)</f>
        <v>5804</v>
      </c>
      <c r="H13" t="s">
        <v>2</v>
      </c>
      <c r="I13">
        <f>SUM(I3:I12)</f>
        <v>620</v>
      </c>
      <c r="J13">
        <f>SUM(J3:J12)</f>
        <v>0</v>
      </c>
      <c r="K13">
        <f>SUM(K3:K12)</f>
        <v>3492</v>
      </c>
    </row>
    <row r="14" spans="1:11" x14ac:dyDescent="0.55000000000000004">
      <c r="B14" t="s">
        <v>6</v>
      </c>
      <c r="C14">
        <f>C13/B12</f>
        <v>64</v>
      </c>
      <c r="H14" t="s">
        <v>6</v>
      </c>
      <c r="I14">
        <f>I13/H12</f>
        <v>62</v>
      </c>
    </row>
    <row r="15" spans="1:11" x14ac:dyDescent="0.55000000000000004">
      <c r="B15" t="s">
        <v>12</v>
      </c>
      <c r="C15">
        <f>_xlfn.VAR.S(C3:C12)</f>
        <v>644.88888888888891</v>
      </c>
      <c r="H15" t="s">
        <v>12</v>
      </c>
      <c r="I15">
        <f>_xlfn.VAR.S(I3:I12)</f>
        <v>388</v>
      </c>
    </row>
    <row r="16" spans="1:11" x14ac:dyDescent="0.55000000000000004">
      <c r="B16" t="s">
        <v>0</v>
      </c>
      <c r="C16">
        <v>10</v>
      </c>
      <c r="H16" t="s">
        <v>0</v>
      </c>
      <c r="I16">
        <v>10</v>
      </c>
    </row>
    <row r="17" spans="2:10" x14ac:dyDescent="0.55000000000000004">
      <c r="B17">
        <v>0.97499999999999998</v>
      </c>
      <c r="C17">
        <v>2.7004000000000001</v>
      </c>
      <c r="D17">
        <f>_xlfn.CHISQ.INV.RT(B17,C$16-1)</f>
        <v>2.7003894999803584</v>
      </c>
      <c r="H17">
        <v>0.97499999999999998</v>
      </c>
      <c r="I17">
        <v>2.7004000000000001</v>
      </c>
      <c r="J17">
        <f>_xlfn.CHISQ.INV.RT(H17,I$16-1)</f>
        <v>2.7003894999803584</v>
      </c>
    </row>
    <row r="18" spans="2:10" x14ac:dyDescent="0.55000000000000004">
      <c r="B18">
        <v>2.5000000000000001E-2</v>
      </c>
      <c r="C18">
        <v>19.0228</v>
      </c>
      <c r="D18">
        <f>_xlfn.CHISQ.INV.RT(B18,C$16-1)</f>
        <v>19.022767798641635</v>
      </c>
      <c r="H18">
        <v>2.5000000000000001E-2</v>
      </c>
      <c r="I18">
        <v>19.0228</v>
      </c>
      <c r="J18">
        <f>_xlfn.CHISQ.INV.RT(H18,I$16-1)</f>
        <v>19.022767798641635</v>
      </c>
    </row>
    <row r="19" spans="2:10" x14ac:dyDescent="0.55000000000000004">
      <c r="B19" t="s">
        <v>8</v>
      </c>
      <c r="C19">
        <f>(1/(C16-1))*E13</f>
        <v>644.8888888888888</v>
      </c>
      <c r="H19" t="s">
        <v>8</v>
      </c>
      <c r="I19">
        <f>(1/(I16-1))*K13</f>
        <v>388</v>
      </c>
    </row>
    <row r="20" spans="2:10" x14ac:dyDescent="0.55000000000000004">
      <c r="B20" s="1" t="s">
        <v>9</v>
      </c>
      <c r="C20" s="3">
        <f>E13/C18</f>
        <v>305.10755514435311</v>
      </c>
      <c r="H20" s="1" t="s">
        <v>9</v>
      </c>
      <c r="I20" s="3">
        <f>K13/I18</f>
        <v>183.56919065542402</v>
      </c>
    </row>
    <row r="21" spans="2:10" x14ac:dyDescent="0.55000000000000004">
      <c r="B21" s="2" t="s">
        <v>10</v>
      </c>
      <c r="C21" s="3">
        <f>E13/C17</f>
        <v>2149.3112131536068</v>
      </c>
      <c r="H21" s="2" t="s">
        <v>10</v>
      </c>
      <c r="I21" s="3">
        <f>K13/I17</f>
        <v>1293.1417567767737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Q4</vt:lpstr>
      <vt:lpstr>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Ikegawa</dc:creator>
  <cp:lastModifiedBy>Maria Ikegawa</cp:lastModifiedBy>
  <dcterms:created xsi:type="dcterms:W3CDTF">2020-09-27T05:07:40Z</dcterms:created>
  <dcterms:modified xsi:type="dcterms:W3CDTF">2020-12-02T11:25:17Z</dcterms:modified>
</cp:coreProperties>
</file>