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 activeTab="1"/>
  </bookViews>
  <sheets>
    <sheet name="統計学B #03" sheetId="23" r:id="rId1"/>
    <sheet name="統計学B #03_解答" sheetId="22" r:id="rId2"/>
    <sheet name="norm.dist" sheetId="18" r:id="rId3"/>
    <sheet name="temp" sheetId="20" r:id="rId4"/>
  </sheets>
  <definedNames>
    <definedName name="_xlnm.Print_Area" localSheetId="3">temp!$A$1:$BZ$37</definedName>
    <definedName name="_xlnm.Print_Area" localSheetId="0">'統計学B #03'!$A$1:$GZ$37</definedName>
    <definedName name="_xlnm.Print_Area" localSheetId="1">'統計学B #03_解答'!$A$1:$GZ$37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1" i="23" l="1"/>
  <c r="AL30" i="23"/>
  <c r="AL29" i="23"/>
  <c r="AE29" i="23"/>
  <c r="AJ21" i="23"/>
  <c r="AJ20" i="23"/>
  <c r="AJ17" i="23"/>
  <c r="AJ11" i="23"/>
  <c r="AJ10" i="23"/>
  <c r="AJ5" i="23"/>
  <c r="AJ4" i="23"/>
  <c r="EJ26" i="22"/>
  <c r="EJ23" i="22"/>
  <c r="EJ17" i="22"/>
  <c r="ER8" i="22"/>
  <c r="ER6" i="22"/>
  <c r="CO14" i="22"/>
  <c r="CO10" i="22"/>
  <c r="AE31" i="22" l="1"/>
  <c r="AL30" i="22"/>
  <c r="AL29" i="22"/>
  <c r="AE29" i="22"/>
  <c r="AJ21" i="22"/>
  <c r="AJ20" i="22"/>
  <c r="AJ17" i="22"/>
  <c r="AJ4" i="22"/>
  <c r="AJ5" i="22"/>
  <c r="AJ11" i="22"/>
  <c r="AJ10" i="22"/>
  <c r="O7" i="18" l="1"/>
  <c r="P7" i="18" s="1"/>
  <c r="P6" i="18"/>
  <c r="O8" i="18" l="1"/>
  <c r="O9" i="18" s="1"/>
  <c r="P9" i="18" s="1"/>
  <c r="P8" i="18"/>
  <c r="O10" i="18"/>
  <c r="O11" i="18" l="1"/>
  <c r="P10" i="18"/>
  <c r="M7" i="18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7" i="18"/>
  <c r="N6" i="18"/>
  <c r="K7" i="18"/>
  <c r="L6" i="18"/>
  <c r="AA8" i="18"/>
  <c r="AB8" i="18" s="1"/>
  <c r="AC8" i="18"/>
  <c r="AD8" i="18"/>
  <c r="AA9" i="18"/>
  <c r="AB9" i="18" s="1"/>
  <c r="AC9" i="18"/>
  <c r="AD9" i="18"/>
  <c r="AA10" i="18"/>
  <c r="AB10" i="18" s="1"/>
  <c r="AC10" i="18"/>
  <c r="AD10" i="18"/>
  <c r="AA11" i="18"/>
  <c r="AB11" i="18" s="1"/>
  <c r="AC11" i="18"/>
  <c r="AD11" i="18"/>
  <c r="AA12" i="18"/>
  <c r="AB12" i="18" s="1"/>
  <c r="AC12" i="18"/>
  <c r="AD12" i="18"/>
  <c r="AA13" i="18"/>
  <c r="AB13" i="18" s="1"/>
  <c r="AC13" i="18"/>
  <c r="AD13" i="18"/>
  <c r="AA14" i="18"/>
  <c r="AB14" i="18" s="1"/>
  <c r="AC14" i="18"/>
  <c r="AD14" i="18"/>
  <c r="AA15" i="18"/>
  <c r="AB15" i="18" s="1"/>
  <c r="AC15" i="18"/>
  <c r="AD15" i="18"/>
  <c r="AA16" i="18"/>
  <c r="AB16" i="18" s="1"/>
  <c r="AC16" i="18"/>
  <c r="AD16" i="18"/>
  <c r="AA17" i="18"/>
  <c r="AB17" i="18" s="1"/>
  <c r="AC17" i="18"/>
  <c r="AD17" i="18"/>
  <c r="AA18" i="18"/>
  <c r="AB18" i="18" s="1"/>
  <c r="AC18" i="18"/>
  <c r="AD18" i="18"/>
  <c r="AA19" i="18"/>
  <c r="AB19" i="18" s="1"/>
  <c r="AC19" i="18"/>
  <c r="AD19" i="18"/>
  <c r="AA20" i="18"/>
  <c r="AB20" i="18" s="1"/>
  <c r="AC20" i="18"/>
  <c r="AD20" i="18"/>
  <c r="AA21" i="18"/>
  <c r="AB21" i="18" s="1"/>
  <c r="AC21" i="18"/>
  <c r="AD21" i="18"/>
  <c r="AA22" i="18"/>
  <c r="AB22" i="18" s="1"/>
  <c r="AC22" i="18"/>
  <c r="AD22" i="18"/>
  <c r="AA23" i="18"/>
  <c r="AB23" i="18" s="1"/>
  <c r="AC23" i="18"/>
  <c r="AD23" i="18"/>
  <c r="AA24" i="18"/>
  <c r="AB24" i="18" s="1"/>
  <c r="AC24" i="18"/>
  <c r="AD24" i="18"/>
  <c r="AA25" i="18"/>
  <c r="AB25" i="18" s="1"/>
  <c r="AC25" i="18"/>
  <c r="AD25" i="18"/>
  <c r="AA26" i="18"/>
  <c r="AB26" i="18" s="1"/>
  <c r="AC26" i="18"/>
  <c r="AD26" i="18"/>
  <c r="AB7" i="18"/>
  <c r="AB6" i="18"/>
  <c r="AA7" i="18"/>
  <c r="AD7" i="18"/>
  <c r="AD6" i="18"/>
  <c r="AC7" i="18"/>
  <c r="Y8" i="18"/>
  <c r="Y9" i="18" s="1"/>
  <c r="Z9" i="18" s="1"/>
  <c r="Y7" i="18"/>
  <c r="Z7" i="18" s="1"/>
  <c r="Z6" i="18"/>
  <c r="B8" i="18"/>
  <c r="B9" i="18" s="1"/>
  <c r="C9" i="18" s="1"/>
  <c r="C8" i="18"/>
  <c r="B10" i="18"/>
  <c r="C7" i="18"/>
  <c r="C6" i="18"/>
  <c r="B7" i="18"/>
  <c r="P11" i="18" l="1"/>
  <c r="O12" i="18"/>
  <c r="N8" i="18"/>
  <c r="K8" i="18"/>
  <c r="L7" i="18"/>
  <c r="Z8" i="18"/>
  <c r="Y10" i="18"/>
  <c r="B11" i="18"/>
  <c r="C10" i="18"/>
  <c r="O13" i="18" l="1"/>
  <c r="P12" i="18"/>
  <c r="N9" i="18"/>
  <c r="L8" i="18"/>
  <c r="K9" i="18"/>
  <c r="Y11" i="18"/>
  <c r="Z10" i="18"/>
  <c r="B12" i="18"/>
  <c r="C11" i="18"/>
  <c r="P13" i="18" l="1"/>
  <c r="O14" i="18"/>
  <c r="N10" i="18"/>
  <c r="K10" i="18"/>
  <c r="L9" i="18"/>
  <c r="Z11" i="18"/>
  <c r="Y12" i="18"/>
  <c r="B13" i="18"/>
  <c r="C12" i="18"/>
  <c r="O15" i="18" l="1"/>
  <c r="P14" i="18"/>
  <c r="N11" i="18"/>
  <c r="K11" i="18"/>
  <c r="L10" i="18"/>
  <c r="Y13" i="18"/>
  <c r="Z12" i="18"/>
  <c r="C13" i="18"/>
  <c r="B14" i="18"/>
  <c r="P15" i="18" l="1"/>
  <c r="O16" i="18"/>
  <c r="N12" i="18"/>
  <c r="K12" i="18"/>
  <c r="L11" i="18"/>
  <c r="Z13" i="18"/>
  <c r="Y14" i="18"/>
  <c r="B15" i="18"/>
  <c r="C14" i="18"/>
  <c r="O17" i="18" l="1"/>
  <c r="P16" i="18"/>
  <c r="N13" i="18"/>
  <c r="L12" i="18"/>
  <c r="K13" i="18"/>
  <c r="Y15" i="18"/>
  <c r="Z14" i="18"/>
  <c r="B16" i="18"/>
  <c r="C15" i="18"/>
  <c r="P17" i="18" l="1"/>
  <c r="O18" i="18"/>
  <c r="N14" i="18"/>
  <c r="K14" i="18"/>
  <c r="L13" i="18"/>
  <c r="Z15" i="18"/>
  <c r="Y16" i="18"/>
  <c r="B17" i="18"/>
  <c r="C16" i="18"/>
  <c r="O19" i="18" l="1"/>
  <c r="P18" i="18"/>
  <c r="N15" i="18"/>
  <c r="K15" i="18"/>
  <c r="L14" i="18"/>
  <c r="Y17" i="18"/>
  <c r="Z16" i="18"/>
  <c r="C17" i="18"/>
  <c r="B18" i="18"/>
  <c r="P19" i="18" l="1"/>
  <c r="O20" i="18"/>
  <c r="N16" i="18"/>
  <c r="K16" i="18"/>
  <c r="L15" i="18"/>
  <c r="Z17" i="18"/>
  <c r="Y18" i="18"/>
  <c r="B19" i="18"/>
  <c r="C18" i="18"/>
  <c r="O21" i="18" l="1"/>
  <c r="P20" i="18"/>
  <c r="N17" i="18"/>
  <c r="L16" i="18"/>
  <c r="K17" i="18"/>
  <c r="Y19" i="18"/>
  <c r="Z18" i="18"/>
  <c r="B20" i="18"/>
  <c r="C19" i="18"/>
  <c r="P21" i="18" l="1"/>
  <c r="O22" i="18"/>
  <c r="N18" i="18"/>
  <c r="K18" i="18"/>
  <c r="L17" i="18"/>
  <c r="Z19" i="18"/>
  <c r="Y20" i="18"/>
  <c r="B21" i="18"/>
  <c r="C20" i="18"/>
  <c r="O23" i="18" l="1"/>
  <c r="P22" i="18"/>
  <c r="N19" i="18"/>
  <c r="K19" i="18"/>
  <c r="L18" i="18"/>
  <c r="Y21" i="18"/>
  <c r="Z20" i="18"/>
  <c r="C21" i="18"/>
  <c r="B22" i="18"/>
  <c r="P23" i="18" l="1"/>
  <c r="O24" i="18"/>
  <c r="N20" i="18"/>
  <c r="K20" i="18"/>
  <c r="L19" i="18"/>
  <c r="Z21" i="18"/>
  <c r="Y22" i="18"/>
  <c r="B23" i="18"/>
  <c r="C22" i="18"/>
  <c r="O25" i="18" l="1"/>
  <c r="P24" i="18"/>
  <c r="N21" i="18"/>
  <c r="L20" i="18"/>
  <c r="K21" i="18"/>
  <c r="Y23" i="18"/>
  <c r="Z22" i="18"/>
  <c r="B24" i="18"/>
  <c r="C23" i="18"/>
  <c r="P25" i="18" l="1"/>
  <c r="O26" i="18"/>
  <c r="N22" i="18"/>
  <c r="K22" i="18"/>
  <c r="L21" i="18"/>
  <c r="Z23" i="18"/>
  <c r="Y24" i="18"/>
  <c r="B25" i="18"/>
  <c r="C24" i="18"/>
  <c r="O27" i="18" l="1"/>
  <c r="P26" i="18"/>
  <c r="N23" i="18"/>
  <c r="K23" i="18"/>
  <c r="L22" i="18"/>
  <c r="Y25" i="18"/>
  <c r="Z24" i="18"/>
  <c r="C25" i="18"/>
  <c r="B26" i="18"/>
  <c r="P27" i="18" l="1"/>
  <c r="O28" i="18"/>
  <c r="N24" i="18"/>
  <c r="K24" i="18"/>
  <c r="L23" i="18"/>
  <c r="Z25" i="18"/>
  <c r="Y26" i="18"/>
  <c r="B27" i="18"/>
  <c r="C26" i="18"/>
  <c r="O29" i="18" l="1"/>
  <c r="P28" i="18"/>
  <c r="N25" i="18"/>
  <c r="L24" i="18"/>
  <c r="K25" i="18"/>
  <c r="Y27" i="18"/>
  <c r="Z26" i="18"/>
  <c r="B28" i="18"/>
  <c r="C27" i="18"/>
  <c r="P29" i="18" l="1"/>
  <c r="O30" i="18"/>
  <c r="N26" i="18"/>
  <c r="K26" i="18"/>
  <c r="L25" i="18"/>
  <c r="Z27" i="18"/>
  <c r="Y28" i="18"/>
  <c r="B29" i="18"/>
  <c r="C28" i="18"/>
  <c r="O31" i="18" l="1"/>
  <c r="P30" i="18"/>
  <c r="N27" i="18"/>
  <c r="K27" i="18"/>
  <c r="L26" i="18"/>
  <c r="Y29" i="18"/>
  <c r="Z28" i="18"/>
  <c r="C29" i="18"/>
  <c r="B30" i="18"/>
  <c r="P31" i="18" l="1"/>
  <c r="O32" i="18"/>
  <c r="N28" i="18"/>
  <c r="K28" i="18"/>
  <c r="L27" i="18"/>
  <c r="Z29" i="18"/>
  <c r="Y30" i="18"/>
  <c r="B31" i="18"/>
  <c r="C30" i="18"/>
  <c r="O33" i="18" l="1"/>
  <c r="P32" i="18"/>
  <c r="N29" i="18"/>
  <c r="L28" i="18"/>
  <c r="K29" i="18"/>
  <c r="Y31" i="18"/>
  <c r="Z30" i="18"/>
  <c r="B32" i="18"/>
  <c r="C31" i="18"/>
  <c r="P33" i="18" l="1"/>
  <c r="O34" i="18"/>
  <c r="N30" i="18"/>
  <c r="K30" i="18"/>
  <c r="L29" i="18"/>
  <c r="Z31" i="18"/>
  <c r="Y32" i="18"/>
  <c r="B33" i="18"/>
  <c r="C32" i="18"/>
  <c r="O35" i="18" l="1"/>
  <c r="P34" i="18"/>
  <c r="N31" i="18"/>
  <c r="K31" i="18"/>
  <c r="L30" i="18"/>
  <c r="Y33" i="18"/>
  <c r="Z32" i="18"/>
  <c r="C33" i="18"/>
  <c r="B34" i="18"/>
  <c r="P35" i="18" l="1"/>
  <c r="O36" i="18"/>
  <c r="N32" i="18"/>
  <c r="K32" i="18"/>
  <c r="L31" i="18"/>
  <c r="Z33" i="18"/>
  <c r="Y34" i="18"/>
  <c r="B35" i="18"/>
  <c r="C34" i="18"/>
  <c r="O37" i="18" l="1"/>
  <c r="P36" i="18"/>
  <c r="N33" i="18"/>
  <c r="L32" i="18"/>
  <c r="K33" i="18"/>
  <c r="Y35" i="18"/>
  <c r="Z34" i="18"/>
  <c r="B36" i="18"/>
  <c r="C35" i="18"/>
  <c r="P37" i="18" l="1"/>
  <c r="O38" i="18"/>
  <c r="N34" i="18"/>
  <c r="K34" i="18"/>
  <c r="L33" i="18"/>
  <c r="Z35" i="18"/>
  <c r="Y36" i="18"/>
  <c r="B37" i="18"/>
  <c r="C36" i="18"/>
  <c r="O39" i="18" l="1"/>
  <c r="P38" i="18"/>
  <c r="N35" i="18"/>
  <c r="K35" i="18"/>
  <c r="L34" i="18"/>
  <c r="Y37" i="18"/>
  <c r="Z36" i="18"/>
  <c r="C37" i="18"/>
  <c r="B38" i="18"/>
  <c r="P39" i="18" l="1"/>
  <c r="O40" i="18"/>
  <c r="N36" i="18"/>
  <c r="K36" i="18"/>
  <c r="L35" i="18"/>
  <c r="Z37" i="18"/>
  <c r="Y38" i="18"/>
  <c r="B39" i="18"/>
  <c r="C38" i="18"/>
  <c r="O41" i="18" l="1"/>
  <c r="P40" i="18"/>
  <c r="N37" i="18"/>
  <c r="L36" i="18"/>
  <c r="K37" i="18"/>
  <c r="Y39" i="18"/>
  <c r="Z38" i="18"/>
  <c r="B40" i="18"/>
  <c r="C39" i="18"/>
  <c r="P41" i="18" l="1"/>
  <c r="O42" i="18"/>
  <c r="N38" i="18"/>
  <c r="K38" i="18"/>
  <c r="L37" i="18"/>
  <c r="Z39" i="18"/>
  <c r="Y40" i="18"/>
  <c r="B41" i="18"/>
  <c r="C40" i="18"/>
  <c r="O43" i="18" l="1"/>
  <c r="P42" i="18"/>
  <c r="N39" i="18"/>
  <c r="K39" i="18"/>
  <c r="L38" i="18"/>
  <c r="Y41" i="18"/>
  <c r="Z40" i="18"/>
  <c r="C41" i="18"/>
  <c r="B42" i="18"/>
  <c r="P43" i="18" l="1"/>
  <c r="O44" i="18"/>
  <c r="N40" i="18"/>
  <c r="K40" i="18"/>
  <c r="L39" i="18"/>
  <c r="Z41" i="18"/>
  <c r="Y42" i="18"/>
  <c r="B43" i="18"/>
  <c r="C42" i="18"/>
  <c r="O45" i="18" l="1"/>
  <c r="P44" i="18"/>
  <c r="N41" i="18"/>
  <c r="L40" i="18"/>
  <c r="K41" i="18"/>
  <c r="Y43" i="18"/>
  <c r="Z42" i="18"/>
  <c r="B44" i="18"/>
  <c r="C43" i="18"/>
  <c r="P45" i="18" l="1"/>
  <c r="O46" i="18"/>
  <c r="N42" i="18"/>
  <c r="K42" i="18"/>
  <c r="L41" i="18"/>
  <c r="Z43" i="18"/>
  <c r="Y44" i="18"/>
  <c r="B45" i="18"/>
  <c r="C44" i="18"/>
  <c r="O47" i="18" l="1"/>
  <c r="P46" i="18"/>
  <c r="N43" i="18"/>
  <c r="K43" i="18"/>
  <c r="L42" i="18"/>
  <c r="Y45" i="18"/>
  <c r="Z44" i="18"/>
  <c r="C45" i="18"/>
  <c r="B46" i="18"/>
  <c r="P47" i="18" l="1"/>
  <c r="O48" i="18"/>
  <c r="N44" i="18"/>
  <c r="K44" i="18"/>
  <c r="L43" i="18"/>
  <c r="Z45" i="18"/>
  <c r="Y46" i="18"/>
  <c r="B47" i="18"/>
  <c r="C46" i="18"/>
  <c r="O49" i="18" l="1"/>
  <c r="P48" i="18"/>
  <c r="N45" i="18"/>
  <c r="L44" i="18"/>
  <c r="K45" i="18"/>
  <c r="Y47" i="18"/>
  <c r="Z46" i="18"/>
  <c r="B48" i="18"/>
  <c r="C47" i="18"/>
  <c r="P49" i="18" l="1"/>
  <c r="O50" i="18"/>
  <c r="N46" i="18"/>
  <c r="K46" i="18"/>
  <c r="L45" i="18"/>
  <c r="Z47" i="18"/>
  <c r="Y48" i="18"/>
  <c r="B49" i="18"/>
  <c r="C48" i="18"/>
  <c r="O51" i="18" l="1"/>
  <c r="P50" i="18"/>
  <c r="N47" i="18"/>
  <c r="K47" i="18"/>
  <c r="L46" i="18"/>
  <c r="Y49" i="18"/>
  <c r="Z48" i="18"/>
  <c r="C49" i="18"/>
  <c r="B50" i="18"/>
  <c r="P51" i="18" l="1"/>
  <c r="O52" i="18"/>
  <c r="N48" i="18"/>
  <c r="K48" i="18"/>
  <c r="L47" i="18"/>
  <c r="Z49" i="18"/>
  <c r="Y50" i="18"/>
  <c r="B51" i="18"/>
  <c r="C50" i="18"/>
  <c r="O53" i="18" l="1"/>
  <c r="P52" i="18"/>
  <c r="N49" i="18"/>
  <c r="L48" i="18"/>
  <c r="K49" i="18"/>
  <c r="Y51" i="18"/>
  <c r="Z50" i="18"/>
  <c r="B52" i="18"/>
  <c r="C51" i="18"/>
  <c r="P53" i="18" l="1"/>
  <c r="O54" i="18"/>
  <c r="N50" i="18"/>
  <c r="K50" i="18"/>
  <c r="L49" i="18"/>
  <c r="Z51" i="18"/>
  <c r="Y52" i="18"/>
  <c r="B53" i="18"/>
  <c r="C52" i="18"/>
  <c r="O55" i="18" l="1"/>
  <c r="P54" i="18"/>
  <c r="N51" i="18"/>
  <c r="K51" i="18"/>
  <c r="L50" i="18"/>
  <c r="Y53" i="18"/>
  <c r="Z52" i="18"/>
  <c r="C53" i="18"/>
  <c r="B54" i="18"/>
  <c r="P55" i="18" l="1"/>
  <c r="O56" i="18"/>
  <c r="N52" i="18"/>
  <c r="K52" i="18"/>
  <c r="L51" i="18"/>
  <c r="Z53" i="18"/>
  <c r="Y54" i="18"/>
  <c r="B55" i="18"/>
  <c r="C54" i="18"/>
  <c r="O57" i="18" l="1"/>
  <c r="P56" i="18"/>
  <c r="N53" i="18"/>
  <c r="L52" i="18"/>
  <c r="K53" i="18"/>
  <c r="Y55" i="18"/>
  <c r="Z54" i="18"/>
  <c r="B56" i="18"/>
  <c r="C55" i="18"/>
  <c r="P57" i="18" l="1"/>
  <c r="O58" i="18"/>
  <c r="N54" i="18"/>
  <c r="K54" i="18"/>
  <c r="L53" i="18"/>
  <c r="Z55" i="18"/>
  <c r="Y56" i="18"/>
  <c r="B57" i="18"/>
  <c r="C56" i="18"/>
  <c r="O59" i="18" l="1"/>
  <c r="P58" i="18"/>
  <c r="N55" i="18"/>
  <c r="K55" i="18"/>
  <c r="L54" i="18"/>
  <c r="Y57" i="18"/>
  <c r="Z56" i="18"/>
  <c r="C57" i="18"/>
  <c r="B58" i="18"/>
  <c r="P59" i="18" l="1"/>
  <c r="O60" i="18"/>
  <c r="N56" i="18"/>
  <c r="K56" i="18"/>
  <c r="L55" i="18"/>
  <c r="Z57" i="18"/>
  <c r="Y58" i="18"/>
  <c r="B59" i="18"/>
  <c r="C58" i="18"/>
  <c r="O61" i="18" l="1"/>
  <c r="P60" i="18"/>
  <c r="N57" i="18"/>
  <c r="L56" i="18"/>
  <c r="K57" i="18"/>
  <c r="Y59" i="18"/>
  <c r="Z58" i="18"/>
  <c r="B60" i="18"/>
  <c r="C59" i="18"/>
  <c r="P61" i="18" l="1"/>
  <c r="O62" i="18"/>
  <c r="N58" i="18"/>
  <c r="K58" i="18"/>
  <c r="L57" i="18"/>
  <c r="Z59" i="18"/>
  <c r="Y60" i="18"/>
  <c r="B61" i="18"/>
  <c r="C60" i="18"/>
  <c r="O63" i="18" l="1"/>
  <c r="P62" i="18"/>
  <c r="N59" i="18"/>
  <c r="K59" i="18"/>
  <c r="L58" i="18"/>
  <c r="Y61" i="18"/>
  <c r="Z60" i="18"/>
  <c r="C61" i="18"/>
  <c r="B62" i="18"/>
  <c r="P63" i="18" l="1"/>
  <c r="O64" i="18"/>
  <c r="N60" i="18"/>
  <c r="K60" i="18"/>
  <c r="L59" i="18"/>
  <c r="Z61" i="18"/>
  <c r="Y62" i="18"/>
  <c r="B63" i="18"/>
  <c r="C62" i="18"/>
  <c r="O65" i="18" l="1"/>
  <c r="P64" i="18"/>
  <c r="N61" i="18"/>
  <c r="L60" i="18"/>
  <c r="K61" i="18"/>
  <c r="Y63" i="18"/>
  <c r="Z62" i="18"/>
  <c r="B64" i="18"/>
  <c r="C63" i="18"/>
  <c r="P65" i="18" l="1"/>
  <c r="O66" i="18"/>
  <c r="N62" i="18"/>
  <c r="K62" i="18"/>
  <c r="L61" i="18"/>
  <c r="Z63" i="18"/>
  <c r="Y64" i="18"/>
  <c r="B65" i="18"/>
  <c r="C64" i="18"/>
  <c r="O67" i="18" l="1"/>
  <c r="P66" i="18"/>
  <c r="N63" i="18"/>
  <c r="K63" i="18"/>
  <c r="L62" i="18"/>
  <c r="Y65" i="18"/>
  <c r="Z64" i="18"/>
  <c r="C65" i="18"/>
  <c r="B66" i="18"/>
  <c r="P67" i="18" l="1"/>
  <c r="O68" i="18"/>
  <c r="N64" i="18"/>
  <c r="K64" i="18"/>
  <c r="L63" i="18"/>
  <c r="Z65" i="18"/>
  <c r="Y66" i="18"/>
  <c r="B67" i="18"/>
  <c r="C66" i="18"/>
  <c r="O69" i="18" l="1"/>
  <c r="P68" i="18"/>
  <c r="N65" i="18"/>
  <c r="L64" i="18"/>
  <c r="K65" i="18"/>
  <c r="Y67" i="18"/>
  <c r="Z66" i="18"/>
  <c r="B68" i="18"/>
  <c r="C67" i="18"/>
  <c r="P69" i="18" l="1"/>
  <c r="O70" i="18"/>
  <c r="N66" i="18"/>
  <c r="K66" i="18"/>
  <c r="L65" i="18"/>
  <c r="Z67" i="18"/>
  <c r="Y68" i="18"/>
  <c r="B69" i="18"/>
  <c r="C68" i="18"/>
  <c r="O71" i="18" l="1"/>
  <c r="P70" i="18"/>
  <c r="N67" i="18"/>
  <c r="K67" i="18"/>
  <c r="L66" i="18"/>
  <c r="Z68" i="18"/>
  <c r="Y69" i="18"/>
  <c r="C69" i="18"/>
  <c r="B70" i="18"/>
  <c r="P71" i="18" l="1"/>
  <c r="O72" i="18"/>
  <c r="N68" i="18"/>
  <c r="K68" i="18"/>
  <c r="L67" i="18"/>
  <c r="Z69" i="18"/>
  <c r="Y70" i="18"/>
  <c r="B71" i="18"/>
  <c r="C70" i="18"/>
  <c r="O73" i="18" l="1"/>
  <c r="P72" i="18"/>
  <c r="N69" i="18"/>
  <c r="L68" i="18"/>
  <c r="K69" i="18"/>
  <c r="Y71" i="18"/>
  <c r="Z70" i="18"/>
  <c r="B72" i="18"/>
  <c r="C71" i="18"/>
  <c r="P73" i="18" l="1"/>
  <c r="O74" i="18"/>
  <c r="N70" i="18"/>
  <c r="K70" i="18"/>
  <c r="L69" i="18"/>
  <c r="Z71" i="18"/>
  <c r="Y72" i="18"/>
  <c r="B73" i="18"/>
  <c r="C72" i="18"/>
  <c r="O75" i="18" l="1"/>
  <c r="P74" i="18"/>
  <c r="N71" i="18"/>
  <c r="K71" i="18"/>
  <c r="L70" i="18"/>
  <c r="Y73" i="18"/>
  <c r="Z72" i="18"/>
  <c r="C73" i="18"/>
  <c r="B74" i="18"/>
  <c r="P75" i="18" l="1"/>
  <c r="O76" i="18"/>
  <c r="N72" i="18"/>
  <c r="K72" i="18"/>
  <c r="L71" i="18"/>
  <c r="Z73" i="18"/>
  <c r="Y74" i="18"/>
  <c r="B75" i="18"/>
  <c r="C74" i="18"/>
  <c r="O77" i="18" l="1"/>
  <c r="P76" i="18"/>
  <c r="N73" i="18"/>
  <c r="L72" i="18"/>
  <c r="K73" i="18"/>
  <c r="Z74" i="18"/>
  <c r="Y75" i="18"/>
  <c r="B76" i="18"/>
  <c r="C75" i="18"/>
  <c r="P77" i="18" l="1"/>
  <c r="O78" i="18"/>
  <c r="N74" i="18"/>
  <c r="K74" i="18"/>
  <c r="L73" i="18"/>
  <c r="Z75" i="18"/>
  <c r="Y76" i="18"/>
  <c r="B77" i="18"/>
  <c r="C76" i="18"/>
  <c r="O79" i="18" l="1"/>
  <c r="P78" i="18"/>
  <c r="N75" i="18"/>
  <c r="K75" i="18"/>
  <c r="L74" i="18"/>
  <c r="Y77" i="18"/>
  <c r="Z76" i="18"/>
  <c r="C77" i="18"/>
  <c r="B78" i="18"/>
  <c r="P79" i="18" l="1"/>
  <c r="O80" i="18"/>
  <c r="N76" i="18"/>
  <c r="K76" i="18"/>
  <c r="L75" i="18"/>
  <c r="Z77" i="18"/>
  <c r="Y78" i="18"/>
  <c r="B79" i="18"/>
  <c r="C78" i="18"/>
  <c r="O81" i="18" l="1"/>
  <c r="P80" i="18"/>
  <c r="N77" i="18"/>
  <c r="K77" i="18"/>
  <c r="L76" i="18"/>
  <c r="Y79" i="18"/>
  <c r="Z78" i="18"/>
  <c r="B80" i="18"/>
  <c r="C79" i="18"/>
  <c r="P81" i="18" l="1"/>
  <c r="O82" i="18"/>
  <c r="N78" i="18"/>
  <c r="K78" i="18"/>
  <c r="L77" i="18"/>
  <c r="Z79" i="18"/>
  <c r="Y80" i="18"/>
  <c r="B81" i="18"/>
  <c r="C80" i="18"/>
  <c r="O83" i="18" l="1"/>
  <c r="P82" i="18"/>
  <c r="N79" i="18"/>
  <c r="K79" i="18"/>
  <c r="L78" i="18"/>
  <c r="Z80" i="18"/>
  <c r="Y81" i="18"/>
  <c r="C81" i="18"/>
  <c r="B82" i="18"/>
  <c r="P83" i="18" l="1"/>
  <c r="O84" i="18"/>
  <c r="N80" i="18"/>
  <c r="K80" i="18"/>
  <c r="L79" i="18"/>
  <c r="Z81" i="18"/>
  <c r="Y82" i="18"/>
  <c r="B83" i="18"/>
  <c r="C82" i="18"/>
  <c r="O85" i="18" l="1"/>
  <c r="P84" i="18"/>
  <c r="N81" i="18"/>
  <c r="K81" i="18"/>
  <c r="L80" i="18"/>
  <c r="Z82" i="18"/>
  <c r="Y83" i="18"/>
  <c r="B84" i="18"/>
  <c r="C83" i="18"/>
  <c r="P85" i="18" l="1"/>
  <c r="O86" i="18"/>
  <c r="P86" i="18" s="1"/>
  <c r="N82" i="18"/>
  <c r="K82" i="18"/>
  <c r="L81" i="18"/>
  <c r="Z83" i="18"/>
  <c r="Y84" i="18"/>
  <c r="B85" i="18"/>
  <c r="C84" i="18"/>
  <c r="N83" i="18" l="1"/>
  <c r="K83" i="18"/>
  <c r="L82" i="18"/>
  <c r="Y85" i="18"/>
  <c r="Z84" i="18"/>
  <c r="C85" i="18"/>
  <c r="B86" i="18"/>
  <c r="N84" i="18" l="1"/>
  <c r="K84" i="18"/>
  <c r="L83" i="18"/>
  <c r="Z85" i="18"/>
  <c r="Y86" i="18"/>
  <c r="Z86" i="18" s="1"/>
  <c r="C86" i="18"/>
  <c r="N85" i="18" l="1"/>
  <c r="N86" i="18"/>
  <c r="K85" i="18"/>
  <c r="L84" i="18"/>
  <c r="K86" i="18" l="1"/>
  <c r="L86" i="18" s="1"/>
  <c r="L85" i="18"/>
</calcChain>
</file>

<file path=xl/sharedStrings.xml><?xml version="1.0" encoding="utf-8"?>
<sst xmlns="http://schemas.openxmlformats.org/spreadsheetml/2006/main" count="672" uniqueCount="283">
  <si>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</si>
  <si>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</si>
  <si>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</si>
  <si>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</si>
  <si>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</si>
  <si>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</si>
  <si>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</si>
  <si>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</si>
  <si>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</si>
  <si>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</si>
  <si>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</si>
  <si>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</si>
  <si>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</si>
  <si>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</si>
  <si>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</si>
  <si>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</si>
  <si>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</si>
  <si>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</si>
  <si>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</si>
  <si>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</si>
  <si>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</si>
  <si>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</si>
  <si>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</si>
  <si>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</si>
  <si>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</si>
  <si>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x'</t>
    <phoneticPr fontId="2"/>
  </si>
  <si>
    <t>f(x')</t>
    <phoneticPr fontId="2"/>
  </si>
  <si>
    <t>x''</t>
    <phoneticPr fontId="2"/>
  </si>
  <si>
    <t>f(x'')</t>
    <phoneticPr fontId="2"/>
  </si>
  <si>
    <t>f(x')</t>
    <phoneticPr fontId="2"/>
  </si>
  <si>
    <t>x'</t>
    <phoneticPr fontId="2"/>
  </si>
  <si>
    <t>2019/06/14(金)17:00まで</t>
    <rPh sb="11" eb="12">
      <t>キン</t>
    </rPh>
    <phoneticPr fontId="2"/>
  </si>
  <si>
    <t>f(x'')</t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</si>
  <si>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</si>
  <si>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</si>
  <si>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</si>
  <si>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</si>
  <si>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※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</si>
  <si>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</si>
  <si>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</si>
  <si>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</si>
  <si>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</si>
  <si>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</si>
  <si>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</si>
  <si>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</si>
  <si>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または</t>
    <phoneticPr fontId="2"/>
  </si>
  <si>
    <t>確率に関する定義を学びます。</t>
    <rPh sb="0" eb="2">
      <t>カクリツ</t>
    </rPh>
    <rPh sb="3" eb="4">
      <t>カン</t>
    </rPh>
    <rPh sb="6" eb="8">
      <t>テイギ</t>
    </rPh>
    <rPh sb="9" eb="10">
      <t>マナ</t>
    </rPh>
    <phoneticPr fontId="2"/>
  </si>
  <si>
    <t>確率と確率変数の違いを理解します。</t>
    <rPh sb="0" eb="2">
      <t>カクリツ</t>
    </rPh>
    <rPh sb="3" eb="5">
      <t>カクリツ</t>
    </rPh>
    <rPh sb="5" eb="7">
      <t>ヘンスウ</t>
    </rPh>
    <rPh sb="8" eb="9">
      <t>チガ</t>
    </rPh>
    <rPh sb="11" eb="13">
      <t>リカイ</t>
    </rPh>
    <phoneticPr fontId="2"/>
  </si>
  <si>
    <t>先験確率と経験確率の考え方を理解します。</t>
    <rPh sb="0" eb="2">
      <t>センケン</t>
    </rPh>
    <rPh sb="2" eb="4">
      <t>カクリツ</t>
    </rPh>
    <rPh sb="5" eb="7">
      <t>ケイケン</t>
    </rPh>
    <rPh sb="7" eb="9">
      <t>カクリツ</t>
    </rPh>
    <rPh sb="10" eb="11">
      <t>カンガ</t>
    </rPh>
    <rPh sb="12" eb="13">
      <t>カタ</t>
    </rPh>
    <rPh sb="14" eb="16">
      <t>リカイ</t>
    </rPh>
    <phoneticPr fontId="2"/>
  </si>
  <si>
    <t>pp.30</t>
    <phoneticPr fontId="2"/>
  </si>
  <si>
    <t>確率</t>
    <rPh sb="0" eb="2">
      <t>カクリツ</t>
    </rPh>
    <phoneticPr fontId="2"/>
  </si>
  <si>
    <t>確率の考え方</t>
    <rPh sb="0" eb="2">
      <t>カクリツ</t>
    </rPh>
    <rPh sb="3" eb="4">
      <t>カンガ</t>
    </rPh>
    <rPh sb="5" eb="6">
      <t>カタ</t>
    </rPh>
    <phoneticPr fontId="2"/>
  </si>
  <si>
    <t>偶然性の確からしさを測る指標</t>
    <rPh sb="0" eb="3">
      <t>グウゼンセイ</t>
    </rPh>
    <rPh sb="4" eb="5">
      <t>タシ</t>
    </rPh>
    <rPh sb="10" eb="11">
      <t>ハカ</t>
    </rPh>
    <rPh sb="12" eb="14">
      <t>シヒョウ</t>
    </rPh>
    <phoneticPr fontId="2"/>
  </si>
  <si>
    <t>事象</t>
    <rPh sb="0" eb="2">
      <t>ジショウ</t>
    </rPh>
    <phoneticPr fontId="2"/>
  </si>
  <si>
    <t>偶然性を伴って生じる結果</t>
    <rPh sb="0" eb="3">
      <t>グウゼンセイ</t>
    </rPh>
    <rPh sb="4" eb="5">
      <t>トモナ</t>
    </rPh>
    <rPh sb="7" eb="8">
      <t>ショウ</t>
    </rPh>
    <rPh sb="10" eb="12">
      <t>ケッカ</t>
    </rPh>
    <phoneticPr fontId="2"/>
  </si>
  <si>
    <t>例</t>
    <rPh sb="0" eb="1">
      <t>レイ</t>
    </rPh>
    <phoneticPr fontId="2"/>
  </si>
  <si>
    <t>：</t>
    <phoneticPr fontId="2"/>
  </si>
  <si>
    <t>サイコロを投げて「２」の目が出ること</t>
    <rPh sb="5" eb="6">
      <t>ナ</t>
    </rPh>
    <rPh sb="12" eb="13">
      <t>メ</t>
    </rPh>
    <rPh sb="14" eb="15">
      <t>デ</t>
    </rPh>
    <phoneticPr fontId="2"/>
  </si>
  <si>
    <t>コイン投げで「表」が出ること</t>
    <rPh sb="3" eb="4">
      <t>ナ</t>
    </rPh>
    <rPh sb="7" eb="8">
      <t>オモテ</t>
    </rPh>
    <rPh sb="10" eb="11">
      <t>デ</t>
    </rPh>
    <phoneticPr fontId="2"/>
  </si>
  <si>
    <t>余事象</t>
    <rPh sb="0" eb="3">
      <t>ヨジショウ</t>
    </rPh>
    <phoneticPr fontId="2"/>
  </si>
  <si>
    <t>事象Aが起こらないこと（事象Aの補集合）</t>
    <rPh sb="0" eb="2">
      <t>ジショウ</t>
    </rPh>
    <rPh sb="4" eb="5">
      <t>オ</t>
    </rPh>
    <rPh sb="12" eb="14">
      <t>ジショウ</t>
    </rPh>
    <rPh sb="16" eb="19">
      <t>ホシュウゴウ</t>
    </rPh>
    <phoneticPr fontId="2"/>
  </si>
  <si>
    <t>…事象Aの余事象</t>
    <rPh sb="1" eb="3">
      <t>ジショウ</t>
    </rPh>
    <rPh sb="5" eb="8">
      <t>ヨジショウ</t>
    </rPh>
    <phoneticPr fontId="2"/>
  </si>
  <si>
    <t>全事象</t>
    <rPh sb="0" eb="1">
      <t>ゼン</t>
    </rPh>
    <rPh sb="1" eb="3">
      <t>ジショウ</t>
    </rPh>
    <phoneticPr fontId="2"/>
  </si>
  <si>
    <t>または</t>
    <phoneticPr fontId="2"/>
  </si>
  <si>
    <t>標本空間</t>
    <rPh sb="0" eb="2">
      <t>ヒョウホン</t>
    </rPh>
    <rPh sb="2" eb="4">
      <t>クウカン</t>
    </rPh>
    <phoneticPr fontId="2"/>
  </si>
  <si>
    <t>起こり得る結果すべて</t>
    <rPh sb="0" eb="1">
      <t>オ</t>
    </rPh>
    <rPh sb="3" eb="4">
      <t>ウ</t>
    </rPh>
    <rPh sb="5" eb="7">
      <t>ケッカ</t>
    </rPh>
    <phoneticPr fontId="2"/>
  </si>
  <si>
    <t>Ω（オメガ）で表す</t>
    <rPh sb="7" eb="8">
      <t>アラワ</t>
    </rPh>
    <phoneticPr fontId="2"/>
  </si>
  <si>
    <t>空事象</t>
    <rPh sb="0" eb="1">
      <t>カラ</t>
    </rPh>
    <rPh sb="1" eb="3">
      <t>ジショウ</t>
    </rPh>
    <phoneticPr fontId="2"/>
  </si>
  <si>
    <t>事象が何も起こらないこと</t>
    <rPh sb="0" eb="2">
      <t>ジショウ</t>
    </rPh>
    <rPh sb="3" eb="4">
      <t>ナニ</t>
    </rPh>
    <rPh sb="5" eb="6">
      <t>オ</t>
    </rPh>
    <phoneticPr fontId="2"/>
  </si>
  <si>
    <t>和事象</t>
    <rPh sb="0" eb="1">
      <t>ワ</t>
    </rPh>
    <rPh sb="1" eb="3">
      <t>ジショウ</t>
    </rPh>
    <phoneticPr fontId="2"/>
  </si>
  <si>
    <t>事象Aと事象Bの少なくとも1つの事象が起こること</t>
    <rPh sb="0" eb="2">
      <t>ジショウ</t>
    </rPh>
    <rPh sb="4" eb="6">
      <t>ジショウ</t>
    </rPh>
    <rPh sb="8" eb="9">
      <t>スク</t>
    </rPh>
    <rPh sb="16" eb="18">
      <t>ジショウ</t>
    </rPh>
    <rPh sb="19" eb="20">
      <t>オ</t>
    </rPh>
    <phoneticPr fontId="2"/>
  </si>
  <si>
    <t>事象A</t>
    <rPh sb="0" eb="2">
      <t>ジショウ</t>
    </rPh>
    <phoneticPr fontId="2"/>
  </si>
  <si>
    <t>または</t>
    <phoneticPr fontId="2"/>
  </si>
  <si>
    <t>事象B</t>
    <rPh sb="0" eb="2">
      <t>ジショウ</t>
    </rPh>
    <phoneticPr fontId="2"/>
  </si>
  <si>
    <t>積事象</t>
    <rPh sb="0" eb="1">
      <t>セキ</t>
    </rPh>
    <rPh sb="1" eb="3">
      <t>ジショウ</t>
    </rPh>
    <phoneticPr fontId="2"/>
  </si>
  <si>
    <t>事象Aと事象Bがともに起こること</t>
    <rPh sb="0" eb="2">
      <t>ジショウ</t>
    </rPh>
    <rPh sb="4" eb="6">
      <t>ジショウ</t>
    </rPh>
    <rPh sb="11" eb="12">
      <t>オ</t>
    </rPh>
    <phoneticPr fontId="2"/>
  </si>
  <si>
    <t>かつ</t>
    <phoneticPr fontId="2"/>
  </si>
  <si>
    <t>排反事象</t>
    <rPh sb="0" eb="4">
      <t>ハイハンジショウ</t>
    </rPh>
    <phoneticPr fontId="2"/>
  </si>
  <si>
    <t>積事象が空事象であること</t>
    <rPh sb="0" eb="1">
      <t>セキ</t>
    </rPh>
    <rPh sb="1" eb="3">
      <t>ジショウ</t>
    </rPh>
    <rPh sb="4" eb="5">
      <t>クウ</t>
    </rPh>
    <rPh sb="5" eb="7">
      <t>ジショウ</t>
    </rPh>
    <phoneticPr fontId="2"/>
  </si>
  <si>
    <t>φ（ファイ）で表す</t>
    <rPh sb="7" eb="8">
      <t>アラワ</t>
    </rPh>
    <phoneticPr fontId="2"/>
  </si>
  <si>
    <t>コイン投げで表⇒事象A、裏⇒事象Bとすると、</t>
    <rPh sb="3" eb="4">
      <t>ナ</t>
    </rPh>
    <rPh sb="6" eb="7">
      <t>オモテ</t>
    </rPh>
    <rPh sb="8" eb="10">
      <t>ジショウ</t>
    </rPh>
    <rPh sb="12" eb="13">
      <t>ウラ</t>
    </rPh>
    <rPh sb="14" eb="16">
      <t>ジショウ</t>
    </rPh>
    <phoneticPr fontId="2"/>
  </si>
  <si>
    <t>表と裏が同時に出ることはないため</t>
    <rPh sb="0" eb="1">
      <t>オモテ</t>
    </rPh>
    <rPh sb="2" eb="3">
      <t>ウラ</t>
    </rPh>
    <rPh sb="4" eb="6">
      <t>ドウジ</t>
    </rPh>
    <rPh sb="7" eb="8">
      <t>デ</t>
    </rPh>
    <phoneticPr fontId="2"/>
  </si>
  <si>
    <t>事象Aと事象Bは</t>
    <rPh sb="0" eb="2">
      <t>ジショウ</t>
    </rPh>
    <rPh sb="4" eb="6">
      <t>ジショウ</t>
    </rPh>
    <phoneticPr fontId="2"/>
  </si>
  <si>
    <t>互いに排反である</t>
    <rPh sb="0" eb="1">
      <t>タガ</t>
    </rPh>
    <rPh sb="3" eb="5">
      <t>ハイハン</t>
    </rPh>
    <phoneticPr fontId="2"/>
  </si>
  <si>
    <t>pp.32</t>
    <phoneticPr fontId="2"/>
  </si>
  <si>
    <t>例題3-1</t>
    <rPh sb="0" eb="2">
      <t>レイダイ</t>
    </rPh>
    <phoneticPr fontId="2"/>
  </si>
  <si>
    <t>サイコロによる事象の例</t>
    <rPh sb="7" eb="9">
      <t>ジショウ</t>
    </rPh>
    <rPh sb="10" eb="11">
      <t>レイ</t>
    </rPh>
    <phoneticPr fontId="2"/>
  </si>
  <si>
    <t>出た目が偶数</t>
    <rPh sb="0" eb="1">
      <t>デ</t>
    </rPh>
    <rPh sb="2" eb="3">
      <t>メ</t>
    </rPh>
    <rPh sb="4" eb="6">
      <t>グウスウ</t>
    </rPh>
    <phoneticPr fontId="2"/>
  </si>
  <si>
    <t>}</t>
    <phoneticPr fontId="2"/>
  </si>
  <si>
    <t>2, 4, 6</t>
    <phoneticPr fontId="2"/>
  </si>
  <si>
    <t>1, 3, 5</t>
    <phoneticPr fontId="2"/>
  </si>
  <si>
    <t>…余事象</t>
    <rPh sb="1" eb="4">
      <t>ヨジショウ</t>
    </rPh>
    <phoneticPr fontId="2"/>
  </si>
  <si>
    <t>根元事象</t>
    <rPh sb="0" eb="2">
      <t>コンゲン</t>
    </rPh>
    <rPh sb="2" eb="4">
      <t>ジショウ</t>
    </rPh>
    <phoneticPr fontId="2"/>
  </si>
  <si>
    <t>事象Aのうち1つの要素</t>
    <rPh sb="0" eb="2">
      <t>ジショウ</t>
    </rPh>
    <rPh sb="9" eb="11">
      <t>ヨウソ</t>
    </rPh>
    <phoneticPr fontId="2"/>
  </si>
  <si>
    <t>事象Aは3つの根元事象で構成されている</t>
    <rPh sb="0" eb="2">
      <t>ジショウ</t>
    </rPh>
    <rPh sb="7" eb="9">
      <t>コンゲン</t>
    </rPh>
    <rPh sb="9" eb="11">
      <t>ジショウ</t>
    </rPh>
    <rPh sb="12" eb="14">
      <t>コウセイ</t>
    </rPh>
    <phoneticPr fontId="2"/>
  </si>
  <si>
    <t>「２」</t>
    <phoneticPr fontId="2"/>
  </si>
  <si>
    <t>出た目が2</t>
    <rPh sb="0" eb="1">
      <t>デ</t>
    </rPh>
    <rPh sb="2" eb="3">
      <t>メ</t>
    </rPh>
    <phoneticPr fontId="2"/>
  </si>
  <si>
    <t>1, 3, 4, 5, 6</t>
    <phoneticPr fontId="2"/>
  </si>
  <si>
    <t>事象Bの余事象は</t>
    <rPh sb="0" eb="2">
      <t>ジショウ</t>
    </rPh>
    <rPh sb="4" eb="7">
      <t>ヨジショウ</t>
    </rPh>
    <phoneticPr fontId="2"/>
  </si>
  <si>
    <t>つの</t>
    <phoneticPr fontId="2"/>
  </si>
  <si>
    <t>根元事象で構成されている</t>
  </si>
  <si>
    <t>事象Bは事象Aの</t>
    <rPh sb="0" eb="2">
      <t>ジショウ</t>
    </rPh>
    <rPh sb="4" eb="6">
      <t>ジショウ</t>
    </rPh>
    <phoneticPr fontId="2"/>
  </si>
  <si>
    <t>部分集合</t>
    <rPh sb="0" eb="2">
      <t>ブブン</t>
    </rPh>
    <rPh sb="2" eb="4">
      <t>シュウゴウ</t>
    </rPh>
    <phoneticPr fontId="2"/>
  </si>
  <si>
    <t>である</t>
    <phoneticPr fontId="2"/>
  </si>
  <si>
    <t>※事象Bは事象Aに含まれる</t>
    <rPh sb="1" eb="3">
      <t>ジショウ</t>
    </rPh>
    <rPh sb="5" eb="7">
      <t>ジショウ</t>
    </rPh>
    <rPh sb="9" eb="10">
      <t>フク</t>
    </rPh>
    <phoneticPr fontId="2"/>
  </si>
  <si>
    <t>全事象Ω</t>
    <rPh sb="0" eb="1">
      <t>ゼン</t>
    </rPh>
    <rPh sb="1" eb="3">
      <t>ジショウ</t>
    </rPh>
    <phoneticPr fontId="2"/>
  </si>
  <si>
    <t>サイコロの目すべて</t>
    <rPh sb="5" eb="6">
      <t>メ</t>
    </rPh>
    <phoneticPr fontId="2"/>
  </si>
  <si>
    <t>1, 2, 3, 4, 5, 6</t>
    <phoneticPr fontId="2"/>
  </si>
  <si>
    <t>全事象は根元事象すべての集合として表すことができる</t>
    <rPh sb="0" eb="1">
      <t>ゼン</t>
    </rPh>
    <rPh sb="1" eb="3">
      <t>ジショウ</t>
    </rPh>
    <rPh sb="4" eb="6">
      <t>コンゲン</t>
    </rPh>
    <rPh sb="6" eb="8">
      <t>ジショウ</t>
    </rPh>
    <rPh sb="12" eb="14">
      <t>シュウゴウ</t>
    </rPh>
    <rPh sb="17" eb="18">
      <t>アラワ</t>
    </rPh>
    <phoneticPr fontId="2"/>
  </si>
  <si>
    <r>
      <t>根元事象をω</t>
    </r>
    <r>
      <rPr>
        <vertAlign val="subscript"/>
        <sz val="11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で表し</t>
    </r>
    <rPh sb="0" eb="2">
      <t>コンゲン</t>
    </rPh>
    <rPh sb="2" eb="4">
      <t>ジショウ</t>
    </rPh>
    <rPh sb="8" eb="9">
      <t>アラワ</t>
    </rPh>
    <phoneticPr fontId="2"/>
  </si>
  <si>
    <t>と書く</t>
    <rPh sb="1" eb="2">
      <t>カ</t>
    </rPh>
    <phoneticPr fontId="2"/>
  </si>
  <si>
    <t>積事象が空事象φではないため</t>
    <rPh sb="0" eb="1">
      <t>セキ</t>
    </rPh>
    <rPh sb="1" eb="3">
      <t>ジショウ</t>
    </rPh>
    <rPh sb="4" eb="5">
      <t>カラ</t>
    </rPh>
    <rPh sb="5" eb="7">
      <t>ジショウ</t>
    </rPh>
    <phoneticPr fontId="2"/>
  </si>
  <si>
    <t>※</t>
    <phoneticPr fontId="2"/>
  </si>
  <si>
    <t>互いに排反ではない</t>
    <rPh sb="0" eb="1">
      <t>タガ</t>
    </rPh>
    <rPh sb="3" eb="5">
      <t>ハイハン</t>
    </rPh>
    <phoneticPr fontId="2"/>
  </si>
  <si>
    <t>問題3-1</t>
    <rPh sb="0" eb="2">
      <t>モンダイ</t>
    </rPh>
    <phoneticPr fontId="2"/>
  </si>
  <si>
    <t>記号による事象の表現</t>
    <rPh sb="0" eb="2">
      <t>キゴウ</t>
    </rPh>
    <rPh sb="5" eb="7">
      <t>ジショウ</t>
    </rPh>
    <rPh sb="8" eb="10">
      <t>ヒョウゲン</t>
    </rPh>
    <phoneticPr fontId="2"/>
  </si>
  <si>
    <t>サイコロ投げによる全事象を</t>
    <rPh sb="4" eb="5">
      <t>ナ</t>
    </rPh>
    <rPh sb="9" eb="10">
      <t>ゼン</t>
    </rPh>
    <rPh sb="10" eb="12">
      <t>ジショウ</t>
    </rPh>
    <phoneticPr fontId="2"/>
  </si>
  <si>
    <t>とする。</t>
    <phoneticPr fontId="2"/>
  </si>
  <si>
    <t>事象A：出た目が4以上</t>
    <rPh sb="0" eb="2">
      <t>ジショウ</t>
    </rPh>
    <rPh sb="4" eb="5">
      <t>デ</t>
    </rPh>
    <rPh sb="6" eb="7">
      <t>メ</t>
    </rPh>
    <rPh sb="9" eb="11">
      <t>イジョウ</t>
    </rPh>
    <phoneticPr fontId="2"/>
  </si>
  <si>
    <t>事象B：出た目が1</t>
    <rPh sb="0" eb="2">
      <t>ジショウ</t>
    </rPh>
    <rPh sb="4" eb="5">
      <t>デ</t>
    </rPh>
    <rPh sb="6" eb="7">
      <t>メ</t>
    </rPh>
    <phoneticPr fontId="2"/>
  </si>
  <si>
    <t>事象Aと事象Bとの関係を言葉で表現する</t>
    <rPh sb="0" eb="2">
      <t>ジショウ</t>
    </rPh>
    <rPh sb="4" eb="6">
      <t>ジショウ</t>
    </rPh>
    <rPh sb="9" eb="11">
      <t>カンケイ</t>
    </rPh>
    <rPh sb="12" eb="14">
      <t>コトバ</t>
    </rPh>
    <rPh sb="15" eb="17">
      <t>ヒョウゲン</t>
    </rPh>
    <phoneticPr fontId="2"/>
  </si>
  <si>
    <t>A∩B=φのため、AとBは互いに排反である。
AとBの積事象が空事象であるため、AとBは互いに排反である。</t>
    <rPh sb="13" eb="14">
      <t>タガ</t>
    </rPh>
    <rPh sb="16" eb="18">
      <t>ハイハン</t>
    </rPh>
    <rPh sb="27" eb="28">
      <t>セキ</t>
    </rPh>
    <rPh sb="28" eb="30">
      <t>ジショウ</t>
    </rPh>
    <rPh sb="31" eb="32">
      <t>クウ</t>
    </rPh>
    <rPh sb="32" eb="34">
      <t>ジショウ</t>
    </rPh>
    <rPh sb="44" eb="45">
      <t>タガ</t>
    </rPh>
    <rPh sb="47" eb="49">
      <t>ハイハン</t>
    </rPh>
    <phoneticPr fontId="2"/>
  </si>
  <si>
    <t>pp.33</t>
    <phoneticPr fontId="2"/>
  </si>
  <si>
    <t>確率の公理</t>
    <rPh sb="0" eb="2">
      <t>カクリツ</t>
    </rPh>
    <rPh sb="3" eb="5">
      <t>コウリ</t>
    </rPh>
    <phoneticPr fontId="2"/>
  </si>
  <si>
    <r>
      <t>事象Aの起こる</t>
    </r>
    <r>
      <rPr>
        <sz val="12"/>
        <color rgb="FFFF0000"/>
        <rFont val="メイリオ"/>
        <family val="3"/>
        <charset val="128"/>
      </rPr>
      <t>確率（probability）</t>
    </r>
    <rPh sb="0" eb="2">
      <t>ジショウ</t>
    </rPh>
    <rPh sb="4" eb="5">
      <t>オ</t>
    </rPh>
    <rPh sb="7" eb="9">
      <t>カクリツ</t>
    </rPh>
    <phoneticPr fontId="2"/>
  </si>
  <si>
    <t>【重要】</t>
    <rPh sb="1" eb="3">
      <t>ジュウヨウ</t>
    </rPh>
    <phoneticPr fontId="2"/>
  </si>
  <si>
    <t>任意の事象Aに対して、</t>
    <rPh sb="0" eb="2">
      <t>ニンイ</t>
    </rPh>
    <rPh sb="3" eb="5">
      <t>ジショウ</t>
    </rPh>
    <rPh sb="7" eb="8">
      <t>タイ</t>
    </rPh>
    <phoneticPr fontId="2"/>
  </si>
  <si>
    <t>（Ⅰ）</t>
    <phoneticPr fontId="2"/>
  </si>
  <si>
    <t>確率は必ず0～1の間（パーセント表示なら0～100%）</t>
    <rPh sb="0" eb="2">
      <t>カクリツ</t>
    </rPh>
    <rPh sb="3" eb="4">
      <t>カナラ</t>
    </rPh>
    <rPh sb="9" eb="10">
      <t>アイダ</t>
    </rPh>
    <rPh sb="16" eb="18">
      <t>ヒョウジ</t>
    </rPh>
    <phoneticPr fontId="2"/>
  </si>
  <si>
    <t>（Ⅱ）</t>
    <phoneticPr fontId="2"/>
  </si>
  <si>
    <t>全部足すと1（パーセント表示で100%）</t>
    <rPh sb="0" eb="2">
      <t>ゼンブ</t>
    </rPh>
    <rPh sb="2" eb="3">
      <t>タ</t>
    </rPh>
    <rPh sb="12" eb="14">
      <t>ヒョウジ</t>
    </rPh>
    <phoneticPr fontId="2"/>
  </si>
  <si>
    <t>（Ⅲ）</t>
    <phoneticPr fontId="2"/>
  </si>
  <si>
    <t>事象Aと事象Bが互いに排反ならば、すなわち</t>
    <rPh sb="0" eb="2">
      <t>ジショウ</t>
    </rPh>
    <rPh sb="4" eb="6">
      <t>ジショウ</t>
    </rPh>
    <rPh sb="8" eb="9">
      <t>タガ</t>
    </rPh>
    <rPh sb="11" eb="13">
      <t>ハイハン</t>
    </rPh>
    <phoneticPr fontId="2"/>
  </si>
  <si>
    <t>ならば</t>
    <phoneticPr fontId="2"/>
  </si>
  <si>
    <t>積事象が空事象であれば、和事象の確率は</t>
    <rPh sb="0" eb="1">
      <t>セキ</t>
    </rPh>
    <rPh sb="1" eb="3">
      <t>ジショウ</t>
    </rPh>
    <rPh sb="4" eb="5">
      <t>クウ</t>
    </rPh>
    <rPh sb="5" eb="7">
      <t>ジショウ</t>
    </rPh>
    <rPh sb="12" eb="13">
      <t>ワ</t>
    </rPh>
    <rPh sb="13" eb="15">
      <t>ジショウ</t>
    </rPh>
    <rPh sb="16" eb="18">
      <t>カクリツ</t>
    </rPh>
    <phoneticPr fontId="2"/>
  </si>
  <si>
    <t>和事象を構成する事象の確率の和になる</t>
    <rPh sb="0" eb="1">
      <t>ワ</t>
    </rPh>
    <rPh sb="1" eb="3">
      <t>ジショウ</t>
    </rPh>
    <rPh sb="4" eb="6">
      <t>コウセイ</t>
    </rPh>
    <rPh sb="8" eb="10">
      <t>ジショウ</t>
    </rPh>
    <rPh sb="11" eb="13">
      <t>カクリツ</t>
    </rPh>
    <rPh sb="14" eb="15">
      <t>ワ</t>
    </rPh>
    <phoneticPr fontId="2"/>
  </si>
  <si>
    <t>【これらの性質を満たさないものは“確率”ではない】</t>
    <rPh sb="5" eb="7">
      <t>セイシツ</t>
    </rPh>
    <rPh sb="8" eb="9">
      <t>ミ</t>
    </rPh>
    <rPh sb="17" eb="19">
      <t>カクリツ</t>
    </rPh>
    <phoneticPr fontId="2"/>
  </si>
  <si>
    <t>①</t>
    <phoneticPr fontId="2"/>
  </si>
  <si>
    <t>空事象はゼロ</t>
    <rPh sb="0" eb="1">
      <t>クウ</t>
    </rPh>
    <rPh sb="1" eb="3">
      <t>ジショウ</t>
    </rPh>
    <phoneticPr fontId="2"/>
  </si>
  <si>
    <t>②</t>
    <phoneticPr fontId="2"/>
  </si>
  <si>
    <t>（A以外の確率）＝（全体＝１）－（Aの確率）</t>
    <rPh sb="2" eb="4">
      <t>イガイ</t>
    </rPh>
    <rPh sb="5" eb="7">
      <t>カクリツ</t>
    </rPh>
    <rPh sb="10" eb="12">
      <t>ゼンタイ</t>
    </rPh>
    <rPh sb="19" eb="21">
      <t>カクリツ</t>
    </rPh>
    <phoneticPr fontId="2"/>
  </si>
  <si>
    <t>③</t>
    <phoneticPr fontId="2"/>
  </si>
  <si>
    <t>④</t>
    <phoneticPr fontId="2"/>
  </si>
  <si>
    <t>確率の加法定理</t>
    <rPh sb="0" eb="2">
      <t>カクリツ</t>
    </rPh>
    <rPh sb="3" eb="5">
      <t>カホウ</t>
    </rPh>
    <rPh sb="5" eb="7">
      <t>テイリ</t>
    </rPh>
    <phoneticPr fontId="2"/>
  </si>
  <si>
    <t>事象Bが事象Aに含まれるならば、すなわち</t>
    <rPh sb="0" eb="2">
      <t>ジショウ</t>
    </rPh>
    <rPh sb="4" eb="6">
      <t>ジショウ</t>
    </rPh>
    <rPh sb="8" eb="9">
      <t>フク</t>
    </rPh>
    <phoneticPr fontId="2"/>
  </si>
  <si>
    <t>円A（Pr(A)）と円B（Pr(B)）の合計から</t>
    <rPh sb="0" eb="1">
      <t>エン</t>
    </rPh>
    <rPh sb="10" eb="11">
      <t>エン</t>
    </rPh>
    <rPh sb="20" eb="22">
      <t>ゴウケイ</t>
    </rPh>
    <phoneticPr fontId="2"/>
  </si>
  <si>
    <t>濃色部分（Pr(A∩B)）を引く</t>
    <rPh sb="0" eb="1">
      <t>コ</t>
    </rPh>
    <rPh sb="1" eb="2">
      <t>イロ</t>
    </rPh>
    <rPh sb="2" eb="4">
      <t>ブブン</t>
    </rPh>
    <rPh sb="14" eb="15">
      <t>ヒ</t>
    </rPh>
    <phoneticPr fontId="2"/>
  </si>
  <si>
    <t>先験確率と経験確率</t>
    <rPh sb="0" eb="2">
      <t>センケン</t>
    </rPh>
    <rPh sb="2" eb="4">
      <t>カクリツ</t>
    </rPh>
    <rPh sb="5" eb="7">
      <t>ケイケン</t>
    </rPh>
    <rPh sb="7" eb="9">
      <t>カクリツ</t>
    </rPh>
    <phoneticPr fontId="2"/>
  </si>
  <si>
    <t>根元事象</t>
    <rPh sb="0" eb="2">
      <t>コンゲン</t>
    </rPh>
    <rPh sb="2" eb="4">
      <t>ジショウ</t>
    </rPh>
    <phoneticPr fontId="2"/>
  </si>
  <si>
    <t>事象におけるひとつの要素</t>
    <rPh sb="0" eb="2">
      <t>ジショウ</t>
    </rPh>
    <rPh sb="10" eb="12">
      <t>ヨウソ</t>
    </rPh>
    <phoneticPr fontId="2"/>
  </si>
  <si>
    <t>例</t>
    <rPh sb="0" eb="1">
      <t>レイ</t>
    </rPh>
    <phoneticPr fontId="2"/>
  </si>
  <si>
    <t>コインの表、サイコロの2の目</t>
    <rPh sb="4" eb="5">
      <t>オモテ</t>
    </rPh>
    <rPh sb="13" eb="14">
      <t>メ</t>
    </rPh>
    <phoneticPr fontId="2"/>
  </si>
  <si>
    <t>先験確率</t>
    <rPh sb="0" eb="2">
      <t>センケン</t>
    </rPh>
    <rPh sb="2" eb="4">
      <t>カクリツ</t>
    </rPh>
    <phoneticPr fontId="2"/>
  </si>
  <si>
    <t>根元事象の可能性が同等であると考えて定義した確率</t>
    <rPh sb="0" eb="2">
      <t>コンゲン</t>
    </rPh>
    <rPh sb="2" eb="4">
      <t>ジショウ</t>
    </rPh>
    <rPh sb="5" eb="8">
      <t>カノウセイ</t>
    </rPh>
    <rPh sb="9" eb="11">
      <t>ドウトウ</t>
    </rPh>
    <rPh sb="15" eb="16">
      <t>カンガ</t>
    </rPh>
    <rPh sb="18" eb="20">
      <t>テイギ</t>
    </rPh>
    <rPh sb="22" eb="24">
      <t>カクリツ</t>
    </rPh>
    <phoneticPr fontId="2"/>
  </si>
  <si>
    <t>事前確率</t>
    <rPh sb="0" eb="2">
      <t>ジゼン</t>
    </rPh>
    <rPh sb="2" eb="4">
      <t>カクリツ</t>
    </rPh>
    <phoneticPr fontId="2"/>
  </si>
  <si>
    <t>事象に含まれる根元事象の数を計算して定義する</t>
    <rPh sb="0" eb="2">
      <t>ジショウ</t>
    </rPh>
    <rPh sb="3" eb="4">
      <t>フク</t>
    </rPh>
    <rPh sb="7" eb="9">
      <t>コンゲン</t>
    </rPh>
    <rPh sb="9" eb="11">
      <t>ジショウ</t>
    </rPh>
    <rPh sb="12" eb="13">
      <t>カズ</t>
    </rPh>
    <rPh sb="14" eb="16">
      <t>ケイサン</t>
    </rPh>
    <rPh sb="18" eb="20">
      <t>テイギ</t>
    </rPh>
    <phoneticPr fontId="2"/>
  </si>
  <si>
    <t>コイン投げ</t>
    <rPh sb="3" eb="4">
      <t>ナ</t>
    </rPh>
    <phoneticPr fontId="2"/>
  </si>
  <si>
    <t>根元事象の数</t>
    <rPh sb="0" eb="2">
      <t>コンゲン</t>
    </rPh>
    <rPh sb="2" eb="4">
      <t>ジショウ</t>
    </rPh>
    <rPh sb="5" eb="6">
      <t>カズ</t>
    </rPh>
    <phoneticPr fontId="2"/>
  </si>
  <si>
    <t>サイコロの目</t>
    <rPh sb="5" eb="6">
      <t>メ</t>
    </rPh>
    <phoneticPr fontId="2"/>
  </si>
  <si>
    <t>事象自体がまったくわからない場合には定義は困難</t>
    <rPh sb="0" eb="2">
      <t>ジショウ</t>
    </rPh>
    <rPh sb="2" eb="4">
      <t>ジタイ</t>
    </rPh>
    <rPh sb="14" eb="16">
      <t>バアイ</t>
    </rPh>
    <rPh sb="18" eb="20">
      <t>テイギ</t>
    </rPh>
    <rPh sb="21" eb="23">
      <t>コンナン</t>
    </rPh>
    <phoneticPr fontId="2"/>
  </si>
  <si>
    <t>【重要】</t>
    <rPh sb="1" eb="3">
      <t>ジュウヨウ</t>
    </rPh>
    <phoneticPr fontId="2"/>
  </si>
  <si>
    <t>試行</t>
    <rPh sb="0" eb="2">
      <t>シコウ</t>
    </rPh>
    <phoneticPr fontId="2"/>
  </si>
  <si>
    <t>同じ条件のもとで繰り返し実験を行うこと</t>
    <rPh sb="0" eb="1">
      <t>オナ</t>
    </rPh>
    <rPh sb="2" eb="4">
      <t>ジョウケン</t>
    </rPh>
    <rPh sb="8" eb="9">
      <t>ク</t>
    </rPh>
    <rPh sb="10" eb="11">
      <t>カエ</t>
    </rPh>
    <rPh sb="12" eb="14">
      <t>ジッケン</t>
    </rPh>
    <rPh sb="15" eb="16">
      <t>オコナ</t>
    </rPh>
    <phoneticPr fontId="2"/>
  </si>
  <si>
    <t>コイン投げをn回行う</t>
    <rPh sb="3" eb="4">
      <t>ナ</t>
    </rPh>
    <rPh sb="7" eb="8">
      <t>カイ</t>
    </rPh>
    <rPh sb="8" eb="9">
      <t>オコナ</t>
    </rPh>
    <phoneticPr fontId="2"/>
  </si>
  <si>
    <t>経験確率</t>
    <rPh sb="0" eb="2">
      <t>ケイケン</t>
    </rPh>
    <rPh sb="2" eb="4">
      <t>カクリツ</t>
    </rPh>
    <phoneticPr fontId="2"/>
  </si>
  <si>
    <t>試行の数を十分大きくしたときに</t>
    <rPh sb="0" eb="2">
      <t>シコウ</t>
    </rPh>
    <rPh sb="3" eb="4">
      <t>カズ</t>
    </rPh>
    <rPh sb="5" eb="7">
      <t>ジュウブン</t>
    </rPh>
    <rPh sb="7" eb="8">
      <t>オオ</t>
    </rPh>
    <phoneticPr fontId="2"/>
  </si>
  <si>
    <t>相対度数がある値に近づいていくならば</t>
    <rPh sb="0" eb="2">
      <t>ソウタイ</t>
    </rPh>
    <rPh sb="2" eb="4">
      <t>ドスウ</t>
    </rPh>
    <rPh sb="7" eb="8">
      <t>アタイ</t>
    </rPh>
    <rPh sb="9" eb="10">
      <t>チカ</t>
    </rPh>
    <phoneticPr fontId="2"/>
  </si>
  <si>
    <t>相対度数を確率として定義した確率</t>
    <rPh sb="0" eb="2">
      <t>ソウタイ</t>
    </rPh>
    <rPh sb="2" eb="4">
      <t>ドスウ</t>
    </rPh>
    <rPh sb="5" eb="7">
      <t>カクリツ</t>
    </rPh>
    <rPh sb="10" eb="12">
      <t>テイギ</t>
    </rPh>
    <rPh sb="14" eb="16">
      <t>カクリツ</t>
    </rPh>
    <phoneticPr fontId="2"/>
  </si>
  <si>
    <t>客観確率</t>
    <rPh sb="0" eb="2">
      <t>キャッカン</t>
    </rPh>
    <rPh sb="2" eb="4">
      <t>カクリツ</t>
    </rPh>
    <phoneticPr fontId="2"/>
  </si>
  <si>
    <t>試行できない場合や事象がめったに起こらない場合には</t>
    <rPh sb="0" eb="2">
      <t>シコウ</t>
    </rPh>
    <rPh sb="6" eb="8">
      <t>バアイ</t>
    </rPh>
    <rPh sb="9" eb="11">
      <t>ジショウ</t>
    </rPh>
    <rPh sb="16" eb="17">
      <t>オ</t>
    </rPh>
    <rPh sb="21" eb="23">
      <t>バアイ</t>
    </rPh>
    <phoneticPr fontId="2"/>
  </si>
  <si>
    <t>定義は困難</t>
    <rPh sb="0" eb="2">
      <t>テイギ</t>
    </rPh>
    <rPh sb="3" eb="5">
      <t>コンナン</t>
    </rPh>
    <phoneticPr fontId="2"/>
  </si>
  <si>
    <t>公理・定理・定義</t>
    <rPh sb="0" eb="2">
      <t>コウリ</t>
    </rPh>
    <rPh sb="3" eb="5">
      <t>テイリ</t>
    </rPh>
    <rPh sb="6" eb="8">
      <t>テイギ</t>
    </rPh>
    <phoneticPr fontId="2"/>
  </si>
  <si>
    <t>公理</t>
    <rPh sb="0" eb="2">
      <t>コウリ</t>
    </rPh>
    <phoneticPr fontId="2"/>
  </si>
  <si>
    <t>（一つの体系の中で）前提条件となる仮定</t>
    <rPh sb="1" eb="2">
      <t>ヒト</t>
    </rPh>
    <rPh sb="4" eb="6">
      <t>タイケイ</t>
    </rPh>
    <rPh sb="7" eb="8">
      <t>ナカ</t>
    </rPh>
    <rPh sb="10" eb="12">
      <t>ゼンテイ</t>
    </rPh>
    <rPh sb="12" eb="14">
      <t>ジョウケン</t>
    </rPh>
    <rPh sb="17" eb="19">
      <t>カテイ</t>
    </rPh>
    <phoneticPr fontId="2"/>
  </si>
  <si>
    <t>絶対的に正しい</t>
    <rPh sb="0" eb="3">
      <t>ゼッタイテキ</t>
    </rPh>
    <rPh sb="4" eb="5">
      <t>タダ</t>
    </rPh>
    <phoneticPr fontId="2"/>
  </si>
  <si>
    <t>証明は必要なし</t>
    <rPh sb="0" eb="2">
      <t>ショウメイ</t>
    </rPh>
    <rPh sb="3" eb="5">
      <t>ヒツヨウ</t>
    </rPh>
    <phoneticPr fontId="2"/>
  </si>
  <si>
    <t>定義</t>
    <rPh sb="0" eb="2">
      <t>テイギ</t>
    </rPh>
    <phoneticPr fontId="2"/>
  </si>
  <si>
    <t>約束事</t>
    <rPh sb="0" eb="3">
      <t>ヤクソクゴト</t>
    </rPh>
    <phoneticPr fontId="2"/>
  </si>
  <si>
    <t>定理</t>
    <rPh sb="0" eb="2">
      <t>テイリ</t>
    </rPh>
    <phoneticPr fontId="2"/>
  </si>
  <si>
    <t>前提条件（公理）と定義に基づいて導き出されるもの</t>
    <rPh sb="0" eb="2">
      <t>ゼンテイ</t>
    </rPh>
    <rPh sb="2" eb="4">
      <t>ジョウケン</t>
    </rPh>
    <rPh sb="5" eb="7">
      <t>コウリ</t>
    </rPh>
    <rPh sb="9" eb="11">
      <t>テイギ</t>
    </rPh>
    <rPh sb="12" eb="13">
      <t>モト</t>
    </rPh>
    <rPh sb="16" eb="17">
      <t>ミチビ</t>
    </rPh>
    <rPh sb="18" eb="19">
      <t>ダ</t>
    </rPh>
    <phoneticPr fontId="2"/>
  </si>
  <si>
    <t>公理や定義から証明できる</t>
    <rPh sb="0" eb="2">
      <t>コウリ</t>
    </rPh>
    <rPh sb="3" eb="5">
      <t>テイギ</t>
    </rPh>
    <rPh sb="7" eb="9">
      <t>ショウメイ</t>
    </rPh>
    <phoneticPr fontId="2"/>
  </si>
  <si>
    <t>状況を用語や記号で表現したもの</t>
    <rPh sb="0" eb="2">
      <t>ジョウキョウ</t>
    </rPh>
    <rPh sb="3" eb="5">
      <t>ヨウゴ</t>
    </rPh>
    <rPh sb="6" eb="8">
      <t>キゴウ</t>
    </rPh>
    <rPh sb="9" eb="11">
      <t>ヒョウゲン</t>
    </rPh>
    <phoneticPr fontId="2"/>
  </si>
  <si>
    <t>a=1とする、など</t>
    <phoneticPr fontId="2"/>
  </si>
  <si>
    <t>公式</t>
    <rPh sb="0" eb="2">
      <t>コウシキ</t>
    </rPh>
    <phoneticPr fontId="2"/>
  </si>
  <si>
    <t>定理を数式で表現したもの</t>
    <rPh sb="0" eb="2">
      <t>テイリ</t>
    </rPh>
    <rPh sb="3" eb="5">
      <t>スウシキ</t>
    </rPh>
    <rPh sb="6" eb="8">
      <t>ヒョウゲン</t>
    </rPh>
    <phoneticPr fontId="2"/>
  </si>
  <si>
    <t>pp.35</t>
    <phoneticPr fontId="2"/>
  </si>
  <si>
    <t>条件付き確率</t>
    <rPh sb="0" eb="3">
      <t>ジョウケンツキ</t>
    </rPh>
    <rPh sb="4" eb="6">
      <t>カクリツ</t>
    </rPh>
    <phoneticPr fontId="2"/>
  </si>
  <si>
    <t>（conditional probability）</t>
    <phoneticPr fontId="2"/>
  </si>
  <si>
    <t>事象Aが起こったという条件のもとで事象Bが起こる確率</t>
    <rPh sb="0" eb="2">
      <t>ジショウ</t>
    </rPh>
    <rPh sb="4" eb="5">
      <t>オ</t>
    </rPh>
    <rPh sb="11" eb="13">
      <t>ジョウケン</t>
    </rPh>
    <rPh sb="17" eb="19">
      <t>ジショウ</t>
    </rPh>
    <rPh sb="21" eb="22">
      <t>オ</t>
    </rPh>
    <rPh sb="24" eb="26">
      <t>カクリツ</t>
    </rPh>
    <phoneticPr fontId="2"/>
  </si>
  <si>
    <t>事象Bの条件付き確率</t>
    <rPh sb="0" eb="2">
      <t>ジショウ</t>
    </rPh>
    <rPh sb="4" eb="7">
      <t>ジョウケンツキ</t>
    </rPh>
    <rPh sb="8" eb="10">
      <t>カクリツ</t>
    </rPh>
    <phoneticPr fontId="2"/>
  </si>
  <si>
    <t>[定義1]</t>
    <rPh sb="1" eb="3">
      <t>テイギ</t>
    </rPh>
    <phoneticPr fontId="2"/>
  </si>
  <si>
    <t>同時確率</t>
    <rPh sb="0" eb="2">
      <t>ドウジ</t>
    </rPh>
    <rPh sb="2" eb="4">
      <t>カクリツ</t>
    </rPh>
    <phoneticPr fontId="2"/>
  </si>
  <si>
    <t>（joint probability）</t>
    <phoneticPr fontId="2"/>
  </si>
  <si>
    <t>積事象の確率</t>
    <rPh sb="0" eb="1">
      <t>セキ</t>
    </rPh>
    <rPh sb="1" eb="3">
      <t>ジショウ</t>
    </rPh>
    <rPh sb="4" eb="6">
      <t>カクリツ</t>
    </rPh>
    <phoneticPr fontId="2"/>
  </si>
  <si>
    <t>事象Aと事象Bの同時確率</t>
    <rPh sb="0" eb="2">
      <t>ジショウ</t>
    </rPh>
    <rPh sb="4" eb="6">
      <t>ジショウ</t>
    </rPh>
    <rPh sb="8" eb="10">
      <t>ドウジ</t>
    </rPh>
    <rPh sb="10" eb="12">
      <t>カクリツ</t>
    </rPh>
    <phoneticPr fontId="2"/>
  </si>
  <si>
    <t>確率の公理から導かれる定理</t>
    <rPh sb="0" eb="2">
      <t>カクリツ</t>
    </rPh>
    <rPh sb="3" eb="5">
      <t>コウリ</t>
    </rPh>
    <rPh sb="7" eb="8">
      <t>ミチビ</t>
    </rPh>
    <rPh sb="11" eb="13">
      <t>テイリ</t>
    </rPh>
    <phoneticPr fontId="2"/>
  </si>
  <si>
    <t>[定理1]</t>
    <rPh sb="1" eb="3">
      <t>テイリ</t>
    </rPh>
    <phoneticPr fontId="2"/>
  </si>
  <si>
    <t>↓</t>
    <phoneticPr fontId="2"/>
  </si>
  <si>
    <t>確率の乗法定理</t>
    <rPh sb="0" eb="2">
      <t>カクリツ</t>
    </rPh>
    <rPh sb="3" eb="5">
      <t>ジョウホウ</t>
    </rPh>
    <rPh sb="5" eb="7">
      <t>テイリ</t>
    </rPh>
    <phoneticPr fontId="2"/>
  </si>
  <si>
    <t>[定理2]</t>
    <rPh sb="1" eb="3">
      <t>テイリ</t>
    </rPh>
    <phoneticPr fontId="2"/>
  </si>
  <si>
    <t>左辺</t>
    <rPh sb="0" eb="2">
      <t>サヘン</t>
    </rPh>
    <phoneticPr fontId="2"/>
  </si>
  <si>
    <t>事象Aが起こる確率　×　事象Bの条件付き確率</t>
    <rPh sb="0" eb="2">
      <t>ジショウ</t>
    </rPh>
    <rPh sb="4" eb="5">
      <t>オ</t>
    </rPh>
    <rPh sb="7" eb="9">
      <t>カクリツ</t>
    </rPh>
    <rPh sb="12" eb="14">
      <t>ジショウ</t>
    </rPh>
    <rPh sb="16" eb="19">
      <t>ジョウケンツ</t>
    </rPh>
    <rPh sb="20" eb="22">
      <t>カクリツ</t>
    </rPh>
    <phoneticPr fontId="2"/>
  </si>
  <si>
    <t>右辺</t>
    <rPh sb="0" eb="2">
      <t>ウヘン</t>
    </rPh>
    <phoneticPr fontId="2"/>
  </si>
  <si>
    <t>事象Bの書き換え</t>
    <rPh sb="0" eb="2">
      <t>ジショウ</t>
    </rPh>
    <rPh sb="4" eb="5">
      <t>カ</t>
    </rPh>
    <rPh sb="6" eb="7">
      <t>カ</t>
    </rPh>
    <phoneticPr fontId="2"/>
  </si>
  <si>
    <t>[定理3]</t>
    <rPh sb="1" eb="3">
      <t>テイリ</t>
    </rPh>
    <phoneticPr fontId="2"/>
  </si>
  <si>
    <t>①</t>
    <phoneticPr fontId="2"/>
  </si>
  <si>
    <t>②</t>
    <phoneticPr fontId="2"/>
  </si>
  <si>
    <t>事象B（Bの円）を①と②に分けて、確率の乗法定理を代入</t>
    <rPh sb="0" eb="2">
      <t>ジショウ</t>
    </rPh>
    <rPh sb="6" eb="7">
      <t>エン</t>
    </rPh>
    <rPh sb="13" eb="14">
      <t>ワ</t>
    </rPh>
    <rPh sb="17" eb="19">
      <t>カクリツ</t>
    </rPh>
    <rPh sb="20" eb="22">
      <t>ジョウホウ</t>
    </rPh>
    <rPh sb="22" eb="24">
      <t>テイリ</t>
    </rPh>
    <rPh sb="25" eb="27">
      <t>ダイニュウ</t>
    </rPh>
    <phoneticPr fontId="2"/>
  </si>
  <si>
    <t>条件付き確率の例</t>
    <rPh sb="0" eb="3">
      <t>ジョウケンツキ</t>
    </rPh>
    <rPh sb="4" eb="6">
      <t>カクリツ</t>
    </rPh>
    <rPh sb="7" eb="8">
      <t>レイ</t>
    </rPh>
    <phoneticPr fontId="2"/>
  </si>
  <si>
    <t>サイコロを振り、出目を見逃した。友人によると、出目は偶数とのこと。</t>
    <rPh sb="5" eb="6">
      <t>フ</t>
    </rPh>
    <rPh sb="8" eb="10">
      <t>デメ</t>
    </rPh>
    <rPh sb="11" eb="13">
      <t>ミノガ</t>
    </rPh>
    <rPh sb="16" eb="18">
      <t>ユウジン</t>
    </rPh>
    <rPh sb="23" eb="25">
      <t>デメ</t>
    </rPh>
    <rPh sb="26" eb="28">
      <t>グウスウ</t>
    </rPh>
    <phoneticPr fontId="2"/>
  </si>
  <si>
    <t>出目が4以上である確率は？</t>
    <rPh sb="0" eb="2">
      <t>デメ</t>
    </rPh>
    <rPh sb="4" eb="6">
      <t>イジョウ</t>
    </rPh>
    <rPh sb="9" eb="11">
      <t>カクリツ</t>
    </rPh>
    <phoneticPr fontId="2"/>
  </si>
  <si>
    <t>事象A</t>
    <rPh sb="0" eb="2">
      <t>ジショウ</t>
    </rPh>
    <phoneticPr fontId="2"/>
  </si>
  <si>
    <t>偶数</t>
    <rPh sb="0" eb="2">
      <t>グウスウ</t>
    </rPh>
    <phoneticPr fontId="2"/>
  </si>
  <si>
    <t>偶数かつ4以上</t>
    <rPh sb="0" eb="2">
      <t>グウスウ</t>
    </rPh>
    <rPh sb="5" eb="7">
      <t>イジョウ</t>
    </rPh>
    <phoneticPr fontId="2"/>
  </si>
  <si>
    <t>2, 4, 6</t>
    <phoneticPr fontId="2"/>
  </si>
  <si>
    <t>4, 6</t>
    <phoneticPr fontId="2"/>
  </si>
  <si>
    <t>（事前）確率</t>
    <rPh sb="1" eb="3">
      <t>ジゼン</t>
    </rPh>
    <rPh sb="4" eb="6">
      <t>カクリツ</t>
    </rPh>
    <phoneticPr fontId="2"/>
  </si>
  <si>
    <t>条件付き確率</t>
    <rPh sb="0" eb="3">
      <t>ジョウケンツ</t>
    </rPh>
    <rPh sb="4" eb="6">
      <t>カクリツ</t>
    </rPh>
    <phoneticPr fontId="2"/>
  </si>
  <si>
    <t>ある病気にかかっているか判定する検査について。</t>
    <rPh sb="2" eb="4">
      <t>ビョウキ</t>
    </rPh>
    <rPh sb="12" eb="14">
      <t>ハンテイ</t>
    </rPh>
    <rPh sb="16" eb="18">
      <t>ケンサ</t>
    </rPh>
    <phoneticPr fontId="2"/>
  </si>
  <si>
    <t>病気には10万人に1人が罹患。</t>
    <rPh sb="0" eb="2">
      <t>ビョウキ</t>
    </rPh>
    <rPh sb="6" eb="8">
      <t>マンニン</t>
    </rPh>
    <rPh sb="10" eb="11">
      <t>ニン</t>
    </rPh>
    <rPh sb="12" eb="14">
      <t>リカン</t>
    </rPh>
    <phoneticPr fontId="2"/>
  </si>
  <si>
    <t>検査の判定が間違っている可能性は1% (=0.01)</t>
    <rPh sb="0" eb="2">
      <t>ケンサ</t>
    </rPh>
    <rPh sb="3" eb="5">
      <t>ハンテイ</t>
    </rPh>
    <rPh sb="6" eb="8">
      <t>マチガ</t>
    </rPh>
    <rPh sb="12" eb="15">
      <t>カノウセイ</t>
    </rPh>
    <phoneticPr fontId="2"/>
  </si>
  <si>
    <t>陽性反応が出る</t>
    <rPh sb="0" eb="2">
      <t>ヨウセイ</t>
    </rPh>
    <rPh sb="2" eb="4">
      <t>ハンノウ</t>
    </rPh>
    <rPh sb="5" eb="6">
      <t>デ</t>
    </rPh>
    <phoneticPr fontId="2"/>
  </si>
  <si>
    <t>検査で陽性反応が出たとき、本当に罹患している確率は？</t>
    <rPh sb="0" eb="2">
      <t>ケンサ</t>
    </rPh>
    <rPh sb="3" eb="5">
      <t>ヨウセイ</t>
    </rPh>
    <rPh sb="5" eb="7">
      <t>ハンノウ</t>
    </rPh>
    <rPh sb="8" eb="9">
      <t>デ</t>
    </rPh>
    <rPh sb="13" eb="15">
      <t>ホントウ</t>
    </rPh>
    <rPh sb="16" eb="18">
      <t>リカン</t>
    </rPh>
    <rPh sb="22" eb="24">
      <t>カクリツ</t>
    </rPh>
    <phoneticPr fontId="2"/>
  </si>
  <si>
    <t>ヒント：</t>
    <phoneticPr fontId="2"/>
  </si>
  <si>
    <t>陽性反応が出るパターン</t>
    <rPh sb="0" eb="2">
      <t>ヨウセイ</t>
    </rPh>
    <rPh sb="2" eb="4">
      <t>ハンノウ</t>
    </rPh>
    <rPh sb="5" eb="6">
      <t>デ</t>
    </rPh>
    <phoneticPr fontId="2"/>
  </si>
  <si>
    <t>本当に罹患していて、検査が正しい</t>
    <rPh sb="0" eb="2">
      <t>ホントウ</t>
    </rPh>
    <rPh sb="3" eb="5">
      <t>リカン</t>
    </rPh>
    <rPh sb="10" eb="12">
      <t>ケンサ</t>
    </rPh>
    <rPh sb="13" eb="14">
      <t>タダ</t>
    </rPh>
    <phoneticPr fontId="2"/>
  </si>
  <si>
    <t>罹患していないのに、検査が誤る</t>
    <rPh sb="0" eb="2">
      <t>リカン</t>
    </rPh>
    <rPh sb="10" eb="12">
      <t>ケンサ</t>
    </rPh>
    <rPh sb="13" eb="14">
      <t>アヤマ</t>
    </rPh>
    <phoneticPr fontId="2"/>
  </si>
  <si>
    <t>条件確率</t>
    <rPh sb="0" eb="2">
      <t>ジョウケン</t>
    </rPh>
    <rPh sb="2" eb="4">
      <t>カクリツ</t>
    </rPh>
    <phoneticPr fontId="2"/>
  </si>
  <si>
    <t>pp.36</t>
    <phoneticPr fontId="2"/>
  </si>
  <si>
    <t>事象の独立性</t>
    <rPh sb="0" eb="2">
      <t>ジショウ</t>
    </rPh>
    <rPh sb="3" eb="6">
      <t>ドクリツセイ</t>
    </rPh>
    <phoneticPr fontId="2"/>
  </si>
  <si>
    <t>独立</t>
    <rPh sb="0" eb="2">
      <t>ドクリツ</t>
    </rPh>
    <phoneticPr fontId="2"/>
  </si>
  <si>
    <t>事象Bの起こる確率が事象Aの結果に全く影響を受けない</t>
    <rPh sb="0" eb="2">
      <t>ジショウ</t>
    </rPh>
    <rPh sb="4" eb="5">
      <t>オ</t>
    </rPh>
    <rPh sb="7" eb="9">
      <t>カクリツ</t>
    </rPh>
    <rPh sb="10" eb="12">
      <t>ジショウ</t>
    </rPh>
    <rPh sb="14" eb="16">
      <t>ケッカ</t>
    </rPh>
    <rPh sb="17" eb="18">
      <t>マッタ</t>
    </rPh>
    <rPh sb="19" eb="21">
      <t>エイキョウ</t>
    </rPh>
    <rPh sb="22" eb="23">
      <t>ウ</t>
    </rPh>
    <phoneticPr fontId="2"/>
  </si>
  <si>
    <t>[定義2]</t>
    <rPh sb="1" eb="3">
      <t>テイギ</t>
    </rPh>
    <phoneticPr fontId="2"/>
  </si>
  <si>
    <t>事象Aと事象Bが独立のとき</t>
    <rPh sb="0" eb="2">
      <t>ジショウ</t>
    </rPh>
    <rPh sb="4" eb="6">
      <t>ジショウ</t>
    </rPh>
    <rPh sb="8" eb="10">
      <t>ドクリツ</t>
    </rPh>
    <phoneticPr fontId="2"/>
  </si>
  <si>
    <t>同時確率は積として表現できる</t>
    <rPh sb="0" eb="2">
      <t>ドウジ</t>
    </rPh>
    <rPh sb="2" eb="4">
      <t>カクリツ</t>
    </rPh>
    <rPh sb="5" eb="6">
      <t>セキ</t>
    </rPh>
    <rPh sb="9" eb="11">
      <t>ヒョウゲン</t>
    </rPh>
    <phoneticPr fontId="2"/>
  </si>
  <si>
    <t>[定理4]</t>
    <rPh sb="1" eb="3">
      <t>テイリ</t>
    </rPh>
    <phoneticPr fontId="2"/>
  </si>
  <si>
    <t>[定理2]の左辺に</t>
    <rPh sb="1" eb="3">
      <t>テイリ</t>
    </rPh>
    <rPh sb="6" eb="8">
      <t>サヘン</t>
    </rPh>
    <phoneticPr fontId="2"/>
  </si>
  <si>
    <t>[定義2]を代入すると導出できる</t>
    <rPh sb="1" eb="3">
      <t>テイギ</t>
    </rPh>
    <rPh sb="6" eb="8">
      <t>ダイニュウ</t>
    </rPh>
    <rPh sb="11" eb="13">
      <t>ドウシュツ</t>
    </rPh>
    <phoneticPr fontId="2"/>
  </si>
  <si>
    <t>の右辺分母を移項</t>
    <rPh sb="1" eb="3">
      <t>ウヘン</t>
    </rPh>
    <rPh sb="3" eb="5">
      <t>ブンボ</t>
    </rPh>
    <rPh sb="6" eb="8">
      <t>イコウ</t>
    </rPh>
    <phoneticPr fontId="2"/>
  </si>
  <si>
    <t>pp.38</t>
    <phoneticPr fontId="2"/>
  </si>
  <si>
    <t>確率変数の定義</t>
    <rPh sb="0" eb="2">
      <t>カクリツ</t>
    </rPh>
    <rPh sb="2" eb="4">
      <t>ヘンスウ</t>
    </rPh>
    <rPh sb="5" eb="7">
      <t>テイギ</t>
    </rPh>
    <phoneticPr fontId="2"/>
  </si>
  <si>
    <t>確率変数</t>
    <rPh sb="0" eb="2">
      <t>カクリツ</t>
    </rPh>
    <rPh sb="2" eb="4">
      <t>ヘンスウ</t>
    </rPh>
    <phoneticPr fontId="2"/>
  </si>
  <si>
    <t>（random variable）</t>
    <phoneticPr fontId="2"/>
  </si>
  <si>
    <t>変数の概念に確率が加わったもの</t>
    <rPh sb="0" eb="2">
      <t>ヘンスウ</t>
    </rPh>
    <rPh sb="3" eb="5">
      <t>ガイネン</t>
    </rPh>
    <rPh sb="6" eb="8">
      <t>カクリツ</t>
    </rPh>
    <rPh sb="9" eb="10">
      <t>クワ</t>
    </rPh>
    <phoneticPr fontId="2"/>
  </si>
  <si>
    <t>変数</t>
    <rPh sb="0" eb="2">
      <t>ヘンスウ</t>
    </rPh>
    <phoneticPr fontId="2"/>
  </si>
  <si>
    <t>観測値の集合</t>
    <rPh sb="0" eb="3">
      <t>カンソクチ</t>
    </rPh>
    <rPh sb="4" eb="6">
      <t>シュウゴウ</t>
    </rPh>
    <phoneticPr fontId="2"/>
  </si>
  <si>
    <t>観測値に確率が対応している変数のこと</t>
    <rPh sb="0" eb="3">
      <t>カンソクチ</t>
    </rPh>
    <rPh sb="4" eb="6">
      <t>カクリツ</t>
    </rPh>
    <rPh sb="7" eb="9">
      <t>タイオウ</t>
    </rPh>
    <rPh sb="13" eb="15">
      <t>ヘンスウ</t>
    </rPh>
    <phoneticPr fontId="2"/>
  </si>
  <si>
    <t>確率変数の数式表現</t>
    <rPh sb="0" eb="2">
      <t>カクリツ</t>
    </rPh>
    <rPh sb="2" eb="4">
      <t>ヘンスウ</t>
    </rPh>
    <rPh sb="5" eb="7">
      <t>スウシキ</t>
    </rPh>
    <rPh sb="7" eb="9">
      <t>ヒョウゲン</t>
    </rPh>
    <phoneticPr fontId="2"/>
  </si>
  <si>
    <t>問題3-2</t>
    <rPh sb="0" eb="2">
      <t>モンダイ</t>
    </rPh>
    <phoneticPr fontId="2"/>
  </si>
  <si>
    <t>コイン投げの例</t>
    <rPh sb="3" eb="4">
      <t>ナ</t>
    </rPh>
    <rPh sb="6" eb="7">
      <t>レイ</t>
    </rPh>
    <phoneticPr fontId="2"/>
  </si>
  <si>
    <t>X={1,0}</t>
    <phoneticPr fontId="2"/>
  </si>
  <si>
    <t>変数が離散変数のとき、確率変数は</t>
    <rPh sb="0" eb="2">
      <t>ヘンスウ</t>
    </rPh>
    <rPh sb="3" eb="5">
      <t>リサン</t>
    </rPh>
    <rPh sb="5" eb="7">
      <t>ヘンスウ</t>
    </rPh>
    <rPh sb="11" eb="13">
      <t>カクリツ</t>
    </rPh>
    <rPh sb="13" eb="15">
      <t>ヘンスウ</t>
    </rPh>
    <phoneticPr fontId="2"/>
  </si>
  <si>
    <t>離散確率変数</t>
    <rPh sb="0" eb="2">
      <t>リサン</t>
    </rPh>
    <rPh sb="2" eb="4">
      <t>カクリツ</t>
    </rPh>
    <rPh sb="4" eb="6">
      <t>ヘンスウ</t>
    </rPh>
    <phoneticPr fontId="2"/>
  </si>
  <si>
    <t>pp.39</t>
    <phoneticPr fontId="2"/>
  </si>
  <si>
    <t>コイン投げで表がでる確率</t>
    <rPh sb="3" eb="4">
      <t>ナ</t>
    </rPh>
    <rPh sb="6" eb="7">
      <t>オモテ</t>
    </rPh>
    <rPh sb="10" eb="12">
      <t>カクリツ</t>
    </rPh>
    <phoneticPr fontId="2"/>
  </si>
  <si>
    <t>コインを3回投げたときに、表が出た回数を確率変数で表す</t>
    <rPh sb="5" eb="6">
      <t>カイ</t>
    </rPh>
    <rPh sb="6" eb="7">
      <t>ナ</t>
    </rPh>
    <rPh sb="13" eb="14">
      <t>オモテ</t>
    </rPh>
    <rPh sb="15" eb="16">
      <t>デ</t>
    </rPh>
    <rPh sb="17" eb="19">
      <t>カイスウ</t>
    </rPh>
    <rPh sb="20" eb="22">
      <t>カクリツ</t>
    </rPh>
    <rPh sb="22" eb="24">
      <t>ヘンスウ</t>
    </rPh>
    <rPh sb="25" eb="26">
      <t>アラワ</t>
    </rPh>
    <phoneticPr fontId="2"/>
  </si>
  <si>
    <t>コイン投げの結果は、前の回の影響を受けないので</t>
    <rPh sb="3" eb="4">
      <t>ナ</t>
    </rPh>
    <rPh sb="6" eb="8">
      <t>ケッカ</t>
    </rPh>
    <rPh sb="10" eb="11">
      <t>マエ</t>
    </rPh>
    <rPh sb="12" eb="13">
      <t>カイ</t>
    </rPh>
    <rPh sb="14" eb="16">
      <t>エイキョウ</t>
    </rPh>
    <rPh sb="17" eb="18">
      <t>ウ</t>
    </rPh>
    <phoneticPr fontId="2"/>
  </si>
  <si>
    <t>独立なので、3回のコイン投げの積として表現できる</t>
    <rPh sb="0" eb="2">
      <t>ドクリツ</t>
    </rPh>
    <rPh sb="7" eb="8">
      <t>カイ</t>
    </rPh>
    <rPh sb="12" eb="13">
      <t>ナ</t>
    </rPh>
    <rPh sb="15" eb="16">
      <t>セキ</t>
    </rPh>
    <rPh sb="19" eb="21">
      <t>ヒョウゲン</t>
    </rPh>
    <phoneticPr fontId="2"/>
  </si>
  <si>
    <t>[定理4]を利用</t>
    <rPh sb="6" eb="8">
      <t>リヨウ</t>
    </rPh>
    <phoneticPr fontId="2"/>
  </si>
  <si>
    <t>※</t>
    <phoneticPr fontId="2"/>
  </si>
  <si>
    <t>結果</t>
    <rPh sb="0" eb="2">
      <t>ケッカ</t>
    </rPh>
    <phoneticPr fontId="2"/>
  </si>
  <si>
    <t>1回目</t>
    <rPh sb="1" eb="3">
      <t>カイメ</t>
    </rPh>
    <phoneticPr fontId="2"/>
  </si>
  <si>
    <t>2回目</t>
    <rPh sb="1" eb="3">
      <t>カイメ</t>
    </rPh>
    <phoneticPr fontId="2"/>
  </si>
  <si>
    <t>3回目</t>
    <rPh sb="1" eb="3">
      <t>カイメ</t>
    </rPh>
    <phoneticPr fontId="2"/>
  </si>
  <si>
    <t>確率</t>
    <rPh sb="0" eb="2">
      <t>カクリツ</t>
    </rPh>
    <phoneticPr fontId="2"/>
  </si>
  <si>
    <t>X</t>
    <phoneticPr fontId="2"/>
  </si>
  <si>
    <t>表</t>
    <rPh sb="0" eb="1">
      <t>オモテ</t>
    </rPh>
    <phoneticPr fontId="2"/>
  </si>
  <si>
    <t>裏</t>
    <rPh sb="0" eb="1">
      <t>ウラ</t>
    </rPh>
    <phoneticPr fontId="2"/>
  </si>
  <si>
    <t>※</t>
    <phoneticPr fontId="2"/>
  </si>
  <si>
    <t>よくわからなくなったら、パターンを全部書き出してみる</t>
    <rPh sb="17" eb="19">
      <t>ゼンブ</t>
    </rPh>
    <rPh sb="19" eb="20">
      <t>カ</t>
    </rPh>
    <rPh sb="21" eb="22">
      <t>ダ</t>
    </rPh>
    <phoneticPr fontId="2"/>
  </si>
  <si>
    <t>確率の合計は1になることを確認！（pp.33公理（Ⅱ））</t>
    <rPh sb="0" eb="2">
      <t>カクリツ</t>
    </rPh>
    <rPh sb="3" eb="5">
      <t>ゴウケイ</t>
    </rPh>
    <rPh sb="13" eb="15">
      <t>カクニン</t>
    </rPh>
    <phoneticPr fontId="2"/>
  </si>
  <si>
    <t>【確率の公理】を満たさないものは確率ではない</t>
    <rPh sb="1" eb="3">
      <t>カクリツ</t>
    </rPh>
    <rPh sb="4" eb="6">
      <t>コウリ</t>
    </rPh>
    <rPh sb="8" eb="9">
      <t>ミ</t>
    </rPh>
    <rPh sb="16" eb="18">
      <t>カクリツ</t>
    </rPh>
    <phoneticPr fontId="2"/>
  </si>
  <si>
    <t>0から1の間</t>
    <rPh sb="5" eb="6">
      <t>アイダ</t>
    </rPh>
    <phoneticPr fontId="2"/>
  </si>
  <si>
    <t>全部足したら１</t>
    <rPh sb="0" eb="2">
      <t>ゼンブ</t>
    </rPh>
    <rPh sb="2" eb="3">
      <t>タ</t>
    </rPh>
    <phoneticPr fontId="2"/>
  </si>
  <si>
    <t>③</t>
    <phoneticPr fontId="2"/>
  </si>
  <si>
    <t>AとBが排反ならば</t>
    <rPh sb="4" eb="6">
      <t>ハイハン</t>
    </rPh>
    <phoneticPr fontId="2"/>
  </si>
  <si>
    <t>根元事象の確率が同等であると定義</t>
    <rPh sb="0" eb="2">
      <t>コンゲン</t>
    </rPh>
    <rPh sb="2" eb="4">
      <t>ジショウ</t>
    </rPh>
    <rPh sb="5" eb="7">
      <t>カクリツ</t>
    </rPh>
    <rPh sb="8" eb="10">
      <t>ドウトウ</t>
    </rPh>
    <rPh sb="14" eb="16">
      <t>テイギ</t>
    </rPh>
    <phoneticPr fontId="2"/>
  </si>
  <si>
    <t>事象自体が不明な場合は困難</t>
    <rPh sb="0" eb="2">
      <t>ジショウ</t>
    </rPh>
    <rPh sb="2" eb="4">
      <t>ジタイ</t>
    </rPh>
    <rPh sb="5" eb="7">
      <t>フメイ</t>
    </rPh>
    <rPh sb="8" eb="10">
      <t>バアイ</t>
    </rPh>
    <rPh sb="11" eb="13">
      <t>コンナン</t>
    </rPh>
    <phoneticPr fontId="2"/>
  </si>
  <si>
    <t>相対度数を確率として定義</t>
    <rPh sb="0" eb="2">
      <t>ソウタイ</t>
    </rPh>
    <rPh sb="2" eb="4">
      <t>ドスウ</t>
    </rPh>
    <rPh sb="5" eb="7">
      <t>カクリツ</t>
    </rPh>
    <rPh sb="10" eb="12">
      <t>テイギ</t>
    </rPh>
    <phoneticPr fontId="2"/>
  </si>
  <si>
    <t>試行できない場合やめったに起こらない場合は困難</t>
    <rPh sb="0" eb="2">
      <t>シコウ</t>
    </rPh>
    <rPh sb="6" eb="8">
      <t>バアイ</t>
    </rPh>
    <rPh sb="13" eb="14">
      <t>オ</t>
    </rPh>
    <rPh sb="18" eb="20">
      <t>バアイ</t>
    </rPh>
    <rPh sb="21" eb="23">
      <t>コンナン</t>
    </rPh>
    <phoneticPr fontId="2"/>
  </si>
  <si>
    <t>確率変数</t>
    <rPh sb="0" eb="2">
      <t>カクリツ</t>
    </rPh>
    <rPh sb="2" eb="4">
      <t>ヘンスウ</t>
    </rPh>
    <phoneticPr fontId="2"/>
  </si>
  <si>
    <t>確率が付与された変数</t>
    <rPh sb="0" eb="2">
      <t>カクリツ</t>
    </rPh>
    <rPh sb="3" eb="5">
      <t>フヨ</t>
    </rPh>
    <rPh sb="8" eb="10">
      <t>ヘンスウ</t>
    </rPh>
    <phoneticPr fontId="2"/>
  </si>
  <si>
    <t>なし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</si>
</sst>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5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vertAlign val="subscript"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2"/>
      <color theme="3"/>
      <name val="メイリオ"/>
      <family val="3"/>
      <charset val="128"/>
    </font>
    <font>
      <sz val="12"/>
      <color rgb="FF00B05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shrinkToFit="1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0" fontId="1" fillId="0" borderId="38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0" fontId="1" fillId="0" borderId="40" xfId="0" applyFont="1" applyFill="1" applyBorder="1" applyAlignment="1">
      <alignment vertical="center"/>
    </xf>
    <xf numFmtId="0" fontId="1" fillId="0" borderId="42" xfId="0" applyFont="1" applyFill="1" applyBorder="1" applyAlignment="1">
      <alignment vertical="center"/>
    </xf>
    <xf numFmtId="0" fontId="1" fillId="0" borderId="41" xfId="0" applyFont="1" applyFill="1" applyBorder="1" applyAlignment="1">
      <alignment vertical="center"/>
    </xf>
    <xf numFmtId="0" fontId="1" fillId="0" borderId="28" xfId="0" applyFon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3" xfId="0" applyFont="1" applyFill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" fillId="0" borderId="30" xfId="0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0" fontId="1" fillId="0" borderId="32" xfId="0" applyFont="1" applyFill="1" applyBorder="1" applyAlignment="1">
      <alignment vertical="center"/>
    </xf>
    <xf numFmtId="0" fontId="1" fillId="0" borderId="33" xfId="0" applyFont="1" applyFill="1" applyBorder="1" applyAlignment="1">
      <alignment vertical="center" shrinkToFit="1"/>
    </xf>
    <xf numFmtId="0" fontId="1" fillId="0" borderId="34" xfId="0" applyFont="1" applyFill="1" applyBorder="1" applyAlignment="1">
      <alignment vertical="center" shrinkToFit="1"/>
    </xf>
    <xf numFmtId="0" fontId="1" fillId="0" borderId="34" xfId="0" applyFont="1" applyFill="1" applyBorder="1" applyAlignment="1">
      <alignment vertical="center"/>
    </xf>
    <xf numFmtId="0" fontId="1" fillId="0" borderId="35" xfId="0" applyFont="1" applyFill="1" applyBorder="1" applyAlignment="1">
      <alignment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" fillId="0" borderId="44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6" xfId="0" applyFont="1" applyBorder="1" applyAlignment="1">
      <alignment vertical="center"/>
    </xf>
  </cellXfs>
  <cellStyles count="3">
    <cellStyle name="常规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9344"/>
        <c:axId val="127569920"/>
      </c:scatterChart>
      <c:valAx>
        <c:axId val="12744934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27569920"/>
        <c:crosses val="autoZero"/>
        <c:crossBetween val="midCat"/>
      </c:valAx>
      <c:valAx>
        <c:axId val="1275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4934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norm.dist!$AB$6:$AB$26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5264"/>
        <c:axId val="127596800"/>
      </c:scatterChart>
      <c:valAx>
        <c:axId val="12759526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27596800"/>
        <c:crosses val="autoZero"/>
        <c:crossBetween val="midCat"/>
        <c:majorUnit val="4"/>
      </c:valAx>
      <c:valAx>
        <c:axId val="127596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9526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94976"/>
        <c:axId val="135696768"/>
      </c:scatterChart>
      <c:valAx>
        <c:axId val="135694976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35696768"/>
        <c:crosses val="autoZero"/>
        <c:crossBetween val="midCat"/>
        <c:majorUnit val="2"/>
      </c:valAx>
      <c:valAx>
        <c:axId val="1356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949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norm.dist!$O$6:$O$86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norm.dist!$P$6:$P$86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8512"/>
        <c:axId val="135738496"/>
      </c:scatterChart>
      <c:valAx>
        <c:axId val="135728512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35738496"/>
        <c:crosses val="autoZero"/>
        <c:crossBetween val="midCat"/>
        <c:majorUnit val="2"/>
      </c:valAx>
      <c:valAx>
        <c:axId val="1357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2851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12</xdr:row>
      <xdr:rowOff>0</xdr:rowOff>
    </xdr:from>
    <xdr:ext cx="914400" cy="5729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/>
            <xdr:cNvSpPr txBox="1"/>
          </xdr:nvSpPr>
          <xdr:spPr>
            <a:xfrm>
              <a:off x="1924050" y="3771900"/>
              <a:ext cx="914400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kumimoji="1" lang="en-US" altLang="ja-JP" sz="140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d>
                              <m:dPr>
                                <m:begChr m:val="{"/>
                                <m:endChr m:val="}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表</m:t>
                                </m:r>
                              </m:e>
                            </m:d>
                          </m:e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d>
                              <m:dPr>
                                <m:begChr m:val="{"/>
                                <m:endChr m:val="}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裏</m:t>
                                </m:r>
                              </m:e>
                            </m:d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" name="テキスト ボックス 1"/>
            <xdr:cNvSpPr txBox="1"/>
          </xdr:nvSpPr>
          <xdr:spPr>
            <a:xfrm>
              <a:off x="1924050" y="3771900"/>
              <a:ext cx="914400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i="0">
                  <a:latin typeface="Cambria Math"/>
                </a:rPr>
                <a:t>{█(</a:t>
              </a:r>
              <a:r>
                <a:rPr kumimoji="1" lang="en-US" altLang="ja-JP" sz="1400" b="0" i="0">
                  <a:latin typeface="Cambria Math"/>
                </a:rPr>
                <a:t>𝐴={</a:t>
              </a:r>
              <a:r>
                <a:rPr kumimoji="1" lang="ja-JP" altLang="en-US" sz="1400" b="0" i="0">
                  <a:latin typeface="Cambria Math"/>
                </a:rPr>
                <a:t>表}@</a:t>
              </a:r>
              <a:r>
                <a:rPr kumimoji="1" lang="en-US" altLang="ja-JP" sz="1400" b="0" i="0">
                  <a:latin typeface="Cambria Math"/>
                </a:rPr>
                <a:t>𝐴 ̅={</a:t>
              </a:r>
              <a:r>
                <a:rPr kumimoji="1" lang="ja-JP" altLang="en-US" sz="1400" b="0" i="0">
                  <a:latin typeface="Cambria Math"/>
                </a:rPr>
                <a:t>裏} )┤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16</xdr:row>
      <xdr:rowOff>0</xdr:rowOff>
    </xdr:from>
    <xdr:ext cx="1385888" cy="3127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/>
            <xdr:cNvSpPr txBox="1"/>
          </xdr:nvSpPr>
          <xdr:spPr>
            <a:xfrm>
              <a:off x="1924050" y="50292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/>
                      </a:rPr>
                      <m:t>Ω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ja-JP" altLang="en-US" sz="1400" b="0" i="1">
                            <a:latin typeface="Cambria Math"/>
                          </a:rPr>
                          <m:t>表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r>
                          <a:rPr kumimoji="1" lang="ja-JP" altLang="en-US" sz="1400" b="0" i="1">
                            <a:latin typeface="Cambria Math"/>
                          </a:rPr>
                          <m:t>裏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" name="テキスト ボックス 2"/>
            <xdr:cNvSpPr txBox="1"/>
          </xdr:nvSpPr>
          <xdr:spPr>
            <a:xfrm>
              <a:off x="1924050" y="50292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Ω={</a:t>
              </a:r>
              <a:r>
                <a:rPr kumimoji="1" lang="ja-JP" altLang="en-US" sz="1400" b="0" i="0">
                  <a:latin typeface="Cambria Math"/>
                </a:rPr>
                <a:t>表</a:t>
              </a:r>
              <a:r>
                <a:rPr kumimoji="1" lang="en-US" altLang="ja-JP" sz="1400" b="0" i="0">
                  <a:latin typeface="Cambria Math"/>
                </a:rPr>
                <a:t>, </a:t>
              </a:r>
              <a:r>
                <a:rPr kumimoji="1" lang="ja-JP" altLang="en-US" sz="1400" b="0" i="0">
                  <a:latin typeface="Cambria Math"/>
                </a:rPr>
                <a:t>裏}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1385888" cy="3127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/>
            <xdr:cNvSpPr txBox="1"/>
          </xdr:nvSpPr>
          <xdr:spPr>
            <a:xfrm>
              <a:off x="1924050" y="6600825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" name="テキスト ボックス 3"/>
            <xdr:cNvSpPr txBox="1"/>
          </xdr:nvSpPr>
          <xdr:spPr>
            <a:xfrm>
              <a:off x="1924050" y="6600825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∪𝐵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24</xdr:row>
      <xdr:rowOff>0</xdr:rowOff>
    </xdr:from>
    <xdr:ext cx="1385888" cy="3127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/>
            <xdr:cNvSpPr txBox="1"/>
          </xdr:nvSpPr>
          <xdr:spPr>
            <a:xfrm>
              <a:off x="1924050" y="75438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" name="テキスト ボックス 4"/>
            <xdr:cNvSpPr txBox="1"/>
          </xdr:nvSpPr>
          <xdr:spPr>
            <a:xfrm>
              <a:off x="1924050" y="75438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∩𝐵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26</xdr:row>
      <xdr:rowOff>0</xdr:rowOff>
    </xdr:from>
    <xdr:ext cx="1385888" cy="3127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/>
            <xdr:cNvSpPr txBox="1"/>
          </xdr:nvSpPr>
          <xdr:spPr>
            <a:xfrm>
              <a:off x="1924050" y="817245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𝜙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" name="テキスト ボックス 5"/>
            <xdr:cNvSpPr txBox="1"/>
          </xdr:nvSpPr>
          <xdr:spPr>
            <a:xfrm>
              <a:off x="1924050" y="817245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∩𝐵=𝜙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19</xdr:col>
      <xdr:colOff>0</xdr:colOff>
      <xdr:row>11</xdr:row>
      <xdr:rowOff>0</xdr:rowOff>
    </xdr:from>
    <xdr:to>
      <xdr:col>24</xdr:col>
      <xdr:colOff>130313</xdr:colOff>
      <xdr:row>14</xdr:row>
      <xdr:rowOff>129377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3457575"/>
          <a:ext cx="1463813" cy="1072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178597</xdr:rowOff>
    </xdr:from>
    <xdr:to>
      <xdr:col>24</xdr:col>
      <xdr:colOff>130313</xdr:colOff>
      <xdr:row>18</xdr:row>
      <xdr:rowOff>282283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4579147"/>
          <a:ext cx="1463813" cy="136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226220</xdr:rowOff>
    </xdr:from>
    <xdr:to>
      <xdr:col>24</xdr:col>
      <xdr:colOff>130313</xdr:colOff>
      <xdr:row>23</xdr:row>
      <xdr:rowOff>144099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6198395"/>
          <a:ext cx="1463813" cy="1175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154784</xdr:rowOff>
    </xdr:from>
    <xdr:to>
      <xdr:col>24</xdr:col>
      <xdr:colOff>130313</xdr:colOff>
      <xdr:row>27</xdr:row>
      <xdr:rowOff>72663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7384259"/>
          <a:ext cx="1463813" cy="1175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59536</xdr:rowOff>
    </xdr:from>
    <xdr:to>
      <xdr:col>24</xdr:col>
      <xdr:colOff>130313</xdr:colOff>
      <xdr:row>30</xdr:row>
      <xdr:rowOff>286978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8546311"/>
          <a:ext cx="1463813" cy="1170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34</xdr:col>
      <xdr:colOff>0</xdr:colOff>
      <xdr:row>3</xdr:row>
      <xdr:rowOff>0</xdr:rowOff>
    </xdr:from>
    <xdr:ext cx="9144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/>
            <xdr:cNvSpPr txBox="1"/>
          </xdr:nvSpPr>
          <xdr:spPr>
            <a:xfrm>
              <a:off x="9153525" y="9429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2" name="テキスト ボックス 11"/>
            <xdr:cNvSpPr txBox="1"/>
          </xdr:nvSpPr>
          <xdr:spPr>
            <a:xfrm>
              <a:off x="9153525" y="9429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4</xdr:row>
      <xdr:rowOff>0</xdr:rowOff>
    </xdr:from>
    <xdr:ext cx="914400" cy="2845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/>
            <xdr:cNvSpPr txBox="1"/>
          </xdr:nvSpPr>
          <xdr:spPr>
            <a:xfrm>
              <a:off x="9153525" y="1257300"/>
              <a:ext cx="914400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3" name="テキスト ボックス 12"/>
            <xdr:cNvSpPr txBox="1"/>
          </xdr:nvSpPr>
          <xdr:spPr>
            <a:xfrm>
              <a:off x="9153525" y="1257300"/>
              <a:ext cx="914400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9</xdr:row>
      <xdr:rowOff>0</xdr:rowOff>
    </xdr:from>
    <xdr:ext cx="9144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/>
            <xdr:cNvSpPr txBox="1"/>
          </xdr:nvSpPr>
          <xdr:spPr>
            <a:xfrm>
              <a:off x="9153525" y="28289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4" name="テキスト ボックス 13"/>
            <xdr:cNvSpPr txBox="1"/>
          </xdr:nvSpPr>
          <xdr:spPr>
            <a:xfrm>
              <a:off x="9153525" y="28289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10</xdr:row>
      <xdr:rowOff>0</xdr:rowOff>
    </xdr:from>
    <xdr:ext cx="914400" cy="2807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テキスト ボックス 14"/>
            <xdr:cNvSpPr txBox="1"/>
          </xdr:nvSpPr>
          <xdr:spPr>
            <a:xfrm>
              <a:off x="9153525" y="3143250"/>
              <a:ext cx="914400" cy="280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𝐵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5" name="テキスト ボックス 14"/>
            <xdr:cNvSpPr txBox="1"/>
          </xdr:nvSpPr>
          <xdr:spPr>
            <a:xfrm>
              <a:off x="9153525" y="3143250"/>
              <a:ext cx="914400" cy="280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𝐵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16</xdr:row>
      <xdr:rowOff>0</xdr:rowOff>
    </xdr:from>
    <xdr:ext cx="9144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/>
            <xdr:cNvSpPr txBox="1"/>
          </xdr:nvSpPr>
          <xdr:spPr>
            <a:xfrm>
              <a:off x="9153525" y="50292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6" name="テキスト ボックス 15"/>
            <xdr:cNvSpPr txBox="1"/>
          </xdr:nvSpPr>
          <xdr:spPr>
            <a:xfrm>
              <a:off x="9153525" y="50292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40</xdr:col>
      <xdr:colOff>0</xdr:colOff>
      <xdr:row>18</xdr:row>
      <xdr:rowOff>0</xdr:rowOff>
    </xdr:from>
    <xdr:ext cx="26670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/>
            <xdr:cNvSpPr txBox="1"/>
          </xdr:nvSpPr>
          <xdr:spPr>
            <a:xfrm>
              <a:off x="10753725" y="5657850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7" name="テキスト ボックス 16"/>
            <xdr:cNvSpPr txBox="1"/>
          </xdr:nvSpPr>
          <xdr:spPr>
            <a:xfrm>
              <a:off x="10753725" y="5657850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Ω={𝜔_1, 𝜔_2, 𝜔_3, 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33</xdr:col>
      <xdr:colOff>59535</xdr:colOff>
      <xdr:row>19</xdr:row>
      <xdr:rowOff>0</xdr:rowOff>
    </xdr:from>
    <xdr:ext cx="9144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テキスト ボックス 17"/>
            <xdr:cNvSpPr txBox="1"/>
          </xdr:nvSpPr>
          <xdr:spPr>
            <a:xfrm>
              <a:off x="8946360" y="59721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8" name="テキスト ボックス 17"/>
            <xdr:cNvSpPr txBox="1"/>
          </xdr:nvSpPr>
          <xdr:spPr>
            <a:xfrm>
              <a:off x="8946360" y="59721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33</xdr:col>
      <xdr:colOff>59535</xdr:colOff>
      <xdr:row>20</xdr:row>
      <xdr:rowOff>0</xdr:rowOff>
    </xdr:from>
    <xdr:ext cx="9144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テキスト ボックス 18"/>
            <xdr:cNvSpPr txBox="1"/>
          </xdr:nvSpPr>
          <xdr:spPr>
            <a:xfrm>
              <a:off x="8946360" y="62865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9" name="テキスト ボックス 18"/>
            <xdr:cNvSpPr txBox="1"/>
          </xdr:nvSpPr>
          <xdr:spPr>
            <a:xfrm>
              <a:off x="8946360" y="62865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38</xdr:col>
      <xdr:colOff>0</xdr:colOff>
      <xdr:row>25</xdr:row>
      <xdr:rowOff>0</xdr:rowOff>
    </xdr:from>
    <xdr:ext cx="26670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テキスト ボックス 19"/>
            <xdr:cNvSpPr txBox="1"/>
          </xdr:nvSpPr>
          <xdr:spPr>
            <a:xfrm>
              <a:off x="10220325" y="78581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0" name="テキスト ボックス 19"/>
            <xdr:cNvSpPr txBox="1"/>
          </xdr:nvSpPr>
          <xdr:spPr>
            <a:xfrm>
              <a:off x="10220325" y="78581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Ω={𝜔_1, 𝜔_2, 𝜔_3, 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37</xdr:col>
      <xdr:colOff>0</xdr:colOff>
      <xdr:row>26</xdr:row>
      <xdr:rowOff>0</xdr:rowOff>
    </xdr:from>
    <xdr:ext cx="26670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テキスト ボックス 20"/>
            <xdr:cNvSpPr txBox="1"/>
          </xdr:nvSpPr>
          <xdr:spPr>
            <a:xfrm>
              <a:off x="9953625" y="8172450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A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1" name="テキスト ボックス 20"/>
            <xdr:cNvSpPr txBox="1"/>
          </xdr:nvSpPr>
          <xdr:spPr>
            <a:xfrm>
              <a:off x="9953625" y="8172450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A={𝜔_4,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37</xdr:col>
      <xdr:colOff>0</xdr:colOff>
      <xdr:row>27</xdr:row>
      <xdr:rowOff>0</xdr:rowOff>
    </xdr:from>
    <xdr:ext cx="26670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テキスト ボックス 21"/>
            <xdr:cNvSpPr txBox="1"/>
          </xdr:nvSpPr>
          <xdr:spPr>
            <a:xfrm>
              <a:off x="9953625" y="848677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B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2" name="テキスト ボックス 21"/>
            <xdr:cNvSpPr txBox="1"/>
          </xdr:nvSpPr>
          <xdr:spPr>
            <a:xfrm>
              <a:off x="9953625" y="848677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B={𝜔_1}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59535</xdr:colOff>
      <xdr:row>28</xdr:row>
      <xdr:rowOff>0</xdr:rowOff>
    </xdr:from>
    <xdr:ext cx="9144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テキスト ボックス 22"/>
            <xdr:cNvSpPr txBox="1"/>
          </xdr:nvSpPr>
          <xdr:spPr>
            <a:xfrm>
              <a:off x="9479760" y="88011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3" name="テキスト ボックス 22"/>
            <xdr:cNvSpPr txBox="1"/>
          </xdr:nvSpPr>
          <xdr:spPr>
            <a:xfrm>
              <a:off x="9479760" y="88011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59535</xdr:colOff>
      <xdr:row>29</xdr:row>
      <xdr:rowOff>0</xdr:rowOff>
    </xdr:from>
    <xdr:ext cx="9144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テキスト ボックス 23"/>
            <xdr:cNvSpPr txBox="1"/>
          </xdr:nvSpPr>
          <xdr:spPr>
            <a:xfrm>
              <a:off x="9479760" y="91154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4" name="テキスト ボックス 23"/>
            <xdr:cNvSpPr txBox="1"/>
          </xdr:nvSpPr>
          <xdr:spPr>
            <a:xfrm>
              <a:off x="9479760" y="91154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64</xdr:col>
      <xdr:colOff>71447</xdr:colOff>
      <xdr:row>6</xdr:row>
      <xdr:rowOff>0</xdr:rowOff>
    </xdr:from>
    <xdr:ext cx="1909763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テキスト ボックス 27"/>
            <xdr:cNvSpPr txBox="1"/>
          </xdr:nvSpPr>
          <xdr:spPr>
            <a:xfrm>
              <a:off x="17225972" y="188595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𝟎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≤</m:t>
                    </m:r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≤</m:t>
                        </m:r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𝟏</m:t>
                        </m:r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8" name="テキスト ボックス 27"/>
            <xdr:cNvSpPr txBox="1"/>
          </xdr:nvSpPr>
          <xdr:spPr>
            <a:xfrm>
              <a:off x="17225972" y="188595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𝟎≤𝐏𝐫⁡〖(𝑨)≤𝟏〗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58</xdr:col>
      <xdr:colOff>0</xdr:colOff>
      <xdr:row>8</xdr:row>
      <xdr:rowOff>0</xdr:rowOff>
    </xdr:from>
    <xdr:ext cx="1909763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テキスト ボックス 28"/>
            <xdr:cNvSpPr txBox="1"/>
          </xdr:nvSpPr>
          <xdr:spPr>
            <a:xfrm>
              <a:off x="15554325" y="251460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𝛀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𝟏</m:t>
                        </m:r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9" name="テキスト ボックス 28"/>
            <xdr:cNvSpPr txBox="1"/>
          </xdr:nvSpPr>
          <xdr:spPr>
            <a:xfrm>
              <a:off x="15554325" y="251460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𝐏𝐫⁡〖(𝛀)=𝟏〗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58</xdr:col>
      <xdr:colOff>0</xdr:colOff>
      <xdr:row>11</xdr:row>
      <xdr:rowOff>0</xdr:rowOff>
    </xdr:from>
    <xdr:ext cx="1909763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テキスト ボックス 29"/>
            <xdr:cNvSpPr txBox="1"/>
          </xdr:nvSpPr>
          <xdr:spPr>
            <a:xfrm>
              <a:off x="15554325" y="3457575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𝑨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𝑩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𝝓</m:t>
                    </m:r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0" name="テキスト ボックス 29"/>
            <xdr:cNvSpPr txBox="1"/>
          </xdr:nvSpPr>
          <xdr:spPr>
            <a:xfrm>
              <a:off x="15554325" y="3457575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𝑨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  <a:ea typeface="Cambria Math"/>
                </a:rPr>
                <a:t>∩𝑩=𝝓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261936</xdr:colOff>
      <xdr:row>12</xdr:row>
      <xdr:rowOff>0</xdr:rowOff>
    </xdr:from>
    <xdr:ext cx="2619375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テキスト ボックス 30"/>
            <xdr:cNvSpPr txBox="1"/>
          </xdr:nvSpPr>
          <xdr:spPr>
            <a:xfrm>
              <a:off x="15549561" y="3771900"/>
              <a:ext cx="2619375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𝑩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</m:e>
                    </m:func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+</m:t>
                        </m:r>
                        <m:func>
                          <m:func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a:rPr kumimoji="1" lang="en-US" altLang="ja-JP" sz="1200" b="1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𝐏𝐫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1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1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𝑩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1" name="テキスト ボックス 30"/>
            <xdr:cNvSpPr txBox="1"/>
          </xdr:nvSpPr>
          <xdr:spPr>
            <a:xfrm>
              <a:off x="15549561" y="3771900"/>
              <a:ext cx="2619375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𝐏𝐫⁡〖(𝑨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  <a:ea typeface="Cambria Math"/>
                </a:rPr>
                <a:t>∪𝑩)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=〗  𝐏𝐫⁡〖(𝑨)+𝐏𝐫⁡(𝑩) 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0</xdr:colOff>
      <xdr:row>17</xdr:row>
      <xdr:rowOff>0</xdr:rowOff>
    </xdr:from>
    <xdr:ext cx="1445419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テキスト ボックス 31"/>
            <xdr:cNvSpPr txBox="1"/>
          </xdr:nvSpPr>
          <xdr:spPr>
            <a:xfrm>
              <a:off x="15287625" y="5343525"/>
              <a:ext cx="144541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𝜙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2" name="テキスト ボックス 31"/>
            <xdr:cNvSpPr txBox="1"/>
          </xdr:nvSpPr>
          <xdr:spPr>
            <a:xfrm>
              <a:off x="15287625" y="5343525"/>
              <a:ext cx="144541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Pr⁡〖(𝜙)=0〗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19</xdr:row>
      <xdr:rowOff>0</xdr:rowOff>
    </xdr:from>
    <xdr:ext cx="1445419" cy="2845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テキスト ボックス 32"/>
            <xdr:cNvSpPr txBox="1"/>
          </xdr:nvSpPr>
          <xdr:spPr>
            <a:xfrm>
              <a:off x="15287625" y="59721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=1−</m:t>
                        </m:r>
                        <m:func>
                          <m:func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2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3" name="テキスト ボックス 32"/>
            <xdr:cNvSpPr txBox="1"/>
          </xdr:nvSpPr>
          <xdr:spPr>
            <a:xfrm>
              <a:off x="15287625" y="59721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Pr⁡〖(𝐴 ̅ )=1−Pr⁡(𝐴) 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22</xdr:row>
      <xdr:rowOff>0</xdr:rowOff>
    </xdr:from>
    <xdr:ext cx="1445419" cy="2845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テキスト ボックス 33"/>
            <xdr:cNvSpPr txBox="1"/>
          </xdr:nvSpPr>
          <xdr:spPr>
            <a:xfrm>
              <a:off x="15287625" y="6915150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𝐵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∈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𝐴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4" name="テキスト ボックス 33"/>
            <xdr:cNvSpPr txBox="1"/>
          </xdr:nvSpPr>
          <xdr:spPr>
            <a:xfrm>
              <a:off x="15287625" y="6915150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  <a:ea typeface="Cambria Math"/>
                </a:rPr>
                <a:t>𝐵∈𝐴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61</xdr:col>
      <xdr:colOff>0</xdr:colOff>
      <xdr:row>22</xdr:row>
      <xdr:rowOff>0</xdr:rowOff>
    </xdr:from>
    <xdr:ext cx="1445419" cy="2845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テキスト ボックス 34"/>
            <xdr:cNvSpPr txBox="1"/>
          </xdr:nvSpPr>
          <xdr:spPr>
            <a:xfrm>
              <a:off x="16354425" y="6915150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≤</m:t>
                        </m:r>
                        <m:func>
                          <m:func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2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5" name="テキスト ボックス 34"/>
            <xdr:cNvSpPr txBox="1"/>
          </xdr:nvSpPr>
          <xdr:spPr>
            <a:xfrm>
              <a:off x="16354425" y="6915150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Pr⁡〖(𝐵)≤Pr⁡(𝐴) 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23</xdr:row>
      <xdr:rowOff>0</xdr:rowOff>
    </xdr:from>
    <xdr:ext cx="2833687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テキスト ボックス 35"/>
            <xdr:cNvSpPr txBox="1"/>
          </xdr:nvSpPr>
          <xdr:spPr>
            <a:xfrm>
              <a:off x="15287625" y="7229475"/>
              <a:ext cx="283368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∩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6" name="テキスト ボックス 35"/>
            <xdr:cNvSpPr txBox="1"/>
          </xdr:nvSpPr>
          <xdr:spPr>
            <a:xfrm>
              <a:off x="15287625" y="7229475"/>
              <a:ext cx="283368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Pr⁡(𝐴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∪𝐵)</a:t>
              </a:r>
              <a:r>
                <a:rPr kumimoji="1" lang="en-US" altLang="ja-JP" sz="1200" b="0" i="0">
                  <a:latin typeface="Cambria Math"/>
                </a:rPr>
                <a:t>=Pr⁡(𝐴)+Pr⁡(𝐵)−Pr⁡(𝐴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∩𝐵)</a:t>
              </a:r>
              <a:endParaRPr kumimoji="1" lang="ja-JP" altLang="en-US" sz="1200"/>
            </a:p>
          </xdr:txBody>
        </xdr:sp>
      </mc:Fallback>
    </mc:AlternateContent>
    <xdr:clientData/>
  </xdr:oneCellAnchor>
  <xdr:twoCellAnchor editAs="oneCell">
    <xdr:from>
      <xdr:col>70</xdr:col>
      <xdr:colOff>107156</xdr:colOff>
      <xdr:row>9</xdr:row>
      <xdr:rowOff>214312</xdr:rowOff>
    </xdr:from>
    <xdr:to>
      <xdr:col>75</xdr:col>
      <xdr:colOff>237468</xdr:colOff>
      <xdr:row>13</xdr:row>
      <xdr:rowOff>132191</xdr:rowOff>
    </xdr:to>
    <xdr:pic>
      <xdr:nvPicPr>
        <xdr:cNvPr id="37" name="図 3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1881" y="3043237"/>
          <a:ext cx="1463812" cy="1175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0</xdr:colOff>
      <xdr:row>24</xdr:row>
      <xdr:rowOff>23812</xdr:rowOff>
    </xdr:from>
    <xdr:to>
      <xdr:col>76</xdr:col>
      <xdr:colOff>130313</xdr:colOff>
      <xdr:row>27</xdr:row>
      <xdr:rowOff>251253</xdr:rowOff>
    </xdr:to>
    <xdr:pic>
      <xdr:nvPicPr>
        <xdr:cNvPr id="38" name="図 3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425" y="7567612"/>
          <a:ext cx="1463813" cy="1170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5</xdr:colOff>
      <xdr:row>18</xdr:row>
      <xdr:rowOff>297657</xdr:rowOff>
    </xdr:from>
    <xdr:to>
      <xdr:col>76</xdr:col>
      <xdr:colOff>130318</xdr:colOff>
      <xdr:row>22</xdr:row>
      <xdr:rowOff>215536</xdr:rowOff>
    </xdr:to>
    <xdr:pic>
      <xdr:nvPicPr>
        <xdr:cNvPr id="39" name="図 3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430" y="5955507"/>
          <a:ext cx="1463813" cy="1175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115</xdr:col>
      <xdr:colOff>1</xdr:colOff>
      <xdr:row>4</xdr:row>
      <xdr:rowOff>0</xdr:rowOff>
    </xdr:from>
    <xdr:ext cx="1905000" cy="5409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テキスト ボックス 39"/>
            <xdr:cNvSpPr txBox="1"/>
          </xdr:nvSpPr>
          <xdr:spPr>
            <a:xfrm>
              <a:off x="30756226" y="125730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  <a:ea typeface="Cambria Math"/>
                                  </a:rPr>
                                  <m:t>∩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  <a:ea typeface="Cambria Math"/>
                                  </a:rPr>
                                  <m:t>𝐵</m:t>
                                </m:r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0070C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70C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0" name="テキスト ボックス 39"/>
            <xdr:cNvSpPr txBox="1"/>
          </xdr:nvSpPr>
          <xdr:spPr>
            <a:xfrm>
              <a:off x="30756226" y="125730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Pr⁡(𝐵|𝐴)=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</a:rPr>
                <a:t>Pr⁡(𝐴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  <a:ea typeface="Cambria Math"/>
                </a:rPr>
                <a:t>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/</a:t>
              </a:r>
              <a:r>
                <a:rPr kumimoji="1" lang="en-US" altLang="ja-JP" sz="1400" b="0" i="0">
                  <a:solidFill>
                    <a:srgbClr val="0070C0"/>
                  </a:solidFill>
                  <a:latin typeface="Cambria Math"/>
                </a:rPr>
                <a:t>Pr⁡(𝐴)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116</xdr:col>
      <xdr:colOff>0</xdr:colOff>
      <xdr:row>8</xdr:row>
      <xdr:rowOff>0</xdr:rowOff>
    </xdr:from>
    <xdr:ext cx="1273969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テキスト ボックス 40"/>
            <xdr:cNvSpPr txBox="1"/>
          </xdr:nvSpPr>
          <xdr:spPr>
            <a:xfrm>
              <a:off x="31022925" y="2514600"/>
              <a:ext cx="1273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1" name="テキスト ボックス 40"/>
            <xdr:cNvSpPr txBox="1"/>
          </xdr:nvSpPr>
          <xdr:spPr>
            <a:xfrm>
              <a:off x="31022925" y="2514600"/>
              <a:ext cx="1273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Pr⁡(𝐴∩𝐵)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114</xdr:col>
      <xdr:colOff>0</xdr:colOff>
      <xdr:row>10</xdr:row>
      <xdr:rowOff>0</xdr:rowOff>
    </xdr:from>
    <xdr:ext cx="1905000" cy="5409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1"/>
            <xdr:cNvSpPr txBox="1"/>
          </xdr:nvSpPr>
          <xdr:spPr>
            <a:xfrm>
              <a:off x="30489525" y="314325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∩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𝐵</m:t>
                                </m:r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2" name="テキスト ボックス 41"/>
            <xdr:cNvSpPr txBox="1"/>
          </xdr:nvSpPr>
          <xdr:spPr>
            <a:xfrm>
              <a:off x="30489525" y="314325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Pr⁡(𝐵|𝐴)=Pr⁡(𝐴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∩𝐵)/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Pr⁡(𝐴)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0</xdr:colOff>
      <xdr:row>12</xdr:row>
      <xdr:rowOff>0</xdr:rowOff>
    </xdr:from>
    <xdr:ext cx="2643188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テキスト ボックス 42"/>
            <xdr:cNvSpPr txBox="1"/>
          </xdr:nvSpPr>
          <xdr:spPr>
            <a:xfrm>
              <a:off x="28889325" y="3771900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3" name="テキスト ボックス 42"/>
            <xdr:cNvSpPr txBox="1"/>
          </xdr:nvSpPr>
          <xdr:spPr>
            <a:xfrm>
              <a:off x="28889325" y="3771900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  Pr⁡(𝐴)=Pr⁡(𝐴∩𝐵)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0</xdr:colOff>
      <xdr:row>17</xdr:row>
      <xdr:rowOff>0</xdr:rowOff>
    </xdr:from>
    <xdr:ext cx="3714751" cy="532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テキスト ボックス 43"/>
            <xdr:cNvSpPr txBox="1"/>
          </xdr:nvSpPr>
          <xdr:spPr>
            <a:xfrm>
              <a:off x="28889325" y="5343525"/>
              <a:ext cx="3714751" cy="532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chemeClr val="tx2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chemeClr val="tx2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00B05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00B05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  <m: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</m:e>
                    </m:func>
                  </m:oMath>
                </m:oMathPara>
              </a14:m>
              <a:endParaRPr kumimoji="1" lang="en-US" altLang="ja-JP" sz="1400" b="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4" name="テキスト ボックス 43"/>
            <xdr:cNvSpPr txBox="1"/>
          </xdr:nvSpPr>
          <xdr:spPr>
            <a:xfrm>
              <a:off x="28889325" y="5343525"/>
              <a:ext cx="3714751" cy="532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Pr⁡(𝐵)=</a:t>
              </a:r>
              <a:r>
                <a:rPr kumimoji="1" lang="en-US" altLang="ja-JP" sz="1400" b="0" i="0">
                  <a:solidFill>
                    <a:schemeClr val="tx2"/>
                  </a:solidFill>
                  <a:latin typeface="Cambria Math"/>
                </a:rPr>
                <a:t>Pr⁡(𝐴∩𝐵)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+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</a:rPr>
                <a:t>Pr⁡(𝐴 ̅∩𝐵)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=Pr⁡(𝐵|𝐴)  Pr⁡(𝐴)+Pr⁡(𝐵|𝐴 ̅ )  Pr⁡(𝐴 ̅ )</a:t>
              </a:r>
              <a:endParaRPr kumimoji="1" lang="en-US" altLang="ja-JP" sz="1400" b="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111</xdr:col>
      <xdr:colOff>0</xdr:colOff>
      <xdr:row>19</xdr:row>
      <xdr:rowOff>0</xdr:rowOff>
    </xdr:from>
    <xdr:to>
      <xdr:col>116</xdr:col>
      <xdr:colOff>130313</xdr:colOff>
      <xdr:row>22</xdr:row>
      <xdr:rowOff>227442</xdr:rowOff>
    </xdr:to>
    <xdr:pic>
      <xdr:nvPicPr>
        <xdr:cNvPr id="45" name="図 4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89425" y="5972175"/>
          <a:ext cx="1463813" cy="1170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19</xdr:row>
      <xdr:rowOff>0</xdr:rowOff>
    </xdr:from>
    <xdr:to>
      <xdr:col>123</xdr:col>
      <xdr:colOff>130312</xdr:colOff>
      <xdr:row>22</xdr:row>
      <xdr:rowOff>227442</xdr:rowOff>
    </xdr:to>
    <xdr:pic>
      <xdr:nvPicPr>
        <xdr:cNvPr id="46" name="図 4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325" y="5972175"/>
          <a:ext cx="1463812" cy="1170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122</xdr:col>
      <xdr:colOff>0</xdr:colOff>
      <xdr:row>5</xdr:row>
      <xdr:rowOff>0</xdr:rowOff>
    </xdr:from>
    <xdr:to>
      <xdr:col>127</xdr:col>
      <xdr:colOff>130312</xdr:colOff>
      <xdr:row>8</xdr:row>
      <xdr:rowOff>227442</xdr:rowOff>
    </xdr:to>
    <xdr:pic>
      <xdr:nvPicPr>
        <xdr:cNvPr id="47" name="図 4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23125" y="1571625"/>
          <a:ext cx="1463812" cy="1170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110</xdr:col>
      <xdr:colOff>0</xdr:colOff>
      <xdr:row>27</xdr:row>
      <xdr:rowOff>0</xdr:rowOff>
    </xdr:from>
    <xdr:ext cx="1743075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テキスト ボックス 48"/>
            <xdr:cNvSpPr txBox="1"/>
          </xdr:nvSpPr>
          <xdr:spPr>
            <a:xfrm>
              <a:off x="29422725" y="8486775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9" name="テキスト ボックス 48"/>
            <xdr:cNvSpPr txBox="1"/>
          </xdr:nvSpPr>
          <xdr:spPr>
            <a:xfrm>
              <a:off x="29422725" y="8486775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Pr⁡(𝐵|𝐴)=Pr⁡(𝐵)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110</xdr:col>
      <xdr:colOff>0</xdr:colOff>
      <xdr:row>28</xdr:row>
      <xdr:rowOff>0</xdr:rowOff>
    </xdr:from>
    <xdr:ext cx="1743075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テキスト ボックス 49"/>
            <xdr:cNvSpPr txBox="1"/>
          </xdr:nvSpPr>
          <xdr:spPr>
            <a:xfrm>
              <a:off x="29422725" y="88011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0" name="テキスト ボックス 49"/>
            <xdr:cNvSpPr txBox="1"/>
          </xdr:nvSpPr>
          <xdr:spPr>
            <a:xfrm>
              <a:off x="29422725" y="88011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Pr⁡(𝐴|𝐵)=Pr⁡(𝐴)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110</xdr:col>
      <xdr:colOff>0</xdr:colOff>
      <xdr:row>30</xdr:row>
      <xdr:rowOff>0</xdr:rowOff>
    </xdr:from>
    <xdr:ext cx="2309813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テキスト ボックス 50"/>
            <xdr:cNvSpPr txBox="1"/>
          </xdr:nvSpPr>
          <xdr:spPr>
            <a:xfrm>
              <a:off x="29422725" y="9429750"/>
              <a:ext cx="23098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1" name="テキスト ボックス 50"/>
            <xdr:cNvSpPr txBox="1"/>
          </xdr:nvSpPr>
          <xdr:spPr>
            <a:xfrm>
              <a:off x="29422725" y="9429750"/>
              <a:ext cx="23098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Pr⁡(𝐴∩𝐵)=Pr⁡(𝐴)  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111</xdr:col>
      <xdr:colOff>0</xdr:colOff>
      <xdr:row>31</xdr:row>
      <xdr:rowOff>0</xdr:rowOff>
    </xdr:from>
    <xdr:ext cx="2643188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テキスト ボックス 51"/>
            <xdr:cNvSpPr txBox="1"/>
          </xdr:nvSpPr>
          <xdr:spPr>
            <a:xfrm>
              <a:off x="29689425" y="9744075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52" name="テキスト ボックス 51"/>
            <xdr:cNvSpPr txBox="1"/>
          </xdr:nvSpPr>
          <xdr:spPr>
            <a:xfrm>
              <a:off x="29689425" y="9744075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Pr⁡(𝐵|𝐴)  Pr⁡(𝐴)=Pr⁡(𝐴∩𝐵)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111</xdr:col>
      <xdr:colOff>0</xdr:colOff>
      <xdr:row>32</xdr:row>
      <xdr:rowOff>0</xdr:rowOff>
    </xdr:from>
    <xdr:ext cx="1743075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テキスト ボックス 52"/>
            <xdr:cNvSpPr txBox="1"/>
          </xdr:nvSpPr>
          <xdr:spPr>
            <a:xfrm>
              <a:off x="29689425" y="100584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3" name="テキスト ボックス 52"/>
            <xdr:cNvSpPr txBox="1"/>
          </xdr:nvSpPr>
          <xdr:spPr>
            <a:xfrm>
              <a:off x="29689425" y="100584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Pr⁡(𝐵|𝐴)=Pr⁡(𝐵)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188</xdr:col>
      <xdr:colOff>0</xdr:colOff>
      <xdr:row>8</xdr:row>
      <xdr:rowOff>0</xdr:rowOff>
    </xdr:from>
    <xdr:ext cx="2457451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テキスト ボックス 58"/>
            <xdr:cNvSpPr txBox="1"/>
          </xdr:nvSpPr>
          <xdr:spPr>
            <a:xfrm>
              <a:off x="50225325" y="2514600"/>
              <a:ext cx="24574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9" name="テキスト ボックス 58"/>
            <xdr:cNvSpPr txBox="1"/>
          </xdr:nvSpPr>
          <xdr:spPr>
            <a:xfrm>
              <a:off x="50225325" y="2514600"/>
              <a:ext cx="24574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Pr⁡(𝐴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∪𝐵)</a:t>
              </a:r>
              <a:r>
                <a:rPr kumimoji="1" lang="en-US" altLang="ja-JP" sz="1100" b="0" i="0">
                  <a:latin typeface="Cambria Math"/>
                </a:rPr>
                <a:t>=Pr⁡(𝐴)+Pr⁡(𝐵)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12</xdr:row>
      <xdr:rowOff>0</xdr:rowOff>
    </xdr:from>
    <xdr:ext cx="914400" cy="57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1893094" y="3714750"/>
              <a:ext cx="914400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kumimoji="1" lang="en-US" altLang="ja-JP" sz="140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d>
                              <m:dPr>
                                <m:begChr m:val="{"/>
                                <m:endChr m:val="}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表</m:t>
                                </m:r>
                              </m:e>
                            </m:d>
                          </m:e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d>
                              <m:dPr>
                                <m:begChr m:val="{"/>
                                <m:endChr m:val="}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裏</m:t>
                                </m:r>
                              </m:e>
                            </m:d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1893094" y="3714750"/>
              <a:ext cx="914400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400" i="0">
                  <a:latin typeface="Cambria Math"/>
                </a:rPr>
                <a:t>{█(</a:t>
              </a:r>
              <a:r>
                <a:rPr kumimoji="1" lang="en-US" altLang="ja-JP" sz="1400" b="0" i="0">
                  <a:latin typeface="Cambria Math"/>
                </a:rPr>
                <a:t>𝐴={</a:t>
              </a:r>
              <a:r>
                <a:rPr kumimoji="1" lang="ja-JP" altLang="en-US" sz="1400" b="0" i="0">
                  <a:latin typeface="Cambria Math"/>
                </a:rPr>
                <a:t>表</a:t>
              </a:r>
              <a:r>
                <a:rPr kumimoji="1" lang="en-US" altLang="ja-JP" sz="1400" b="0" i="0">
                  <a:latin typeface="Cambria Math"/>
                </a:rPr>
                <a:t>}@𝐴 ̅={</a:t>
              </a:r>
              <a:r>
                <a:rPr kumimoji="1" lang="ja-JP" altLang="en-US" sz="1400" b="0" i="0">
                  <a:latin typeface="Cambria Math"/>
                </a:rPr>
                <a:t>裏</a:t>
              </a:r>
              <a:r>
                <a:rPr kumimoji="1" lang="en-US" altLang="ja-JP" sz="1400" b="0" i="0">
                  <a:latin typeface="Cambria Math"/>
                </a:rPr>
                <a:t>} )┤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16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1893094" y="49530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/>
                      </a:rPr>
                      <m:t>Ω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ja-JP" altLang="en-US" sz="1400" b="0" i="1">
                            <a:latin typeface="Cambria Math"/>
                          </a:rPr>
                          <m:t>表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r>
                          <a:rPr kumimoji="1" lang="ja-JP" altLang="en-US" sz="1400" b="0" i="1">
                            <a:latin typeface="Cambria Math"/>
                          </a:rPr>
                          <m:t>裏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893094" y="49530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Ω={</a:t>
              </a:r>
              <a:r>
                <a:rPr kumimoji="1" lang="ja-JP" altLang="en-US" sz="1400" b="0" i="0">
                  <a:latin typeface="Cambria Math"/>
                </a:rPr>
                <a:t>表</a:t>
              </a:r>
              <a:r>
                <a:rPr kumimoji="1" lang="en-US" altLang="ja-JP" sz="1400" b="0" i="0">
                  <a:latin typeface="Cambria Math"/>
                </a:rPr>
                <a:t>, </a:t>
              </a:r>
              <a:r>
                <a:rPr kumimoji="1" lang="ja-JP" altLang="en-US" sz="1400" b="0" i="0">
                  <a:latin typeface="Cambria Math"/>
                </a:rPr>
                <a:t>裏</a:t>
              </a:r>
              <a:r>
                <a:rPr kumimoji="1" lang="en-US" altLang="ja-JP" sz="1400" b="0" i="0">
                  <a:latin typeface="Cambria Math"/>
                </a:rPr>
                <a:t>}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/>
            <xdr:cNvSpPr txBox="1"/>
          </xdr:nvSpPr>
          <xdr:spPr>
            <a:xfrm>
              <a:off x="1893094" y="6500813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893094" y="6500813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∪𝐵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24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/>
            <xdr:cNvSpPr txBox="1"/>
          </xdr:nvSpPr>
          <xdr:spPr>
            <a:xfrm>
              <a:off x="1893094" y="74295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893094" y="74295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∩𝐵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26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1893094" y="8048625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𝜙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1893094" y="8048625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∩𝐵=𝜙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19</xdr:col>
      <xdr:colOff>0</xdr:colOff>
      <xdr:row>11</xdr:row>
      <xdr:rowOff>0</xdr:rowOff>
    </xdr:from>
    <xdr:to>
      <xdr:col>24</xdr:col>
      <xdr:colOff>130313</xdr:colOff>
      <xdr:row>14</xdr:row>
      <xdr:rowOff>129377</xdr:rowOff>
    </xdr:to>
    <xdr:pic>
      <xdr:nvPicPr>
        <xdr:cNvPr id="21" name="図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3" y="3405188"/>
          <a:ext cx="1440000" cy="1058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178597</xdr:rowOff>
    </xdr:from>
    <xdr:to>
      <xdr:col>24</xdr:col>
      <xdr:colOff>130313</xdr:colOff>
      <xdr:row>18</xdr:row>
      <xdr:rowOff>282283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3" y="4512472"/>
          <a:ext cx="1440000" cy="1341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226220</xdr:rowOff>
    </xdr:from>
    <xdr:to>
      <xdr:col>24</xdr:col>
      <xdr:colOff>130313</xdr:colOff>
      <xdr:row>23</xdr:row>
      <xdr:rowOff>144099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3" y="6107908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154784</xdr:rowOff>
    </xdr:from>
    <xdr:to>
      <xdr:col>24</xdr:col>
      <xdr:colOff>130313</xdr:colOff>
      <xdr:row>27</xdr:row>
      <xdr:rowOff>72663</xdr:rowOff>
    </xdr:to>
    <xdr:pic>
      <xdr:nvPicPr>
        <xdr:cNvPr id="27" name="図 2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3" y="7274722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59536</xdr:rowOff>
    </xdr:from>
    <xdr:to>
      <xdr:col>24</xdr:col>
      <xdr:colOff>130313</xdr:colOff>
      <xdr:row>30</xdr:row>
      <xdr:rowOff>286978</xdr:rowOff>
    </xdr:to>
    <xdr:pic>
      <xdr:nvPicPr>
        <xdr:cNvPr id="28" name="図 2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3" y="8417724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34</xdr:col>
      <xdr:colOff>0</xdr:colOff>
      <xdr:row>3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/>
            <xdr:cNvSpPr txBox="1"/>
          </xdr:nvSpPr>
          <xdr:spPr>
            <a:xfrm>
              <a:off x="9001125" y="928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9001125" y="928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4</xdr:row>
      <xdr:rowOff>0</xdr:rowOff>
    </xdr:from>
    <xdr:ext cx="914400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/>
            <xdr:cNvSpPr txBox="1"/>
          </xdr:nvSpPr>
          <xdr:spPr>
            <a:xfrm>
              <a:off x="9001125" y="1238250"/>
              <a:ext cx="914400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9001125" y="1238250"/>
              <a:ext cx="914400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9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/>
            <xdr:cNvSpPr txBox="1"/>
          </xdr:nvSpPr>
          <xdr:spPr>
            <a:xfrm>
              <a:off x="9001125" y="2786063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9001125" y="2786063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10</xdr:row>
      <xdr:rowOff>0</xdr:rowOff>
    </xdr:from>
    <xdr:ext cx="914400" cy="2807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/>
            <xdr:cNvSpPr txBox="1"/>
          </xdr:nvSpPr>
          <xdr:spPr>
            <a:xfrm>
              <a:off x="9001125" y="3095625"/>
              <a:ext cx="914400" cy="280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𝐵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9001125" y="3095625"/>
              <a:ext cx="914400" cy="280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𝐵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16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/>
            <xdr:cNvSpPr txBox="1"/>
          </xdr:nvSpPr>
          <xdr:spPr>
            <a:xfrm>
              <a:off x="9001125" y="2786063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9001125" y="2786063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40</xdr:col>
      <xdr:colOff>0</xdr:colOff>
      <xdr:row>18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/>
            <xdr:cNvSpPr txBox="1"/>
          </xdr:nvSpPr>
          <xdr:spPr>
            <a:xfrm>
              <a:off x="10572750" y="55721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10572750" y="55721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Ω={𝜔_1, 𝜔_2, 𝜔_3, 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33</xdr:col>
      <xdr:colOff>59535</xdr:colOff>
      <xdr:row>19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/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33</xdr:col>
      <xdr:colOff>59535</xdr:colOff>
      <xdr:row>20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テキスト ボックス 44"/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5" name="テキスト ボックス 44"/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38</xdr:col>
      <xdr:colOff>0</xdr:colOff>
      <xdr:row>25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/>
            <xdr:cNvSpPr txBox="1"/>
          </xdr:nvSpPr>
          <xdr:spPr>
            <a:xfrm>
              <a:off x="10048875" y="7739063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10048875" y="7739063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Ω={𝜔_1, 𝜔_2, 𝜔_3, 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37</xdr:col>
      <xdr:colOff>0</xdr:colOff>
      <xdr:row>26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/>
            <xdr:cNvSpPr txBox="1"/>
          </xdr:nvSpPr>
          <xdr:spPr>
            <a:xfrm>
              <a:off x="9786938" y="80486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A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9786938" y="80486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A={𝜔_4,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37</xdr:col>
      <xdr:colOff>0</xdr:colOff>
      <xdr:row>27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/>
            <xdr:cNvSpPr txBox="1"/>
          </xdr:nvSpPr>
          <xdr:spPr>
            <a:xfrm>
              <a:off x="9786938" y="8358188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B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9786938" y="8358188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B={𝜔_1}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59535</xdr:colOff>
      <xdr:row>28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/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59535</xdr:colOff>
      <xdr:row>29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/>
            <xdr:cNvSpPr txBox="1"/>
          </xdr:nvSpPr>
          <xdr:spPr>
            <a:xfrm>
              <a:off x="8798723" y="61912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0" name="テキスト ボックス 49"/>
            <xdr:cNvSpPr txBox="1"/>
          </xdr:nvSpPr>
          <xdr:spPr>
            <a:xfrm>
              <a:off x="8798723" y="61912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38</xdr:col>
      <xdr:colOff>0</xdr:colOff>
      <xdr:row>28</xdr:row>
      <xdr:rowOff>0</xdr:rowOff>
    </xdr:from>
    <xdr:ext cx="128587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/>
            <xdr:cNvSpPr txBox="1"/>
          </xdr:nvSpPr>
          <xdr:spPr>
            <a:xfrm>
              <a:off x="10048875" y="8667750"/>
              <a:ext cx="128587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10048875" y="8667750"/>
              <a:ext cx="128587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𝜔_1, 𝜔_4, 𝜔_5, 𝜔_6</a:t>
              </a:r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0</xdr:colOff>
      <xdr:row>29</xdr:row>
      <xdr:rowOff>0</xdr:rowOff>
    </xdr:from>
    <xdr:ext cx="128587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/>
            <xdr:cNvSpPr txBox="1"/>
          </xdr:nvSpPr>
          <xdr:spPr>
            <a:xfrm>
              <a:off x="10048875" y="8977313"/>
              <a:ext cx="128587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𝜙</m:t>
                    </m:r>
                  </m:oMath>
                </m:oMathPara>
              </a14:m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10048875" y="8977313"/>
              <a:ext cx="128587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𝜙</a:t>
              </a:r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66</xdr:col>
      <xdr:colOff>0</xdr:colOff>
      <xdr:row>2</xdr:row>
      <xdr:rowOff>47624</xdr:rowOff>
    </xdr:from>
    <xdr:ext cx="2345531" cy="530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/>
            <xdr:cNvSpPr txBox="1"/>
          </xdr:nvSpPr>
          <xdr:spPr>
            <a:xfrm>
              <a:off x="17383125" y="666749"/>
              <a:ext cx="2345531" cy="5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2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28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2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2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2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17383125" y="666749"/>
              <a:ext cx="2345531" cy="5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800" b="0" i="0">
                  <a:solidFill>
                    <a:srgbClr val="FF0000"/>
                  </a:solidFill>
                  <a:latin typeface="Cambria Math"/>
                </a:rPr>
                <a:t>Pr⁡(𝐴)</a:t>
              </a:r>
              <a:endParaRPr kumimoji="1" lang="ja-JP" altLang="en-US" sz="2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64</xdr:col>
      <xdr:colOff>71447</xdr:colOff>
      <xdr:row>6</xdr:row>
      <xdr:rowOff>0</xdr:rowOff>
    </xdr:from>
    <xdr:ext cx="1909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/>
            <xdr:cNvSpPr txBox="1"/>
          </xdr:nvSpPr>
          <xdr:spPr>
            <a:xfrm>
              <a:off x="16930697" y="1857375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𝟎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≤</m:t>
                    </m:r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≤</m:t>
                        </m:r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𝟏</m:t>
                        </m:r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16930697" y="1857375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𝟎≤𝐏𝐫⁡〖(𝑨)≤𝟏〗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58</xdr:col>
      <xdr:colOff>0</xdr:colOff>
      <xdr:row>8</xdr:row>
      <xdr:rowOff>0</xdr:rowOff>
    </xdr:from>
    <xdr:ext cx="1909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/>
            <xdr:cNvSpPr txBox="1"/>
          </xdr:nvSpPr>
          <xdr:spPr>
            <a:xfrm>
              <a:off x="15287625" y="247650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𝛀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𝟏</m:t>
                        </m:r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15287625" y="247650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𝐏𝐫⁡〖(𝛀)=𝟏〗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58</xdr:col>
      <xdr:colOff>0</xdr:colOff>
      <xdr:row>11</xdr:row>
      <xdr:rowOff>0</xdr:rowOff>
    </xdr:from>
    <xdr:ext cx="1909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/>
            <xdr:cNvSpPr txBox="1"/>
          </xdr:nvSpPr>
          <xdr:spPr>
            <a:xfrm>
              <a:off x="15287625" y="3405188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𝑨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𝑩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𝝓</m:t>
                    </m:r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15287625" y="3405188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𝑨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  <a:ea typeface="Cambria Math"/>
                </a:rPr>
                <a:t>∩𝑩=𝝓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261936</xdr:colOff>
      <xdr:row>12</xdr:row>
      <xdr:rowOff>0</xdr:rowOff>
    </xdr:from>
    <xdr:ext cx="2619375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/>
            <xdr:cNvSpPr txBox="1"/>
          </xdr:nvSpPr>
          <xdr:spPr>
            <a:xfrm>
              <a:off x="15287624" y="3714750"/>
              <a:ext cx="2619375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𝑩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</m:e>
                    </m:func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+</m:t>
                        </m:r>
                        <m:func>
                          <m:func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a:rPr kumimoji="1" lang="en-US" altLang="ja-JP" sz="1200" b="1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𝐏𝐫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1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1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𝑩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15287624" y="3714750"/>
              <a:ext cx="2619375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𝐏𝐫⁡〖(𝑨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  <a:ea typeface="Cambria Math"/>
                </a:rPr>
                <a:t>∪𝑩)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=〗  𝐏𝐫⁡〖(𝑨)+𝐏𝐫⁡(𝑩) 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0</xdr:colOff>
      <xdr:row>17</xdr:row>
      <xdr:rowOff>0</xdr:rowOff>
    </xdr:from>
    <xdr:ext cx="1445419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/>
            <xdr:cNvSpPr txBox="1"/>
          </xdr:nvSpPr>
          <xdr:spPr>
            <a:xfrm>
              <a:off x="15025688" y="5262563"/>
              <a:ext cx="144541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𝜙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15025688" y="5262563"/>
              <a:ext cx="144541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Pr⁡〖(𝜙)=0〗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19</xdr:row>
      <xdr:rowOff>0</xdr:rowOff>
    </xdr:from>
    <xdr:ext cx="1445419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/>
            <xdr:cNvSpPr txBox="1"/>
          </xdr:nvSpPr>
          <xdr:spPr>
            <a:xfrm>
              <a:off x="15025688" y="5881688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=1−</m:t>
                        </m:r>
                        <m:func>
                          <m:func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2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15025688" y="5881688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Pr⁡〖(𝐴 ̅ )=1−Pr⁡(𝐴) 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22</xdr:row>
      <xdr:rowOff>0</xdr:rowOff>
    </xdr:from>
    <xdr:ext cx="1445419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テキスト ボックス 54"/>
            <xdr:cNvSpPr txBox="1"/>
          </xdr:nvSpPr>
          <xdr:spPr>
            <a:xfrm>
              <a:off x="15025688" y="68103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𝐵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∈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𝐴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5" name="テキスト ボックス 54"/>
            <xdr:cNvSpPr txBox="1"/>
          </xdr:nvSpPr>
          <xdr:spPr>
            <a:xfrm>
              <a:off x="15025688" y="68103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  <a:ea typeface="Cambria Math"/>
                </a:rPr>
                <a:t>𝐵∈𝐴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61</xdr:col>
      <xdr:colOff>0</xdr:colOff>
      <xdr:row>22</xdr:row>
      <xdr:rowOff>0</xdr:rowOff>
    </xdr:from>
    <xdr:ext cx="1445419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/>
            <xdr:cNvSpPr txBox="1"/>
          </xdr:nvSpPr>
          <xdr:spPr>
            <a:xfrm>
              <a:off x="16073438" y="68103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≤</m:t>
                        </m:r>
                        <m:func>
                          <m:func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2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7" name="テキスト ボックス 56"/>
            <xdr:cNvSpPr txBox="1"/>
          </xdr:nvSpPr>
          <xdr:spPr>
            <a:xfrm>
              <a:off x="16073438" y="68103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Pr⁡〖(𝐵)≤Pr⁡(𝐴) 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23</xdr:row>
      <xdr:rowOff>0</xdr:rowOff>
    </xdr:from>
    <xdr:ext cx="2833687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/>
            <xdr:cNvSpPr txBox="1"/>
          </xdr:nvSpPr>
          <xdr:spPr>
            <a:xfrm>
              <a:off x="15025688" y="7119938"/>
              <a:ext cx="283368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∩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15025688" y="7119938"/>
              <a:ext cx="283368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Pr⁡(𝐴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∪𝐵)</a:t>
              </a:r>
              <a:r>
                <a:rPr kumimoji="1" lang="en-US" altLang="ja-JP" sz="1200" b="0" i="0">
                  <a:latin typeface="Cambria Math"/>
                </a:rPr>
                <a:t>=Pr⁡(𝐴)+Pr⁡(𝐵)−Pr⁡(𝐴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∩𝐵)</a:t>
              </a:r>
              <a:endParaRPr kumimoji="1" lang="ja-JP" altLang="en-US" sz="1200"/>
            </a:p>
          </xdr:txBody>
        </xdr:sp>
      </mc:Fallback>
    </mc:AlternateContent>
    <xdr:clientData/>
  </xdr:oneCellAnchor>
  <xdr:twoCellAnchor editAs="oneCell">
    <xdr:from>
      <xdr:col>70</xdr:col>
      <xdr:colOff>107156</xdr:colOff>
      <xdr:row>9</xdr:row>
      <xdr:rowOff>214312</xdr:rowOff>
    </xdr:from>
    <xdr:to>
      <xdr:col>75</xdr:col>
      <xdr:colOff>237468</xdr:colOff>
      <xdr:row>13</xdr:row>
      <xdr:rowOff>132191</xdr:rowOff>
    </xdr:to>
    <xdr:pic>
      <xdr:nvPicPr>
        <xdr:cNvPr id="59" name="図 5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38031" y="3000375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0</xdr:colOff>
      <xdr:row>24</xdr:row>
      <xdr:rowOff>23812</xdr:rowOff>
    </xdr:from>
    <xdr:to>
      <xdr:col>76</xdr:col>
      <xdr:colOff>130313</xdr:colOff>
      <xdr:row>27</xdr:row>
      <xdr:rowOff>251253</xdr:rowOff>
    </xdr:to>
    <xdr:pic>
      <xdr:nvPicPr>
        <xdr:cNvPr id="62" name="図 6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2813" y="7453312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5</xdr:colOff>
      <xdr:row>18</xdr:row>
      <xdr:rowOff>297657</xdr:rowOff>
    </xdr:from>
    <xdr:to>
      <xdr:col>76</xdr:col>
      <xdr:colOff>130318</xdr:colOff>
      <xdr:row>22</xdr:row>
      <xdr:rowOff>215536</xdr:rowOff>
    </xdr:to>
    <xdr:pic>
      <xdr:nvPicPr>
        <xdr:cNvPr id="95" name="図 9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2818" y="5869782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115</xdr:col>
      <xdr:colOff>1</xdr:colOff>
      <xdr:row>4</xdr:row>
      <xdr:rowOff>0</xdr:rowOff>
    </xdr:from>
    <xdr:ext cx="1905000" cy="5409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1"/>
            <xdr:cNvSpPr txBox="1"/>
          </xdr:nvSpPr>
          <xdr:spPr>
            <a:xfrm>
              <a:off x="30218064" y="123825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  <a:ea typeface="Cambria Math"/>
                                  </a:rPr>
                                  <m:t>∩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  <a:ea typeface="Cambria Math"/>
                                  </a:rPr>
                                  <m:t>𝐵</m:t>
                                </m:r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0070C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70C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2" name="テキスト ボックス 41"/>
            <xdr:cNvSpPr txBox="1"/>
          </xdr:nvSpPr>
          <xdr:spPr>
            <a:xfrm>
              <a:off x="30218064" y="123825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Pr⁡(𝐵|𝐴)=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</a:rPr>
                <a:t>Pr⁡(𝐴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  <a:ea typeface="Cambria Math"/>
                </a:rPr>
                <a:t>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/</a:t>
              </a:r>
              <a:r>
                <a:rPr kumimoji="1" lang="en-US" altLang="ja-JP" sz="1400" b="0" i="0">
                  <a:solidFill>
                    <a:srgbClr val="0070C0"/>
                  </a:solidFill>
                  <a:latin typeface="Cambria Math"/>
                </a:rPr>
                <a:t>Pr⁡(𝐴)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116</xdr:col>
      <xdr:colOff>0</xdr:colOff>
      <xdr:row>8</xdr:row>
      <xdr:rowOff>0</xdr:rowOff>
    </xdr:from>
    <xdr:ext cx="1273969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テキスト ボックス 55"/>
            <xdr:cNvSpPr txBox="1"/>
          </xdr:nvSpPr>
          <xdr:spPr>
            <a:xfrm>
              <a:off x="30480000" y="2476500"/>
              <a:ext cx="1273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56" name="テキスト ボックス 55"/>
            <xdr:cNvSpPr txBox="1"/>
          </xdr:nvSpPr>
          <xdr:spPr>
            <a:xfrm>
              <a:off x="30480000" y="2476500"/>
              <a:ext cx="1273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Pr⁡(𝐴∩𝐵)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114</xdr:col>
      <xdr:colOff>0</xdr:colOff>
      <xdr:row>10</xdr:row>
      <xdr:rowOff>0</xdr:rowOff>
    </xdr:from>
    <xdr:ext cx="1905000" cy="5409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テキスト ボックス 59"/>
            <xdr:cNvSpPr txBox="1"/>
          </xdr:nvSpPr>
          <xdr:spPr>
            <a:xfrm>
              <a:off x="29956125" y="3095625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∩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𝐵</m:t>
                                </m:r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0" name="テキスト ボックス 59"/>
            <xdr:cNvSpPr txBox="1"/>
          </xdr:nvSpPr>
          <xdr:spPr>
            <a:xfrm>
              <a:off x="29956125" y="3095625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Pr⁡(𝐵|𝐴)=Pr⁡(𝐴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∩𝐵)/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Pr⁡(𝐴)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0</xdr:colOff>
      <xdr:row>12</xdr:row>
      <xdr:rowOff>0</xdr:rowOff>
    </xdr:from>
    <xdr:ext cx="2643188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テキスト ボックス 60"/>
            <xdr:cNvSpPr txBox="1"/>
          </xdr:nvSpPr>
          <xdr:spPr>
            <a:xfrm>
              <a:off x="28384500" y="3714750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1" name="テキスト ボックス 60"/>
            <xdr:cNvSpPr txBox="1"/>
          </xdr:nvSpPr>
          <xdr:spPr>
            <a:xfrm>
              <a:off x="28384500" y="3714750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  Pr⁡(𝐴)=Pr⁡(𝐴∩𝐵)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0</xdr:colOff>
      <xdr:row>17</xdr:row>
      <xdr:rowOff>0</xdr:rowOff>
    </xdr:from>
    <xdr:ext cx="3714751" cy="532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テキスト ボックス 64"/>
            <xdr:cNvSpPr txBox="1"/>
          </xdr:nvSpPr>
          <xdr:spPr>
            <a:xfrm>
              <a:off x="28384500" y="5262563"/>
              <a:ext cx="3714751" cy="532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chemeClr val="tx2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chemeClr val="tx2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00B05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00B05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  <m: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</m:e>
                    </m:func>
                  </m:oMath>
                </m:oMathPara>
              </a14:m>
              <a:endParaRPr kumimoji="1" lang="en-US" altLang="ja-JP" sz="1400" b="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5" name="テキスト ボックス 64"/>
            <xdr:cNvSpPr txBox="1"/>
          </xdr:nvSpPr>
          <xdr:spPr>
            <a:xfrm>
              <a:off x="28384500" y="5262563"/>
              <a:ext cx="3714751" cy="532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Pr⁡(𝐵)=</a:t>
              </a:r>
              <a:r>
                <a:rPr kumimoji="1" lang="en-US" altLang="ja-JP" sz="1400" b="0" i="0">
                  <a:solidFill>
                    <a:schemeClr val="tx2"/>
                  </a:solidFill>
                  <a:latin typeface="Cambria Math"/>
                </a:rPr>
                <a:t>Pr⁡(𝐴∩𝐵)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+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</a:rPr>
                <a:t>Pr⁡(𝐴 ̅∩𝐵)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=Pr⁡(𝐵|𝐴)  Pr⁡(𝐴)+Pr⁡(𝐵|𝐴 ̅ )  Pr⁡(𝐴 ̅ )</a:t>
              </a:r>
              <a:endParaRPr kumimoji="1" lang="en-US" altLang="ja-JP" sz="1400" b="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111</xdr:col>
      <xdr:colOff>0</xdr:colOff>
      <xdr:row>19</xdr:row>
      <xdr:rowOff>0</xdr:rowOff>
    </xdr:from>
    <xdr:to>
      <xdr:col>116</xdr:col>
      <xdr:colOff>130313</xdr:colOff>
      <xdr:row>22</xdr:row>
      <xdr:rowOff>227442</xdr:rowOff>
    </xdr:to>
    <xdr:pic>
      <xdr:nvPicPr>
        <xdr:cNvPr id="68" name="図 6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70313" y="5881688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19</xdr:row>
      <xdr:rowOff>0</xdr:rowOff>
    </xdr:from>
    <xdr:to>
      <xdr:col>123</xdr:col>
      <xdr:colOff>130312</xdr:colOff>
      <xdr:row>22</xdr:row>
      <xdr:rowOff>227442</xdr:rowOff>
    </xdr:to>
    <xdr:pic>
      <xdr:nvPicPr>
        <xdr:cNvPr id="69" name="図 6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03875" y="5881688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122</xdr:col>
      <xdr:colOff>0</xdr:colOff>
      <xdr:row>5</xdr:row>
      <xdr:rowOff>0</xdr:rowOff>
    </xdr:from>
    <xdr:to>
      <xdr:col>127</xdr:col>
      <xdr:colOff>130312</xdr:colOff>
      <xdr:row>8</xdr:row>
      <xdr:rowOff>227442</xdr:rowOff>
    </xdr:to>
    <xdr:pic>
      <xdr:nvPicPr>
        <xdr:cNvPr id="71" name="図 7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51625" y="1547813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137</xdr:col>
      <xdr:colOff>0</xdr:colOff>
      <xdr:row>9</xdr:row>
      <xdr:rowOff>59530</xdr:rowOff>
    </xdr:from>
    <xdr:ext cx="4452937" cy="4970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テキスト ボックス 71"/>
            <xdr:cNvSpPr txBox="1"/>
          </xdr:nvSpPr>
          <xdr:spPr>
            <a:xfrm>
              <a:off x="35980688" y="2845593"/>
              <a:ext cx="4452937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÷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6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6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6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3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3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72" name="テキスト ボックス 71"/>
            <xdr:cNvSpPr txBox="1"/>
          </xdr:nvSpPr>
          <xdr:spPr>
            <a:xfrm>
              <a:off x="35980688" y="2845593"/>
              <a:ext cx="4452937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Pr⁡(𝐵|𝐴)=2/6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÷3/6=2/6×6/3=2/3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110</xdr:col>
      <xdr:colOff>0</xdr:colOff>
      <xdr:row>27</xdr:row>
      <xdr:rowOff>0</xdr:rowOff>
    </xdr:from>
    <xdr:ext cx="1743075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3" name="テキスト ボックス 72"/>
            <xdr:cNvSpPr txBox="1"/>
          </xdr:nvSpPr>
          <xdr:spPr>
            <a:xfrm>
              <a:off x="28908375" y="8358188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3" name="テキスト ボックス 72"/>
            <xdr:cNvSpPr txBox="1"/>
          </xdr:nvSpPr>
          <xdr:spPr>
            <a:xfrm>
              <a:off x="28908375" y="8358188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Pr⁡(𝐵|𝐴)=Pr⁡(𝐵)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110</xdr:col>
      <xdr:colOff>0</xdr:colOff>
      <xdr:row>28</xdr:row>
      <xdr:rowOff>0</xdr:rowOff>
    </xdr:from>
    <xdr:ext cx="1743075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4" name="テキスト ボックス 73"/>
            <xdr:cNvSpPr txBox="1"/>
          </xdr:nvSpPr>
          <xdr:spPr>
            <a:xfrm>
              <a:off x="28908375" y="866775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4" name="テキスト ボックス 73"/>
            <xdr:cNvSpPr txBox="1"/>
          </xdr:nvSpPr>
          <xdr:spPr>
            <a:xfrm>
              <a:off x="28908375" y="866775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Pr⁡(𝐴|𝐵)=Pr⁡(𝐴)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110</xdr:col>
      <xdr:colOff>0</xdr:colOff>
      <xdr:row>30</xdr:row>
      <xdr:rowOff>0</xdr:rowOff>
    </xdr:from>
    <xdr:ext cx="2309813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5" name="テキスト ボックス 74"/>
            <xdr:cNvSpPr txBox="1"/>
          </xdr:nvSpPr>
          <xdr:spPr>
            <a:xfrm>
              <a:off x="28908375" y="9286875"/>
              <a:ext cx="23098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5" name="テキスト ボックス 74"/>
            <xdr:cNvSpPr txBox="1"/>
          </xdr:nvSpPr>
          <xdr:spPr>
            <a:xfrm>
              <a:off x="28908375" y="9286875"/>
              <a:ext cx="23098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Pr⁡(𝐴∩𝐵)=Pr⁡(𝐴)  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111</xdr:col>
      <xdr:colOff>0</xdr:colOff>
      <xdr:row>31</xdr:row>
      <xdr:rowOff>0</xdr:rowOff>
    </xdr:from>
    <xdr:ext cx="2643188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テキスト ボックス 79"/>
            <xdr:cNvSpPr txBox="1"/>
          </xdr:nvSpPr>
          <xdr:spPr>
            <a:xfrm>
              <a:off x="29170313" y="9596438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80" name="テキスト ボックス 79"/>
            <xdr:cNvSpPr txBox="1"/>
          </xdr:nvSpPr>
          <xdr:spPr>
            <a:xfrm>
              <a:off x="29170313" y="9596438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Pr⁡(𝐵|𝐴)  Pr⁡(𝐴)=Pr⁡(𝐴∩𝐵)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111</xdr:col>
      <xdr:colOff>0</xdr:colOff>
      <xdr:row>32</xdr:row>
      <xdr:rowOff>0</xdr:rowOff>
    </xdr:from>
    <xdr:ext cx="1743075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テキスト ボックス 80"/>
            <xdr:cNvSpPr txBox="1"/>
          </xdr:nvSpPr>
          <xdr:spPr>
            <a:xfrm>
              <a:off x="29170313" y="99060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1" name="テキスト ボックス 80"/>
            <xdr:cNvSpPr txBox="1"/>
          </xdr:nvSpPr>
          <xdr:spPr>
            <a:xfrm>
              <a:off x="29170313" y="99060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Pr⁡(𝐵|𝐴)=Pr⁡(𝐵)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166</xdr:col>
      <xdr:colOff>0</xdr:colOff>
      <xdr:row>7</xdr:row>
      <xdr:rowOff>0</xdr:rowOff>
    </xdr:from>
    <xdr:ext cx="3786188" cy="11693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テキスト ボックス 81"/>
            <xdr:cNvSpPr txBox="1"/>
          </xdr:nvSpPr>
          <xdr:spPr>
            <a:xfrm>
              <a:off x="43576875" y="2166938"/>
              <a:ext cx="3786188" cy="1169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𝜔</m:t>
                        </m:r>
                      </m:e>
                    </m:d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1   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𝜔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:</m:t>
                            </m:r>
                            <m:r>
                              <a:rPr kumimoji="1" lang="ja-JP" altLang="en-US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表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  </m:t>
                            </m:r>
                            <m:func>
                              <m:func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8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Pr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=1</m:t>
                                    </m:r>
                                  </m:e>
                                </m:d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=</m:t>
                                </m:r>
                                <m:f>
                                  <m:f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func>
                          </m:e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0   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𝜔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:</m:t>
                            </m:r>
                            <m:r>
                              <a:rPr kumimoji="1" lang="ja-JP" altLang="en-US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裏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  </m:t>
                            </m:r>
                            <m:func>
                              <m:func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8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Pr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=0</m:t>
                                    </m:r>
                                  </m:e>
                                </m:d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=</m:t>
                                </m:r>
                                <m:f>
                                  <m:f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func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2" name="テキスト ボックス 81"/>
            <xdr:cNvSpPr txBox="1"/>
          </xdr:nvSpPr>
          <xdr:spPr>
            <a:xfrm>
              <a:off x="43576875" y="2166938"/>
              <a:ext cx="3786188" cy="1169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𝑋(𝜔)={█(1   𝜔:</a:t>
              </a:r>
              <a:r>
                <a:rPr kumimoji="1" lang="ja-JP" altLang="en-US" sz="1800" b="0" i="0">
                  <a:solidFill>
                    <a:srgbClr val="FF0000"/>
                  </a:solidFill>
                  <a:latin typeface="Cambria Math"/>
                </a:rPr>
                <a:t>表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 Pr⁡〖(𝑋=1)=1/2〗@0   𝜔:</a:t>
              </a:r>
              <a:r>
                <a:rPr kumimoji="1" lang="ja-JP" altLang="en-US" sz="1800" b="0" i="0">
                  <a:solidFill>
                    <a:srgbClr val="FF0000"/>
                  </a:solidFill>
                  <a:latin typeface="Cambria Math"/>
                </a:rPr>
                <a:t>裏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 Pr⁡〖(𝑋=0)=1/2〗 )┤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168</xdr:col>
      <xdr:colOff>0</xdr:colOff>
      <xdr:row>18</xdr:row>
      <xdr:rowOff>250033</xdr:rowOff>
    </xdr:from>
    <xdr:ext cx="3131344" cy="409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テキスト ボックス 82"/>
            <xdr:cNvSpPr txBox="1"/>
          </xdr:nvSpPr>
          <xdr:spPr>
            <a:xfrm>
              <a:off x="44100750" y="5822158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e>
                    </m:d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=0.125</m:t>
                    </m:r>
                  </m:oMath>
                </m:oMathPara>
              </a14:m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3" name="テキスト ボックス 82"/>
            <xdr:cNvSpPr txBox="1"/>
          </xdr:nvSpPr>
          <xdr:spPr>
            <a:xfrm>
              <a:off x="44100750" y="5822158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50" b="0" i="0">
                  <a:solidFill>
                    <a:srgbClr val="FF0000"/>
                  </a:solidFill>
                  <a:latin typeface="Cambria Math"/>
                </a:rPr>
                <a:t>𝑋(3)=1/2∗1/2∗1/2=1/8=0.125</a:t>
              </a:r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168</xdr:col>
      <xdr:colOff>0</xdr:colOff>
      <xdr:row>25</xdr:row>
      <xdr:rowOff>250032</xdr:rowOff>
    </xdr:from>
    <xdr:ext cx="3131344" cy="409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テキスト ボックス 83"/>
            <xdr:cNvSpPr txBox="1"/>
          </xdr:nvSpPr>
          <xdr:spPr>
            <a:xfrm>
              <a:off x="44100750" y="7989095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0</m:t>
                        </m:r>
                      </m:e>
                    </m:d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=0.125</m:t>
                    </m:r>
                  </m:oMath>
                </m:oMathPara>
              </a14:m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4" name="テキスト ボックス 83"/>
            <xdr:cNvSpPr txBox="1"/>
          </xdr:nvSpPr>
          <xdr:spPr>
            <a:xfrm>
              <a:off x="44100750" y="7989095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50" b="0" i="0">
                  <a:solidFill>
                    <a:srgbClr val="FF0000"/>
                  </a:solidFill>
                  <a:latin typeface="Cambria Math"/>
                </a:rPr>
                <a:t>𝑋(0)=1/2∗1/2∗1/2=1/8=0.125</a:t>
              </a:r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168</xdr:col>
      <xdr:colOff>0</xdr:colOff>
      <xdr:row>20</xdr:row>
      <xdr:rowOff>238120</xdr:rowOff>
    </xdr:from>
    <xdr:ext cx="3131344" cy="5061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テキスト ボックス 84"/>
            <xdr:cNvSpPr txBox="1"/>
          </xdr:nvSpPr>
          <xdr:spPr>
            <a:xfrm>
              <a:off x="44100750" y="6429370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3∗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=3∗0.125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=0.375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5" name="テキスト ボックス 84"/>
            <xdr:cNvSpPr txBox="1"/>
          </xdr:nvSpPr>
          <xdr:spPr>
            <a:xfrm>
              <a:off x="44100750" y="6429370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𝑋(2)=3∗(1/2)^3=3∗0.125=0.375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168</xdr:col>
      <xdr:colOff>0</xdr:colOff>
      <xdr:row>23</xdr:row>
      <xdr:rowOff>214308</xdr:rowOff>
    </xdr:from>
    <xdr:ext cx="3131344" cy="5061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6" name="テキスト ボックス 85"/>
            <xdr:cNvSpPr txBox="1"/>
          </xdr:nvSpPr>
          <xdr:spPr>
            <a:xfrm>
              <a:off x="44100750" y="7334246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3∗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=3∗0.125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=0.375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6" name="テキスト ボックス 85"/>
            <xdr:cNvSpPr txBox="1"/>
          </xdr:nvSpPr>
          <xdr:spPr>
            <a:xfrm>
              <a:off x="44100750" y="7334246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𝑋(1)=3∗(1/2)^3=3∗0.125=0.375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188</xdr:col>
      <xdr:colOff>0</xdr:colOff>
      <xdr:row>8</xdr:row>
      <xdr:rowOff>0</xdr:rowOff>
    </xdr:from>
    <xdr:ext cx="2457451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7" name="テキスト ボックス 86"/>
            <xdr:cNvSpPr txBox="1"/>
          </xdr:nvSpPr>
          <xdr:spPr>
            <a:xfrm>
              <a:off x="56149875" y="2476500"/>
              <a:ext cx="24574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7" name="テキスト ボックス 86"/>
            <xdr:cNvSpPr txBox="1"/>
          </xdr:nvSpPr>
          <xdr:spPr>
            <a:xfrm>
              <a:off x="56149875" y="2476500"/>
              <a:ext cx="24574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Pr⁡(𝐴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∪𝐵)</a:t>
              </a:r>
              <a:r>
                <a:rPr kumimoji="1" lang="en-US" altLang="ja-JP" sz="1100" b="0" i="0">
                  <a:latin typeface="Cambria Math"/>
                </a:rPr>
                <a:t>=Pr⁡(𝐴)+Pr⁡(𝐵)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36</xdr:col>
      <xdr:colOff>76200</xdr:colOff>
      <xdr:row>14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36"/>
  <sheetViews>
    <sheetView showGridLines="0" view="pageLayout" zoomScale="80" zoomScaleNormal="90" zoomScalePageLayoutView="80" workbookViewId="0">
      <selection activeCell="C2" sqref="C2:F4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26" width="3.625" style="18"/>
    <col min="27" max="182" width="3.625" style="5"/>
    <col min="183" max="16384" width="3.625" style="1"/>
  </cols>
  <sheetData>
    <row r="1" spans="1:20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06" ht="24.95" customHeight="1" x14ac:dyDescent="0.3">
      <c r="A2" s="1"/>
      <c r="B2" s="1"/>
      <c r="C2" s="59" t="s">
        <v>0</v>
      </c>
      <c r="D2" s="60"/>
      <c r="E2" s="60"/>
      <c r="F2" s="61"/>
      <c r="G2" s="25" t="s">
        <v>46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58" t="s">
        <v>84</v>
      </c>
      <c r="AB2" s="58"/>
      <c r="AC2" s="58"/>
      <c r="AD2" s="5" t="s">
        <v>85</v>
      </c>
      <c r="AF2" s="37"/>
      <c r="AG2" s="37" t="s">
        <v>86</v>
      </c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58" t="s">
        <v>122</v>
      </c>
      <c r="BB2" s="58"/>
      <c r="BC2" s="58"/>
      <c r="BD2" s="5" t="s">
        <v>123</v>
      </c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58" t="s">
        <v>122</v>
      </c>
      <c r="CB2" s="58"/>
      <c r="CC2" s="58"/>
      <c r="CD2" s="5" t="s">
        <v>147</v>
      </c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58" t="s">
        <v>185</v>
      </c>
      <c r="DB2" s="58"/>
      <c r="DC2" s="58"/>
      <c r="DD2" s="5" t="s">
        <v>186</v>
      </c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58" t="s">
        <v>38</v>
      </c>
      <c r="EB2" s="58"/>
      <c r="EC2" s="58"/>
      <c r="ED2" s="5" t="s">
        <v>208</v>
      </c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58" t="s">
        <v>239</v>
      </c>
      <c r="FB2" s="58"/>
      <c r="FC2" s="58"/>
      <c r="FD2" s="5" t="s">
        <v>240</v>
      </c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21"/>
      <c r="GC2" s="59" t="s">
        <v>2</v>
      </c>
      <c r="GD2" s="60"/>
      <c r="GE2" s="60"/>
      <c r="GF2" s="60"/>
      <c r="GG2" s="60"/>
      <c r="GH2" s="60"/>
      <c r="GI2" s="60"/>
      <c r="GJ2" s="60"/>
      <c r="GK2" s="60"/>
      <c r="GL2" s="60"/>
      <c r="GM2" s="60"/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1"/>
    </row>
    <row r="3" spans="1:206" ht="24.95" customHeight="1" thickBot="1" x14ac:dyDescent="0.35">
      <c r="A3" s="1"/>
      <c r="B3" s="1"/>
      <c r="C3" s="62"/>
      <c r="D3" s="63"/>
      <c r="E3" s="63"/>
      <c r="F3" s="64"/>
      <c r="G3" s="4" t="s">
        <v>48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37"/>
      <c r="AB3" s="37"/>
      <c r="AC3" s="37"/>
      <c r="AD3" s="37"/>
      <c r="AE3" s="5" t="s">
        <v>71</v>
      </c>
      <c r="AH3" s="5" t="s">
        <v>87</v>
      </c>
      <c r="AW3" s="37"/>
      <c r="AX3" s="37"/>
      <c r="AY3" s="37"/>
      <c r="AZ3" s="37"/>
      <c r="BA3" s="37"/>
      <c r="BB3" s="37"/>
      <c r="BC3" s="37"/>
      <c r="BD3" s="37"/>
      <c r="BE3" s="5" t="s">
        <v>124</v>
      </c>
      <c r="BO3" s="71"/>
      <c r="BP3" s="72"/>
      <c r="BQ3" s="72"/>
      <c r="BR3" s="72"/>
      <c r="BS3" s="72"/>
      <c r="BT3" s="72"/>
      <c r="BU3" s="72"/>
      <c r="BV3" s="72"/>
      <c r="BW3" s="73"/>
      <c r="BX3" s="37"/>
      <c r="BY3" s="37"/>
      <c r="BZ3" s="37"/>
      <c r="CA3" s="37"/>
      <c r="CB3" s="37"/>
      <c r="CC3" s="37"/>
      <c r="CD3" s="37"/>
      <c r="CE3" s="54"/>
      <c r="CF3" s="55"/>
      <c r="CG3" s="55"/>
      <c r="CH3" s="56"/>
      <c r="CI3" s="5" t="s">
        <v>149</v>
      </c>
      <c r="CW3" s="37"/>
      <c r="CX3" s="37"/>
      <c r="CY3" s="37"/>
      <c r="CZ3" s="37"/>
      <c r="DA3" s="37"/>
      <c r="DB3" s="37"/>
      <c r="DC3" s="37"/>
      <c r="DD3" s="37"/>
      <c r="DE3" s="68"/>
      <c r="DF3" s="69"/>
      <c r="DG3" s="69"/>
      <c r="DH3" s="69"/>
      <c r="DI3" s="70"/>
      <c r="DJ3" s="5" t="s">
        <v>187</v>
      </c>
      <c r="DW3" s="37"/>
      <c r="DX3" s="37"/>
      <c r="DY3" s="37"/>
      <c r="DZ3" s="37"/>
      <c r="EA3" s="37"/>
      <c r="EB3" s="37"/>
      <c r="EC3" s="37"/>
      <c r="EE3" s="5" t="s">
        <v>205</v>
      </c>
      <c r="EF3" s="5" t="s">
        <v>209</v>
      </c>
      <c r="EW3" s="37"/>
      <c r="EX3" s="37"/>
      <c r="EY3" s="37"/>
      <c r="EZ3" s="37"/>
      <c r="FA3" s="37"/>
      <c r="FB3" s="37"/>
      <c r="FC3" s="37"/>
      <c r="FD3" s="37"/>
      <c r="FE3" s="54"/>
      <c r="FF3" s="55"/>
      <c r="FG3" s="55"/>
      <c r="FH3" s="56"/>
      <c r="FI3" s="5" t="s">
        <v>242</v>
      </c>
      <c r="FW3" s="37"/>
      <c r="FX3" s="37"/>
      <c r="FY3" s="37"/>
      <c r="FZ3" s="37"/>
      <c r="GA3" s="21"/>
      <c r="GC3" s="65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7"/>
    </row>
    <row r="4" spans="1:206" ht="24.95" customHeight="1" thickBot="1" x14ac:dyDescent="0.35">
      <c r="A4" s="1"/>
      <c r="B4" s="1"/>
      <c r="C4" s="65"/>
      <c r="D4" s="66"/>
      <c r="E4" s="66"/>
      <c r="F4" s="67"/>
      <c r="G4" s="26" t="s">
        <v>47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37"/>
      <c r="AB4" s="37"/>
      <c r="AC4" s="37"/>
      <c r="AD4" s="37"/>
      <c r="AJ4" s="5" t="str">
        <f>"={"</f>
        <v>={</v>
      </c>
      <c r="AK4" s="54"/>
      <c r="AL4" s="55"/>
      <c r="AM4" s="55"/>
      <c r="AN4" s="55"/>
      <c r="AO4" s="56"/>
      <c r="AP4" s="5" t="s">
        <v>88</v>
      </c>
      <c r="AW4" s="37"/>
      <c r="AX4" s="37"/>
      <c r="AY4" s="37"/>
      <c r="AZ4" s="37"/>
      <c r="BA4" s="37"/>
      <c r="BB4" s="37"/>
      <c r="BC4" s="37"/>
      <c r="BD4" s="37"/>
      <c r="BO4" s="74"/>
      <c r="BP4" s="75"/>
      <c r="BQ4" s="75"/>
      <c r="BR4" s="75"/>
      <c r="BS4" s="75"/>
      <c r="BT4" s="75"/>
      <c r="BU4" s="75"/>
      <c r="BV4" s="75"/>
      <c r="BW4" s="76"/>
      <c r="BX4" s="37"/>
      <c r="BY4" s="37"/>
      <c r="BZ4" s="37"/>
      <c r="CA4" s="37"/>
      <c r="CB4" s="37"/>
      <c r="CC4" s="37"/>
      <c r="CD4" s="37"/>
      <c r="CI4" s="5" t="s">
        <v>150</v>
      </c>
      <c r="CJ4" s="5" t="s">
        <v>151</v>
      </c>
      <c r="CW4" s="37"/>
      <c r="CX4" s="37"/>
      <c r="CY4" s="37"/>
      <c r="CZ4" s="37"/>
      <c r="DA4" s="37"/>
      <c r="DB4" s="37"/>
      <c r="DC4" s="37"/>
      <c r="DD4" s="37"/>
      <c r="DF4" s="5" t="s">
        <v>188</v>
      </c>
      <c r="DW4" s="37"/>
      <c r="DX4" s="37"/>
      <c r="DY4" s="37"/>
      <c r="DZ4" s="37"/>
      <c r="EA4" s="37"/>
      <c r="EB4" s="37"/>
      <c r="EC4" s="37"/>
      <c r="EF4" s="5" t="s">
        <v>210</v>
      </c>
      <c r="EW4" s="37"/>
      <c r="EX4" s="37"/>
      <c r="EY4" s="37"/>
      <c r="EZ4" s="37"/>
      <c r="FA4" s="37"/>
      <c r="FB4" s="37"/>
      <c r="FC4" s="37"/>
      <c r="FD4" s="37"/>
      <c r="FF4" s="5" t="s">
        <v>243</v>
      </c>
      <c r="FW4" s="37"/>
      <c r="FX4" s="37"/>
      <c r="FY4" s="37"/>
      <c r="FZ4" s="37"/>
      <c r="GA4" s="21"/>
      <c r="GC4" s="15"/>
      <c r="GD4" s="5" t="s">
        <v>123</v>
      </c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2"/>
      <c r="GW4" s="2"/>
      <c r="GX4" s="3"/>
    </row>
    <row r="5" spans="1:20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37"/>
      <c r="AB5" s="37"/>
      <c r="AC5" s="37"/>
      <c r="AD5" s="37"/>
      <c r="AJ5" s="5" t="str">
        <f>"={"</f>
        <v>={</v>
      </c>
      <c r="AK5" s="54"/>
      <c r="AL5" s="55"/>
      <c r="AM5" s="55"/>
      <c r="AN5" s="55"/>
      <c r="AO5" s="56"/>
      <c r="AP5" s="5" t="s">
        <v>88</v>
      </c>
      <c r="AQ5" s="5" t="s">
        <v>91</v>
      </c>
      <c r="AW5" s="37"/>
      <c r="AX5" s="37"/>
      <c r="AY5" s="37"/>
      <c r="AZ5" s="37"/>
      <c r="BA5" s="37"/>
      <c r="BB5" s="37"/>
      <c r="BC5" s="37"/>
      <c r="BD5" s="37"/>
      <c r="BW5" s="37"/>
      <c r="BX5" s="37"/>
      <c r="BY5" s="37"/>
      <c r="BZ5" s="37"/>
      <c r="CA5" s="37"/>
      <c r="CB5" s="37" t="s">
        <v>160</v>
      </c>
      <c r="CC5" s="37"/>
      <c r="CD5" s="37"/>
      <c r="CE5" s="54"/>
      <c r="CF5" s="55"/>
      <c r="CG5" s="55"/>
      <c r="CH5" s="56"/>
      <c r="CI5" s="5" t="s">
        <v>153</v>
      </c>
      <c r="CW5" s="37"/>
      <c r="CX5" s="37"/>
      <c r="CY5" s="37"/>
      <c r="CZ5" s="37"/>
      <c r="DA5" s="37"/>
      <c r="DB5" s="37"/>
      <c r="DC5" s="37"/>
      <c r="DD5" s="37"/>
      <c r="DF5" s="5" t="s">
        <v>189</v>
      </c>
      <c r="DS5" s="5" t="s">
        <v>190</v>
      </c>
      <c r="DW5" s="37"/>
      <c r="DX5" s="37"/>
      <c r="DY5" s="37"/>
      <c r="DZ5" s="37"/>
      <c r="EA5" s="37"/>
      <c r="EB5" s="37"/>
      <c r="EC5" s="37"/>
      <c r="EG5" s="5" t="s">
        <v>211</v>
      </c>
      <c r="EK5" s="5" t="s">
        <v>212</v>
      </c>
      <c r="EQ5" s="5" t="s">
        <v>216</v>
      </c>
      <c r="EW5" s="37"/>
      <c r="EX5" s="37"/>
      <c r="EY5" s="37"/>
      <c r="EZ5" s="37"/>
      <c r="FA5" s="37"/>
      <c r="FB5" s="37"/>
      <c r="FC5" s="37"/>
      <c r="FD5" s="37"/>
      <c r="FF5" s="5" t="s">
        <v>246</v>
      </c>
      <c r="FW5" s="37"/>
      <c r="FX5" s="37"/>
      <c r="FY5" s="37"/>
      <c r="FZ5" s="37"/>
      <c r="GA5" s="21"/>
      <c r="GC5" s="15"/>
      <c r="GD5" s="5"/>
      <c r="GE5" s="5" t="s">
        <v>271</v>
      </c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6"/>
    </row>
    <row r="6" spans="1:206" ht="24.95" customHeight="1" x14ac:dyDescent="0.3">
      <c r="A6" s="58" t="s">
        <v>49</v>
      </c>
      <c r="B6" s="58"/>
      <c r="C6" s="58"/>
      <c r="D6" s="35" t="s">
        <v>51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21"/>
      <c r="Y6" s="21"/>
      <c r="Z6" s="22"/>
      <c r="AA6" s="37"/>
      <c r="AB6" s="37"/>
      <c r="AC6" s="37"/>
      <c r="AD6" s="37"/>
      <c r="AE6" s="37"/>
      <c r="AF6" s="37"/>
      <c r="AG6" s="37"/>
      <c r="AH6" s="37"/>
      <c r="AI6" s="37"/>
      <c r="AJ6" s="68"/>
      <c r="AK6" s="86"/>
      <c r="AL6" s="86"/>
      <c r="AM6" s="87"/>
      <c r="AN6" s="37" t="s">
        <v>93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77" t="s">
        <v>125</v>
      </c>
      <c r="BB6" s="78"/>
      <c r="BC6" s="78"/>
      <c r="BD6" s="52" t="s">
        <v>123</v>
      </c>
      <c r="BE6" s="52"/>
      <c r="BF6" s="52"/>
      <c r="BG6" s="52"/>
      <c r="BH6" s="52" t="s">
        <v>136</v>
      </c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3"/>
      <c r="BW6" s="50"/>
      <c r="BX6" s="51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 t="s">
        <v>154</v>
      </c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K6" s="54"/>
      <c r="EL6" s="55"/>
      <c r="EM6" s="55"/>
      <c r="EN6" s="55"/>
      <c r="EO6" s="56"/>
      <c r="EQ6" s="37"/>
      <c r="ER6" s="54"/>
      <c r="ES6" s="55"/>
      <c r="ET6" s="55"/>
      <c r="EU6" s="55"/>
      <c r="EV6" s="56"/>
      <c r="EW6" s="37"/>
      <c r="EX6" s="37"/>
      <c r="EY6" s="37"/>
      <c r="EZ6" s="37"/>
      <c r="FA6" s="37"/>
      <c r="FB6" s="37"/>
      <c r="FC6" s="37"/>
      <c r="FD6" s="37"/>
      <c r="FE6" s="54"/>
      <c r="FF6" s="55"/>
      <c r="FG6" s="55"/>
      <c r="FH6" s="56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21"/>
      <c r="GC6" s="15"/>
      <c r="GD6" s="5"/>
      <c r="GE6" s="5"/>
      <c r="GF6" s="5" t="s">
        <v>205</v>
      </c>
      <c r="GG6" s="5" t="s">
        <v>272</v>
      </c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6"/>
    </row>
    <row r="7" spans="1:206" ht="24.95" customHeight="1" x14ac:dyDescent="0.3">
      <c r="A7" s="22"/>
      <c r="B7" s="22"/>
      <c r="C7" s="20"/>
      <c r="D7" s="21"/>
      <c r="E7" s="68"/>
      <c r="F7" s="69"/>
      <c r="G7" s="70"/>
      <c r="H7" s="21" t="s">
        <v>52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 t="s">
        <v>94</v>
      </c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43"/>
      <c r="BD7" s="37"/>
      <c r="BE7" s="79" t="s">
        <v>127</v>
      </c>
      <c r="BF7" s="79"/>
      <c r="BG7" s="42" t="s">
        <v>126</v>
      </c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44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 t="s">
        <v>155</v>
      </c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68"/>
      <c r="DF7" s="69"/>
      <c r="DG7" s="69"/>
      <c r="DH7" s="69"/>
      <c r="DI7" s="70"/>
      <c r="DJ7" s="37" t="s">
        <v>192</v>
      </c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G7" s="5" t="s">
        <v>191</v>
      </c>
      <c r="EK7" s="5" t="s">
        <v>213</v>
      </c>
      <c r="EQ7" s="37" t="s">
        <v>216</v>
      </c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 t="s">
        <v>245</v>
      </c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21"/>
      <c r="GC7" s="15"/>
      <c r="GD7" s="5"/>
      <c r="GE7" s="5"/>
      <c r="GF7" s="5" t="s">
        <v>206</v>
      </c>
      <c r="GG7" s="5" t="s">
        <v>273</v>
      </c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6"/>
    </row>
    <row r="8" spans="1:206" ht="24.95" customHeight="1" x14ac:dyDescent="0.3">
      <c r="A8" s="22"/>
      <c r="B8" s="22"/>
      <c r="C8" s="20"/>
      <c r="D8" s="21"/>
      <c r="E8" s="68"/>
      <c r="F8" s="69"/>
      <c r="G8" s="70"/>
      <c r="H8" s="21" t="s">
        <v>54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 t="s">
        <v>55</v>
      </c>
      <c r="AO8" s="37" t="s">
        <v>95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43"/>
      <c r="BD8" s="37"/>
      <c r="BE8" s="37"/>
      <c r="BF8" s="37"/>
      <c r="BG8" s="37"/>
      <c r="BH8" s="37" t="s">
        <v>128</v>
      </c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44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 t="s">
        <v>150</v>
      </c>
      <c r="CK8" s="37" t="s">
        <v>156</v>
      </c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 t="s">
        <v>193</v>
      </c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54"/>
      <c r="EL8" s="55"/>
      <c r="EM8" s="55"/>
      <c r="EN8" s="55"/>
      <c r="EO8" s="56"/>
      <c r="EP8" s="37"/>
      <c r="EQ8" s="37"/>
      <c r="ER8" s="54"/>
      <c r="ES8" s="55"/>
      <c r="ET8" s="55"/>
      <c r="EU8" s="55"/>
      <c r="EV8" s="56"/>
      <c r="EW8" s="37"/>
      <c r="EX8" s="37"/>
      <c r="EY8" s="37"/>
      <c r="EZ8" s="37"/>
      <c r="FA8" s="37"/>
      <c r="FB8" s="37"/>
      <c r="FC8" s="37"/>
      <c r="FD8" s="37"/>
      <c r="FE8" s="37" t="s">
        <v>247</v>
      </c>
      <c r="FF8" s="37"/>
      <c r="FG8" s="37"/>
      <c r="FH8" s="37"/>
      <c r="FI8" s="37"/>
      <c r="FJ8" s="37"/>
      <c r="FK8" s="95"/>
      <c r="FL8" s="96"/>
      <c r="FM8" s="96"/>
      <c r="FN8" s="96"/>
      <c r="FO8" s="96"/>
      <c r="FP8" s="96"/>
      <c r="FQ8" s="96"/>
      <c r="FR8" s="96"/>
      <c r="FS8" s="96"/>
      <c r="FT8" s="96"/>
      <c r="FU8" s="96"/>
      <c r="FV8" s="96"/>
      <c r="FW8" s="96"/>
      <c r="FX8" s="97"/>
      <c r="FY8" s="37"/>
      <c r="FZ8" s="37"/>
      <c r="GA8" s="21"/>
      <c r="GC8" s="4"/>
      <c r="GD8" s="5"/>
      <c r="GE8" s="5"/>
      <c r="GF8" s="5" t="s">
        <v>274</v>
      </c>
      <c r="GG8" s="5" t="s">
        <v>275</v>
      </c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6"/>
    </row>
    <row r="9" spans="1:206" ht="24.95" customHeight="1" x14ac:dyDescent="0.3">
      <c r="A9" s="22"/>
      <c r="B9" s="22"/>
      <c r="C9" s="20"/>
      <c r="D9" s="21"/>
      <c r="E9" s="21"/>
      <c r="F9" s="21" t="s">
        <v>55</v>
      </c>
      <c r="G9" s="21" t="s">
        <v>56</v>
      </c>
      <c r="H9" s="21" t="s">
        <v>57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37"/>
      <c r="AB9" s="37"/>
      <c r="AC9" s="37"/>
      <c r="AD9" s="37"/>
      <c r="AE9" s="37" t="s">
        <v>73</v>
      </c>
      <c r="AF9" s="37"/>
      <c r="AG9" s="37"/>
      <c r="AH9" s="37" t="s">
        <v>96</v>
      </c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43"/>
      <c r="BD9" s="37"/>
      <c r="BE9" s="79" t="s">
        <v>129</v>
      </c>
      <c r="BF9" s="79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44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 t="s">
        <v>157</v>
      </c>
      <c r="CL9" s="37"/>
      <c r="CM9" s="37"/>
      <c r="CN9" s="37"/>
      <c r="CO9" s="68"/>
      <c r="CP9" s="70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 t="s">
        <v>194</v>
      </c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 t="s">
        <v>217</v>
      </c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 t="s">
        <v>249</v>
      </c>
      <c r="FG9" s="37"/>
      <c r="FH9" s="37"/>
      <c r="FI9" s="37"/>
      <c r="FJ9" s="37"/>
      <c r="FK9" s="108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109"/>
      <c r="FY9" s="37"/>
      <c r="FZ9" s="37"/>
      <c r="GA9" s="21"/>
      <c r="GC9" s="4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6"/>
    </row>
    <row r="10" spans="1:206" ht="24.95" customHeight="1" x14ac:dyDescent="0.3">
      <c r="A10" s="22"/>
      <c r="B10" s="22"/>
      <c r="C10" s="20"/>
      <c r="D10" s="21"/>
      <c r="E10" s="21"/>
      <c r="F10" s="21"/>
      <c r="G10" s="21"/>
      <c r="H10" s="21" t="s">
        <v>58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37"/>
      <c r="AB10" s="37"/>
      <c r="AC10" s="37"/>
      <c r="AD10" s="37"/>
      <c r="AE10" s="37"/>
      <c r="AF10" s="37"/>
      <c r="AG10" s="37"/>
      <c r="AH10" s="37"/>
      <c r="AJ10" s="5" t="str">
        <f>"={"</f>
        <v>={</v>
      </c>
      <c r="AK10" s="54"/>
      <c r="AL10" s="55"/>
      <c r="AM10" s="55"/>
      <c r="AN10" s="55"/>
      <c r="AO10" s="56"/>
      <c r="AP10" s="5" t="s">
        <v>88</v>
      </c>
      <c r="AT10" s="37"/>
      <c r="AU10" s="37"/>
      <c r="AV10" s="37"/>
      <c r="AW10" s="37"/>
      <c r="AX10" s="37"/>
      <c r="AY10" s="37"/>
      <c r="AZ10" s="37"/>
      <c r="BA10" s="37"/>
      <c r="BB10" s="37"/>
      <c r="BC10" s="43"/>
      <c r="BD10" s="37"/>
      <c r="BE10" s="37"/>
      <c r="BF10" s="37"/>
      <c r="BG10" s="37"/>
      <c r="BH10" s="37" t="s">
        <v>130</v>
      </c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44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91" t="s">
        <v>154</v>
      </c>
      <c r="CL10" s="91"/>
      <c r="CM10" s="91"/>
      <c r="CN10" s="92"/>
      <c r="CO10" s="88"/>
      <c r="CP10" s="89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95"/>
      <c r="EI10" s="96"/>
      <c r="EJ10" s="96"/>
      <c r="EK10" s="96"/>
      <c r="EL10" s="96"/>
      <c r="EM10" s="96"/>
      <c r="EN10" s="96"/>
      <c r="EO10" s="96"/>
      <c r="EP10" s="96"/>
      <c r="EQ10" s="96"/>
      <c r="ER10" s="96"/>
      <c r="ES10" s="96"/>
      <c r="ET10" s="96"/>
      <c r="EU10" s="96"/>
      <c r="EV10" s="96"/>
      <c r="EW10" s="96"/>
      <c r="EX10" s="97"/>
      <c r="EY10" s="37"/>
      <c r="EZ10" s="37"/>
      <c r="FA10" s="37"/>
      <c r="FB10" s="37"/>
      <c r="FC10" s="37"/>
      <c r="FD10" s="37"/>
      <c r="FE10" s="37"/>
      <c r="FF10" s="37" t="s">
        <v>250</v>
      </c>
      <c r="FG10" s="37"/>
      <c r="FH10" s="37"/>
      <c r="FI10" s="37"/>
      <c r="FJ10" s="37"/>
      <c r="FK10" s="108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109"/>
      <c r="FY10" s="37"/>
      <c r="FZ10" s="37"/>
      <c r="GA10" s="21"/>
      <c r="GC10" s="41"/>
      <c r="GD10" s="10" t="s">
        <v>147</v>
      </c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6"/>
    </row>
    <row r="11" spans="1:20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37"/>
      <c r="AB11" s="37"/>
      <c r="AC11" s="38"/>
      <c r="AD11" s="37"/>
      <c r="AE11" s="38"/>
      <c r="AF11" s="38"/>
      <c r="AG11" s="37"/>
      <c r="AH11" s="38"/>
      <c r="AJ11" s="5" t="str">
        <f>"={"</f>
        <v>={</v>
      </c>
      <c r="AK11" s="54"/>
      <c r="AL11" s="55"/>
      <c r="AM11" s="55"/>
      <c r="AN11" s="55"/>
      <c r="AO11" s="56"/>
      <c r="AP11" s="5" t="s">
        <v>88</v>
      </c>
      <c r="AQ11" s="5" t="s">
        <v>91</v>
      </c>
      <c r="AT11" s="38"/>
      <c r="AU11" s="38"/>
      <c r="AV11" s="38"/>
      <c r="AW11" s="38"/>
      <c r="AX11" s="38"/>
      <c r="AY11" s="38"/>
      <c r="AZ11" s="38"/>
      <c r="BA11" s="37"/>
      <c r="BB11" s="37"/>
      <c r="BC11" s="45"/>
      <c r="BD11" s="37"/>
      <c r="BE11" s="79" t="s">
        <v>131</v>
      </c>
      <c r="BF11" s="79"/>
      <c r="BG11" s="42" t="s">
        <v>132</v>
      </c>
      <c r="BH11" s="38"/>
      <c r="BI11" s="38"/>
      <c r="BJ11" s="38"/>
      <c r="BK11" s="38"/>
      <c r="BL11" s="38"/>
      <c r="BM11" s="38"/>
      <c r="BN11" s="38"/>
      <c r="BO11" s="38"/>
      <c r="BP11" s="37"/>
      <c r="BQ11" s="37"/>
      <c r="BR11" s="37"/>
      <c r="BS11" s="37"/>
      <c r="BT11" s="38"/>
      <c r="BU11" s="38"/>
      <c r="BV11" s="38"/>
      <c r="BW11" s="38"/>
      <c r="BX11" s="46"/>
      <c r="BY11" s="38"/>
      <c r="BZ11" s="38"/>
      <c r="CA11" s="37"/>
      <c r="CB11" s="37"/>
      <c r="CC11" s="38"/>
      <c r="CD11" s="37"/>
      <c r="CE11" s="38"/>
      <c r="CF11" s="38"/>
      <c r="CG11" s="37"/>
      <c r="CH11" s="38"/>
      <c r="CI11" s="38"/>
      <c r="CJ11" s="38"/>
      <c r="CK11" s="91"/>
      <c r="CL11" s="91"/>
      <c r="CM11" s="91"/>
      <c r="CN11" s="92"/>
      <c r="CO11" s="90"/>
      <c r="CP11" s="87"/>
      <c r="CQ11" s="37"/>
      <c r="CR11" s="37"/>
      <c r="CS11" s="37"/>
      <c r="CT11" s="38"/>
      <c r="CU11" s="38"/>
      <c r="CV11" s="38"/>
      <c r="CW11" s="38"/>
      <c r="CX11" s="38"/>
      <c r="CY11" s="38"/>
      <c r="CZ11" s="38"/>
      <c r="DA11" s="37"/>
      <c r="DB11" s="37"/>
      <c r="DC11" s="38"/>
      <c r="DD11" s="37"/>
      <c r="DE11" s="5" t="s">
        <v>189</v>
      </c>
      <c r="DF11" s="38"/>
      <c r="DG11" s="37"/>
      <c r="DH11" s="38"/>
      <c r="DI11" s="38"/>
      <c r="DJ11" s="38"/>
      <c r="DK11" s="38"/>
      <c r="DL11" s="38"/>
      <c r="DM11" s="38"/>
      <c r="DN11" s="38"/>
      <c r="DO11" s="38"/>
      <c r="DP11" s="37"/>
      <c r="DQ11" s="37"/>
      <c r="DR11" s="37" t="s">
        <v>238</v>
      </c>
      <c r="DS11" s="37"/>
      <c r="DT11" s="38"/>
      <c r="DU11" s="38"/>
      <c r="DV11" s="38"/>
      <c r="DW11" s="38"/>
      <c r="DX11" s="38"/>
      <c r="DY11" s="38"/>
      <c r="DZ11" s="38"/>
      <c r="EA11" s="37"/>
      <c r="EB11" s="37"/>
      <c r="EC11" s="38"/>
      <c r="ED11" s="37"/>
      <c r="EE11" s="38"/>
      <c r="EF11" s="38"/>
      <c r="EG11" s="37"/>
      <c r="EH11" s="98"/>
      <c r="EI11" s="99"/>
      <c r="EJ11" s="99"/>
      <c r="EK11" s="99"/>
      <c r="EL11" s="99"/>
      <c r="EM11" s="99"/>
      <c r="EN11" s="99"/>
      <c r="EO11" s="99"/>
      <c r="EP11" s="100"/>
      <c r="EQ11" s="100"/>
      <c r="ER11" s="100"/>
      <c r="ES11" s="100"/>
      <c r="ET11" s="99"/>
      <c r="EU11" s="99"/>
      <c r="EV11" s="99"/>
      <c r="EW11" s="99"/>
      <c r="EX11" s="101"/>
      <c r="EY11" s="38"/>
      <c r="EZ11" s="38"/>
      <c r="FA11" s="37"/>
      <c r="FB11" s="37"/>
      <c r="FC11" s="38"/>
      <c r="FD11" s="37"/>
      <c r="FE11" s="38"/>
      <c r="FF11" s="38"/>
      <c r="FG11" s="37"/>
      <c r="FH11" s="38"/>
      <c r="FI11" s="38"/>
      <c r="FJ11" s="38"/>
      <c r="FK11" s="98"/>
      <c r="FL11" s="99"/>
      <c r="FM11" s="99"/>
      <c r="FN11" s="99"/>
      <c r="FO11" s="99"/>
      <c r="FP11" s="100"/>
      <c r="FQ11" s="100"/>
      <c r="FR11" s="100"/>
      <c r="FS11" s="100"/>
      <c r="FT11" s="99"/>
      <c r="FU11" s="99"/>
      <c r="FV11" s="99"/>
      <c r="FW11" s="99"/>
      <c r="FX11" s="101"/>
      <c r="FY11" s="38"/>
      <c r="FZ11" s="38"/>
      <c r="GA11" s="21"/>
      <c r="GC11" s="4"/>
      <c r="GD11" s="5"/>
      <c r="GE11" s="5" t="s">
        <v>152</v>
      </c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6"/>
    </row>
    <row r="12" spans="1:206" ht="24.95" customHeight="1" x14ac:dyDescent="0.3">
      <c r="A12" s="22"/>
      <c r="B12" s="22"/>
      <c r="C12" s="20"/>
      <c r="D12" s="21"/>
      <c r="E12" s="68"/>
      <c r="F12" s="69"/>
      <c r="G12" s="70"/>
      <c r="H12" s="21" t="s">
        <v>60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 t="s">
        <v>98</v>
      </c>
      <c r="AO12" s="37"/>
      <c r="AP12" s="37"/>
      <c r="AQ12" s="37"/>
      <c r="AR12" s="37"/>
      <c r="AS12" s="68"/>
      <c r="AT12" s="70"/>
      <c r="AU12" s="37" t="s">
        <v>99</v>
      </c>
      <c r="AV12" s="37"/>
      <c r="AW12" s="37"/>
      <c r="AX12" s="37"/>
      <c r="AY12" s="37"/>
      <c r="AZ12" s="37"/>
      <c r="BA12" s="37"/>
      <c r="BB12" s="37"/>
      <c r="BC12" s="43"/>
      <c r="BD12" s="37"/>
      <c r="BE12" s="37"/>
      <c r="BF12" s="37"/>
      <c r="BG12" s="37"/>
      <c r="BH12" s="37"/>
      <c r="BI12" s="37"/>
      <c r="BJ12" s="37"/>
      <c r="BK12" s="42" t="s">
        <v>133</v>
      </c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44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 t="s">
        <v>150</v>
      </c>
      <c r="CK12" s="37" t="s">
        <v>158</v>
      </c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 t="s">
        <v>197</v>
      </c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5" t="s">
        <v>206</v>
      </c>
      <c r="EF12" s="37" t="s">
        <v>218</v>
      </c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 t="s">
        <v>251</v>
      </c>
      <c r="FG12" s="37"/>
      <c r="FH12" s="37"/>
      <c r="FI12" s="37"/>
      <c r="FJ12" s="37"/>
      <c r="FK12" s="37"/>
      <c r="FL12" s="37"/>
      <c r="FM12" s="37"/>
      <c r="FN12" s="37"/>
      <c r="FO12" s="37"/>
      <c r="FP12" s="68"/>
      <c r="FQ12" s="69"/>
      <c r="FR12" s="69"/>
      <c r="FS12" s="69"/>
      <c r="FT12" s="70"/>
      <c r="FU12" s="37"/>
      <c r="FV12" s="37"/>
      <c r="FW12" s="37"/>
      <c r="FX12" s="37"/>
      <c r="FY12" s="37"/>
      <c r="FZ12" s="37"/>
      <c r="GA12" s="21"/>
      <c r="GC12" s="4"/>
      <c r="GD12" s="5"/>
      <c r="GE12" s="5"/>
      <c r="GF12" s="5" t="s">
        <v>276</v>
      </c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6"/>
    </row>
    <row r="13" spans="1:206" ht="24.95" customHeight="1" x14ac:dyDescent="0.3">
      <c r="A13" s="22"/>
      <c r="B13" s="22"/>
      <c r="C13" s="20"/>
      <c r="D13" s="3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 t="s">
        <v>100</v>
      </c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43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44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 t="s">
        <v>157</v>
      </c>
      <c r="CL13" s="37"/>
      <c r="CM13" s="37"/>
      <c r="CN13" s="37"/>
      <c r="CO13" s="68"/>
      <c r="CP13" s="70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54"/>
      <c r="DO13" s="55"/>
      <c r="DP13" s="55"/>
      <c r="DQ13" s="55"/>
      <c r="DR13" s="55"/>
      <c r="DS13" s="56"/>
      <c r="DT13" s="37" t="s">
        <v>199</v>
      </c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 t="s">
        <v>219</v>
      </c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58" t="s">
        <v>253</v>
      </c>
      <c r="FB13" s="58"/>
      <c r="FC13" s="58"/>
      <c r="FD13" s="37" t="s">
        <v>248</v>
      </c>
      <c r="FE13" s="37"/>
      <c r="FF13" s="37"/>
      <c r="FG13" s="37" t="s">
        <v>254</v>
      </c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21"/>
      <c r="GB13" s="29"/>
      <c r="GC13" s="4"/>
      <c r="GD13" s="5"/>
      <c r="GE13" s="5"/>
      <c r="GF13" s="5" t="s">
        <v>277</v>
      </c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6"/>
    </row>
    <row r="14" spans="1:206" ht="24.95" customHeight="1" x14ac:dyDescent="0.3">
      <c r="A14" s="22"/>
      <c r="B14" s="22"/>
      <c r="C14" s="20"/>
      <c r="D14" s="35"/>
      <c r="E14" s="21"/>
      <c r="F14" s="21"/>
      <c r="G14" s="21"/>
      <c r="H14" s="21"/>
      <c r="I14" s="21"/>
      <c r="J14" s="21"/>
      <c r="K14" s="21" t="s">
        <v>61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37"/>
      <c r="AB14" s="37"/>
      <c r="AC14" s="37"/>
      <c r="AD14" s="37"/>
      <c r="AE14" s="37"/>
      <c r="AF14" s="37"/>
      <c r="AG14" s="37"/>
      <c r="AH14" s="37"/>
      <c r="AI14" s="37"/>
      <c r="AJ14" s="37" t="s">
        <v>101</v>
      </c>
      <c r="AK14" s="37"/>
      <c r="AL14" s="37"/>
      <c r="AM14" s="37"/>
      <c r="AN14" s="37"/>
      <c r="AO14" s="68"/>
      <c r="AP14" s="69"/>
      <c r="AQ14" s="69"/>
      <c r="AR14" s="70"/>
      <c r="AS14" s="37" t="s">
        <v>103</v>
      </c>
      <c r="AT14" s="37"/>
      <c r="AU14" s="37"/>
      <c r="AV14" s="37"/>
      <c r="AW14" s="37"/>
      <c r="AX14" s="37"/>
      <c r="AY14" s="37"/>
      <c r="AZ14" s="37"/>
      <c r="BA14" s="37"/>
      <c r="BB14" s="37"/>
      <c r="BC14" s="43"/>
      <c r="BD14" s="37"/>
      <c r="BE14" s="37"/>
      <c r="BF14" s="37"/>
      <c r="BG14" s="37"/>
      <c r="BH14" s="37" t="s">
        <v>134</v>
      </c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44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91" t="s">
        <v>154</v>
      </c>
      <c r="CL14" s="91"/>
      <c r="CM14" s="91"/>
      <c r="CN14" s="92"/>
      <c r="CO14" s="88"/>
      <c r="CP14" s="89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 t="s">
        <v>200</v>
      </c>
      <c r="DG14" s="37"/>
      <c r="DH14" s="37" t="s">
        <v>201</v>
      </c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 t="s">
        <v>220</v>
      </c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 t="s">
        <v>255</v>
      </c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21"/>
      <c r="GB14" s="13"/>
      <c r="GC14" s="4"/>
      <c r="GD14" s="5"/>
      <c r="GE14" s="5" t="s">
        <v>164</v>
      </c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6"/>
    </row>
    <row r="15" spans="1:206" ht="24.95" customHeight="1" x14ac:dyDescent="0.3">
      <c r="A15" s="22"/>
      <c r="B15" s="22"/>
      <c r="C15" s="20"/>
      <c r="D15" s="21"/>
      <c r="E15" s="68"/>
      <c r="F15" s="69"/>
      <c r="G15" s="70"/>
      <c r="H15" s="21" t="s">
        <v>45</v>
      </c>
      <c r="I15" s="21"/>
      <c r="J15" s="68"/>
      <c r="K15" s="69"/>
      <c r="L15" s="70"/>
      <c r="M15" s="21" t="s">
        <v>65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 t="s">
        <v>104</v>
      </c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47"/>
      <c r="BD15" s="48"/>
      <c r="BE15" s="48"/>
      <c r="BF15" s="48"/>
      <c r="BG15" s="48"/>
      <c r="BH15" s="48" t="s">
        <v>135</v>
      </c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9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8"/>
      <c r="CK15" s="91"/>
      <c r="CL15" s="91"/>
      <c r="CM15" s="91"/>
      <c r="CN15" s="92"/>
      <c r="CO15" s="90"/>
      <c r="CP15" s="8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 t="s">
        <v>202</v>
      </c>
      <c r="DG15" s="37"/>
      <c r="DH15" s="37" t="s">
        <v>194</v>
      </c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 t="s">
        <v>222</v>
      </c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 t="s">
        <v>256</v>
      </c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68"/>
      <c r="FW15" s="69"/>
      <c r="FX15" s="70"/>
      <c r="FY15" s="37"/>
      <c r="FZ15" s="37"/>
      <c r="GA15" s="21"/>
      <c r="GB15" s="13"/>
      <c r="GC15" s="4"/>
      <c r="GD15" s="5"/>
      <c r="GE15" s="5"/>
      <c r="GF15" s="5" t="s">
        <v>278</v>
      </c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6"/>
    </row>
    <row r="16" spans="1:206" ht="24.95" customHeight="1" x14ac:dyDescent="0.3">
      <c r="A16" s="22"/>
      <c r="B16" s="22"/>
      <c r="C16" s="20"/>
      <c r="D16" s="21"/>
      <c r="E16" s="21"/>
      <c r="F16" s="21"/>
      <c r="G16" s="21"/>
      <c r="H16" s="21" t="s">
        <v>66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37"/>
      <c r="AB16" s="37"/>
      <c r="AC16" s="37"/>
      <c r="AD16" s="37"/>
      <c r="AE16" s="37" t="s">
        <v>105</v>
      </c>
      <c r="AF16" s="37"/>
      <c r="AG16" s="37"/>
      <c r="AH16" s="37" t="s">
        <v>106</v>
      </c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 t="s">
        <v>159</v>
      </c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 t="s">
        <v>211</v>
      </c>
      <c r="EH16" s="37"/>
      <c r="EI16" s="37"/>
      <c r="EJ16" s="37" t="s">
        <v>221</v>
      </c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 t="s">
        <v>257</v>
      </c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21"/>
      <c r="GB16" s="13"/>
      <c r="GC16" s="17"/>
      <c r="GD16" s="7"/>
      <c r="GE16" s="7"/>
      <c r="GF16" s="7" t="s">
        <v>279</v>
      </c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9"/>
    </row>
    <row r="17" spans="1:206" ht="24.95" customHeight="1" x14ac:dyDescent="0.3">
      <c r="A17" s="57"/>
      <c r="B17" s="57"/>
      <c r="C17" s="57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37"/>
      <c r="AB17" s="37"/>
      <c r="AJ17" s="5" t="str">
        <f>"={"</f>
        <v>={</v>
      </c>
      <c r="AK17" s="54"/>
      <c r="AL17" s="55"/>
      <c r="AM17" s="55"/>
      <c r="AN17" s="55"/>
      <c r="AO17" s="56"/>
      <c r="AP17" s="5" t="s">
        <v>88</v>
      </c>
      <c r="AY17" s="37"/>
      <c r="AZ17" s="37"/>
      <c r="BA17" s="37"/>
      <c r="BB17" s="37"/>
      <c r="BD17" s="5" t="s">
        <v>195</v>
      </c>
      <c r="BM17" s="5" t="s">
        <v>196</v>
      </c>
      <c r="BY17" s="37"/>
      <c r="BZ17" s="37"/>
      <c r="CA17" s="37"/>
      <c r="CB17" s="37"/>
      <c r="CC17" s="37"/>
      <c r="CD17" s="37"/>
      <c r="CE17" s="54"/>
      <c r="CF17" s="55"/>
      <c r="CG17" s="55"/>
      <c r="CH17" s="56"/>
      <c r="CI17" s="5" t="s">
        <v>162</v>
      </c>
      <c r="CY17" s="37"/>
      <c r="CZ17" s="37"/>
      <c r="DA17" s="37"/>
      <c r="DB17" s="37"/>
      <c r="DE17" s="5" t="s">
        <v>203</v>
      </c>
      <c r="DY17" s="37"/>
      <c r="DZ17" s="37"/>
      <c r="EA17" s="37"/>
      <c r="EB17" s="37"/>
      <c r="EJ17" s="102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4"/>
      <c r="EY17" s="37"/>
      <c r="EZ17" s="37"/>
      <c r="FA17" s="37"/>
      <c r="FB17" s="37"/>
      <c r="FR17" s="5" t="s">
        <v>259</v>
      </c>
      <c r="FS17" s="5" t="s">
        <v>258</v>
      </c>
      <c r="FY17" s="37"/>
      <c r="FZ17" s="37"/>
      <c r="GA17" s="21"/>
      <c r="GB17" s="5"/>
      <c r="GC17" s="41"/>
      <c r="GD17" s="10" t="s">
        <v>280</v>
      </c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6"/>
    </row>
    <row r="18" spans="1:206" ht="24.95" customHeight="1" thickBot="1" x14ac:dyDescent="0.35">
      <c r="A18" s="22"/>
      <c r="B18" s="22"/>
      <c r="C18" s="20"/>
      <c r="D18" s="21"/>
      <c r="E18" s="68"/>
      <c r="F18" s="69"/>
      <c r="G18" s="70"/>
      <c r="H18" s="21" t="s">
        <v>68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37"/>
      <c r="AB18" s="37"/>
      <c r="AC18" s="37"/>
      <c r="AD18" s="37"/>
      <c r="AE18" s="37"/>
      <c r="AF18" s="37"/>
      <c r="AG18" s="37"/>
      <c r="AH18" s="37"/>
      <c r="AI18" s="37" t="s">
        <v>108</v>
      </c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 t="s">
        <v>41</v>
      </c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 t="s">
        <v>150</v>
      </c>
      <c r="CJ18" s="37" t="s">
        <v>163</v>
      </c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 t="s">
        <v>204</v>
      </c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105"/>
      <c r="EK18" s="106"/>
      <c r="EL18" s="106"/>
      <c r="EM18" s="106"/>
      <c r="EN18" s="106"/>
      <c r="EO18" s="106"/>
      <c r="EP18" s="106"/>
      <c r="EQ18" s="106"/>
      <c r="ER18" s="106"/>
      <c r="ES18" s="106"/>
      <c r="ET18" s="106"/>
      <c r="EU18" s="106"/>
      <c r="EV18" s="106"/>
      <c r="EW18" s="106"/>
      <c r="EX18" s="107"/>
      <c r="EY18" s="37"/>
      <c r="EZ18" s="37"/>
      <c r="FA18" s="37"/>
      <c r="FB18" s="37"/>
      <c r="FC18" s="111" t="s">
        <v>241</v>
      </c>
      <c r="FD18" s="111"/>
      <c r="FE18" s="111"/>
      <c r="FF18" s="111"/>
      <c r="FG18" s="111" t="s">
        <v>260</v>
      </c>
      <c r="FH18" s="111"/>
      <c r="FI18" s="111"/>
      <c r="FJ18" s="111"/>
      <c r="FK18" s="111"/>
      <c r="FL18" s="111"/>
      <c r="FM18" s="110" t="s">
        <v>264</v>
      </c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37"/>
      <c r="FZ18" s="37"/>
      <c r="GA18" s="21"/>
      <c r="GB18" s="5"/>
      <c r="GC18" s="114"/>
      <c r="GD18" s="27"/>
      <c r="GE18" s="27" t="s">
        <v>281</v>
      </c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8"/>
    </row>
    <row r="19" spans="1:206" ht="24.95" customHeight="1" x14ac:dyDescent="0.3">
      <c r="A19" s="22"/>
      <c r="B19" s="22"/>
      <c r="C19" s="20"/>
      <c r="D19" s="21"/>
      <c r="E19" s="21"/>
      <c r="F19" s="21"/>
      <c r="G19" s="21"/>
      <c r="H19" s="21" t="s">
        <v>79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37"/>
      <c r="AB19" s="37"/>
      <c r="AC19" s="37"/>
      <c r="AD19" s="37"/>
      <c r="AE19" s="37"/>
      <c r="AF19" s="37"/>
      <c r="AG19" s="37"/>
      <c r="AH19" s="37"/>
      <c r="AI19" s="37" t="s">
        <v>109</v>
      </c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 t="s">
        <v>110</v>
      </c>
      <c r="AX19" s="37"/>
      <c r="AY19" s="37"/>
      <c r="AZ19" s="37"/>
      <c r="BA19" s="37"/>
      <c r="BB19" s="37"/>
      <c r="BC19" s="37"/>
      <c r="BD19" s="37"/>
      <c r="BE19" s="37"/>
      <c r="BF19" s="37"/>
      <c r="BG19" s="37" t="s">
        <v>138</v>
      </c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 t="s">
        <v>160</v>
      </c>
      <c r="CC19" s="37"/>
      <c r="CD19" s="37"/>
      <c r="CE19" s="54"/>
      <c r="CF19" s="55"/>
      <c r="CG19" s="55"/>
      <c r="CH19" s="56"/>
      <c r="CI19" s="37" t="s">
        <v>165</v>
      </c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 t="s">
        <v>223</v>
      </c>
      <c r="EL19" s="37"/>
      <c r="EM19" s="37"/>
      <c r="EN19" s="37" t="s">
        <v>224</v>
      </c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112" t="s">
        <v>265</v>
      </c>
      <c r="FD19" s="112"/>
      <c r="FE19" s="112"/>
      <c r="FF19" s="112"/>
      <c r="FG19" s="112" t="s">
        <v>261</v>
      </c>
      <c r="FH19" s="112"/>
      <c r="FI19" s="112" t="s">
        <v>262</v>
      </c>
      <c r="FJ19" s="112"/>
      <c r="FK19" s="112" t="s">
        <v>263</v>
      </c>
      <c r="FL19" s="112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37"/>
      <c r="FZ19" s="37"/>
      <c r="GA19" s="21"/>
      <c r="GB19" s="5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</row>
    <row r="20" spans="1:206" ht="24.95" customHeight="1" x14ac:dyDescent="0.3">
      <c r="A20" s="22"/>
      <c r="B20" s="22"/>
      <c r="C20" s="20"/>
      <c r="D20" s="21"/>
      <c r="E20" s="68"/>
      <c r="F20" s="69"/>
      <c r="G20" s="70"/>
      <c r="H20" s="21" t="s">
        <v>70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38"/>
      <c r="AB20" s="38"/>
      <c r="AE20" s="5" t="s">
        <v>69</v>
      </c>
      <c r="AJ20" s="5" t="str">
        <f>"={"</f>
        <v>={</v>
      </c>
      <c r="AK20" s="54"/>
      <c r="AL20" s="55"/>
      <c r="AM20" s="55"/>
      <c r="AN20" s="55"/>
      <c r="AO20" s="56"/>
      <c r="AP20" s="5" t="s">
        <v>88</v>
      </c>
      <c r="AY20" s="38"/>
      <c r="AZ20" s="38"/>
      <c r="BA20" s="38"/>
      <c r="BB20" s="38"/>
      <c r="BE20" s="5" t="s">
        <v>42</v>
      </c>
      <c r="BY20" s="38"/>
      <c r="BZ20" s="38"/>
      <c r="CA20" s="38"/>
      <c r="CB20" s="38"/>
      <c r="CJ20" s="5" t="s">
        <v>166</v>
      </c>
      <c r="CY20" s="38"/>
      <c r="CZ20" s="38"/>
      <c r="DA20" s="38"/>
      <c r="DB20" s="38"/>
      <c r="DG20" s="93" t="s">
        <v>205</v>
      </c>
      <c r="DN20" s="94" t="s">
        <v>206</v>
      </c>
      <c r="DY20" s="38"/>
      <c r="DZ20" s="38"/>
      <c r="EA20" s="38"/>
      <c r="EB20" s="38"/>
      <c r="EO20" s="5" t="s">
        <v>225</v>
      </c>
      <c r="EY20" s="38"/>
      <c r="EZ20" s="38"/>
      <c r="FA20" s="38"/>
      <c r="FB20" s="38"/>
      <c r="FC20" s="110">
        <v>3</v>
      </c>
      <c r="FD20" s="110"/>
      <c r="FE20" s="110"/>
      <c r="FF20" s="110"/>
      <c r="FG20" s="110" t="s">
        <v>266</v>
      </c>
      <c r="FH20" s="110"/>
      <c r="FI20" s="110" t="s">
        <v>266</v>
      </c>
      <c r="FJ20" s="110"/>
      <c r="FK20" s="110" t="s">
        <v>266</v>
      </c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38"/>
      <c r="FZ20" s="38"/>
      <c r="GA20" s="21"/>
      <c r="GB20" s="13"/>
      <c r="GC20" s="14" t="s">
        <v>1</v>
      </c>
      <c r="GD20" s="10" t="s">
        <v>6</v>
      </c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1"/>
    </row>
    <row r="21" spans="1:206" ht="24.95" customHeight="1" x14ac:dyDescent="0.3">
      <c r="A21" s="57"/>
      <c r="B21" s="57"/>
      <c r="C21" s="57"/>
      <c r="D21" s="21"/>
      <c r="E21" s="21"/>
      <c r="F21" s="21"/>
      <c r="G21" s="21"/>
      <c r="H21" s="21" t="s">
        <v>71</v>
      </c>
      <c r="I21" s="21"/>
      <c r="J21" s="68"/>
      <c r="K21" s="69"/>
      <c r="L21" s="70"/>
      <c r="M21" s="21" t="s">
        <v>73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37"/>
      <c r="AB21" s="37"/>
      <c r="AE21" s="5" t="s">
        <v>74</v>
      </c>
      <c r="AJ21" s="5" t="str">
        <f>"={"</f>
        <v>={</v>
      </c>
      <c r="AK21" s="54"/>
      <c r="AL21" s="55"/>
      <c r="AM21" s="55"/>
      <c r="AN21" s="55"/>
      <c r="AO21" s="56"/>
      <c r="AP21" s="5" t="s">
        <v>88</v>
      </c>
      <c r="AY21" s="39"/>
      <c r="AZ21" s="39"/>
      <c r="BA21" s="37"/>
      <c r="BB21" s="37"/>
      <c r="BG21" s="5" t="s">
        <v>140</v>
      </c>
      <c r="BY21" s="39"/>
      <c r="BZ21" s="39"/>
      <c r="CA21" s="37"/>
      <c r="CB21" s="37"/>
      <c r="CJ21" s="5" t="s">
        <v>167</v>
      </c>
      <c r="CY21" s="39"/>
      <c r="CZ21" s="39"/>
      <c r="DA21" s="37"/>
      <c r="DB21" s="37"/>
      <c r="DY21" s="39"/>
      <c r="DZ21" s="39"/>
      <c r="EA21" s="37"/>
      <c r="EB21" s="37"/>
      <c r="EO21" s="5" t="s">
        <v>226</v>
      </c>
      <c r="EY21" s="39"/>
      <c r="EZ21" s="39"/>
      <c r="FA21" s="37"/>
      <c r="FB21" s="37"/>
      <c r="FC21" s="110">
        <v>2</v>
      </c>
      <c r="FD21" s="110"/>
      <c r="FE21" s="110"/>
      <c r="FF21" s="110"/>
      <c r="FG21" s="110" t="s">
        <v>266</v>
      </c>
      <c r="FH21" s="110"/>
      <c r="FI21" s="110" t="s">
        <v>266</v>
      </c>
      <c r="FJ21" s="110"/>
      <c r="FK21" s="110" t="s">
        <v>267</v>
      </c>
      <c r="FL21" s="110"/>
      <c r="FM21" s="110"/>
      <c r="FN21" s="110"/>
      <c r="FO21" s="110"/>
      <c r="FP21" s="110"/>
      <c r="FQ21" s="110"/>
      <c r="FR21" s="110"/>
      <c r="FS21" s="110"/>
      <c r="FT21" s="110"/>
      <c r="FU21" s="110"/>
      <c r="FV21" s="110"/>
      <c r="FW21" s="110"/>
      <c r="FX21" s="110"/>
      <c r="FY21" s="39"/>
      <c r="FZ21" s="39"/>
      <c r="GA21" s="21"/>
      <c r="GB21" s="13"/>
      <c r="GC21" s="12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13"/>
    </row>
    <row r="22" spans="1:206" ht="24.95" customHeight="1" x14ac:dyDescent="0.3">
      <c r="A22" s="22"/>
      <c r="B22" s="22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37"/>
      <c r="AB22" s="37"/>
      <c r="AI22" s="5" t="s">
        <v>37</v>
      </c>
      <c r="AJ22" s="5" t="s">
        <v>111</v>
      </c>
      <c r="AY22" s="39"/>
      <c r="AZ22" s="39"/>
      <c r="BA22" s="37"/>
      <c r="BB22" s="37"/>
      <c r="BE22" s="5" t="s">
        <v>43</v>
      </c>
      <c r="BF22" s="5" t="s">
        <v>144</v>
      </c>
      <c r="BY22" s="39"/>
      <c r="BZ22" s="39"/>
      <c r="CA22" s="37"/>
      <c r="CB22" s="37"/>
      <c r="CI22" s="5" t="s">
        <v>168</v>
      </c>
      <c r="CY22" s="39"/>
      <c r="CZ22" s="39"/>
      <c r="DA22" s="37"/>
      <c r="DB22" s="37"/>
      <c r="DY22" s="39"/>
      <c r="DZ22" s="39"/>
      <c r="EA22" s="37"/>
      <c r="EB22" s="37"/>
      <c r="EG22" s="5" t="s">
        <v>191</v>
      </c>
      <c r="EJ22" s="5" t="s">
        <v>225</v>
      </c>
      <c r="EY22" s="39"/>
      <c r="EZ22" s="39"/>
      <c r="FA22" s="37"/>
      <c r="FB22" s="37"/>
      <c r="FC22" s="110"/>
      <c r="FD22" s="110"/>
      <c r="FE22" s="110"/>
      <c r="FF22" s="110"/>
      <c r="FG22" s="110" t="s">
        <v>266</v>
      </c>
      <c r="FH22" s="110"/>
      <c r="FI22" s="110" t="s">
        <v>267</v>
      </c>
      <c r="FJ22" s="110"/>
      <c r="FK22" s="110" t="s">
        <v>266</v>
      </c>
      <c r="FL22" s="110"/>
      <c r="FM22" s="110"/>
      <c r="FN22" s="110"/>
      <c r="FO22" s="110"/>
      <c r="FP22" s="110"/>
      <c r="FQ22" s="110"/>
      <c r="FR22" s="110"/>
      <c r="FS22" s="110"/>
      <c r="FT22" s="110"/>
      <c r="FU22" s="110"/>
      <c r="FV22" s="110"/>
      <c r="FW22" s="110"/>
      <c r="FX22" s="110"/>
      <c r="FY22" s="39"/>
      <c r="FZ22" s="39"/>
      <c r="GA22" s="21"/>
      <c r="GB22" s="13"/>
      <c r="GC22" s="12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13"/>
    </row>
    <row r="23" spans="1:206" ht="24.95" customHeight="1" x14ac:dyDescent="0.3">
      <c r="A23" s="1"/>
      <c r="B23" s="1"/>
      <c r="C23" s="1"/>
      <c r="D23" s="21"/>
      <c r="E23" s="68"/>
      <c r="F23" s="69"/>
      <c r="G23" s="70"/>
      <c r="H23" s="21" t="s">
        <v>75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37"/>
      <c r="AB23" s="40"/>
      <c r="AJ23" s="5" t="s">
        <v>82</v>
      </c>
      <c r="AO23" s="54"/>
      <c r="AP23" s="55"/>
      <c r="AQ23" s="55"/>
      <c r="AR23" s="55"/>
      <c r="AS23" s="55"/>
      <c r="AT23" s="55"/>
      <c r="AU23" s="56"/>
      <c r="AY23" s="40"/>
      <c r="AZ23" s="40"/>
      <c r="BA23" s="37"/>
      <c r="BB23" s="40"/>
      <c r="BH23" s="5" t="s">
        <v>133</v>
      </c>
      <c r="BY23" s="40"/>
      <c r="BZ23" s="40"/>
      <c r="CA23" s="37"/>
      <c r="CB23" s="40"/>
      <c r="CI23" s="5" t="s">
        <v>169</v>
      </c>
      <c r="CY23" s="40"/>
      <c r="CZ23" s="40"/>
      <c r="DA23" s="37"/>
      <c r="DB23" s="40"/>
      <c r="DY23" s="40"/>
      <c r="DZ23" s="40"/>
      <c r="EA23" s="37"/>
      <c r="EB23" s="40"/>
      <c r="EJ23" s="102"/>
      <c r="EK23" s="103"/>
      <c r="EL23" s="103"/>
      <c r="EM23" s="103"/>
      <c r="EN23" s="103"/>
      <c r="EO23" s="103"/>
      <c r="EP23" s="103"/>
      <c r="EQ23" s="103"/>
      <c r="ER23" s="103"/>
      <c r="ES23" s="103"/>
      <c r="ET23" s="103"/>
      <c r="EU23" s="103"/>
      <c r="EV23" s="103"/>
      <c r="EW23" s="103"/>
      <c r="EX23" s="104"/>
      <c r="EY23" s="40"/>
      <c r="EZ23" s="40"/>
      <c r="FA23" s="37"/>
      <c r="FB23" s="40"/>
      <c r="FC23" s="110"/>
      <c r="FD23" s="110"/>
      <c r="FE23" s="110"/>
      <c r="FF23" s="110"/>
      <c r="FG23" s="110" t="s">
        <v>267</v>
      </c>
      <c r="FH23" s="110"/>
      <c r="FI23" s="110" t="s">
        <v>266</v>
      </c>
      <c r="FJ23" s="110"/>
      <c r="FK23" s="110" t="s">
        <v>266</v>
      </c>
      <c r="FL23" s="110"/>
      <c r="FM23" s="110"/>
      <c r="FN23" s="110"/>
      <c r="FO23" s="110"/>
      <c r="FP23" s="110"/>
      <c r="FQ23" s="110"/>
      <c r="FR23" s="110"/>
      <c r="FS23" s="110"/>
      <c r="FT23" s="110"/>
      <c r="FU23" s="110"/>
      <c r="FV23" s="110"/>
      <c r="FW23" s="110"/>
      <c r="FX23" s="110"/>
      <c r="FY23" s="40"/>
      <c r="FZ23" s="40"/>
      <c r="GA23" s="21"/>
      <c r="GB23" s="5"/>
      <c r="GC23" s="12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13"/>
    </row>
    <row r="24" spans="1:206" ht="24.95" customHeight="1" x14ac:dyDescent="0.3">
      <c r="A24" s="18"/>
      <c r="B24" s="18"/>
      <c r="C24" s="18"/>
      <c r="D24" s="35"/>
      <c r="E24" s="21"/>
      <c r="F24" s="21"/>
      <c r="G24" s="21"/>
      <c r="H24" s="21" t="s">
        <v>71</v>
      </c>
      <c r="I24" s="21"/>
      <c r="J24" s="68"/>
      <c r="K24" s="69"/>
      <c r="L24" s="70"/>
      <c r="M24" s="21" t="s">
        <v>73</v>
      </c>
      <c r="N24" s="21"/>
      <c r="O24" s="21"/>
      <c r="P24" s="21"/>
      <c r="Q24" s="21"/>
      <c r="R24" s="21"/>
      <c r="S24" s="21"/>
      <c r="T24" s="21"/>
      <c r="U24" s="35"/>
      <c r="V24" s="35"/>
      <c r="W24" s="35"/>
      <c r="X24" s="21"/>
      <c r="Y24" s="21"/>
      <c r="Z24" s="22"/>
      <c r="AA24" s="37"/>
      <c r="AB24" s="40"/>
      <c r="AY24" s="40"/>
      <c r="AZ24" s="40"/>
      <c r="BA24" s="37"/>
      <c r="BB24" s="40"/>
      <c r="BE24" s="5" t="s">
        <v>44</v>
      </c>
      <c r="BQ24" s="54"/>
      <c r="BR24" s="55"/>
      <c r="BS24" s="55"/>
      <c r="BT24" s="55"/>
      <c r="BU24" s="55"/>
      <c r="BV24" s="56"/>
      <c r="BY24" s="40"/>
      <c r="BZ24" s="40"/>
      <c r="CA24" s="37"/>
      <c r="CB24" s="40"/>
      <c r="CJ24" s="5" t="s">
        <v>170</v>
      </c>
      <c r="CY24" s="40"/>
      <c r="CZ24" s="40"/>
      <c r="DA24" s="37"/>
      <c r="DB24" s="40"/>
      <c r="DG24" s="5" t="s">
        <v>207</v>
      </c>
      <c r="DY24" s="40"/>
      <c r="DZ24" s="40"/>
      <c r="EA24" s="37"/>
      <c r="EB24" s="40"/>
      <c r="EJ24" s="105"/>
      <c r="EK24" s="106"/>
      <c r="EL24" s="106"/>
      <c r="EM24" s="106"/>
      <c r="EN24" s="106"/>
      <c r="EO24" s="106"/>
      <c r="EP24" s="106"/>
      <c r="EQ24" s="106"/>
      <c r="ER24" s="106"/>
      <c r="ES24" s="106"/>
      <c r="ET24" s="106"/>
      <c r="EU24" s="106"/>
      <c r="EV24" s="106"/>
      <c r="EW24" s="106"/>
      <c r="EX24" s="107"/>
      <c r="EY24" s="40"/>
      <c r="EZ24" s="40"/>
      <c r="FA24" s="37"/>
      <c r="FB24" s="40"/>
      <c r="FC24" s="110">
        <v>1</v>
      </c>
      <c r="FD24" s="110"/>
      <c r="FE24" s="110"/>
      <c r="FF24" s="110"/>
      <c r="FG24" s="110" t="s">
        <v>266</v>
      </c>
      <c r="FH24" s="110"/>
      <c r="FI24" s="110" t="s">
        <v>267</v>
      </c>
      <c r="FJ24" s="110"/>
      <c r="FK24" s="110" t="s">
        <v>267</v>
      </c>
      <c r="FL24" s="110"/>
      <c r="FM24" s="110"/>
      <c r="FN24" s="110"/>
      <c r="FO24" s="110"/>
      <c r="FP24" s="110"/>
      <c r="FQ24" s="110"/>
      <c r="FR24" s="110"/>
      <c r="FS24" s="110"/>
      <c r="FT24" s="110"/>
      <c r="FU24" s="110"/>
      <c r="FV24" s="110"/>
      <c r="FW24" s="110"/>
      <c r="FX24" s="110"/>
      <c r="FY24" s="40"/>
      <c r="FZ24" s="40"/>
      <c r="GA24" s="21"/>
      <c r="GB24" s="5"/>
      <c r="GC24" s="12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13"/>
    </row>
    <row r="25" spans="1:206" ht="24.95" customHeight="1" x14ac:dyDescent="0.3">
      <c r="C25" s="18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AA25" s="58" t="s">
        <v>84</v>
      </c>
      <c r="AB25" s="58"/>
      <c r="AC25" s="58"/>
      <c r="AD25" s="5" t="s">
        <v>114</v>
      </c>
      <c r="AF25" s="37"/>
      <c r="AG25" s="37" t="s">
        <v>115</v>
      </c>
      <c r="AY25" s="39"/>
      <c r="AZ25" s="39"/>
      <c r="BA25" s="37"/>
      <c r="BB25" s="37"/>
      <c r="BG25" s="5" t="s">
        <v>145</v>
      </c>
      <c r="BY25" s="39"/>
      <c r="BZ25" s="39"/>
      <c r="CA25" s="37"/>
      <c r="CB25" s="37"/>
      <c r="CC25" s="14" t="s">
        <v>1</v>
      </c>
      <c r="CD25" s="10" t="s">
        <v>171</v>
      </c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1"/>
      <c r="CY25" s="39"/>
      <c r="CZ25" s="39"/>
      <c r="DA25" s="37"/>
      <c r="DB25" s="37"/>
      <c r="DY25" s="39"/>
      <c r="DZ25" s="39"/>
      <c r="EA25" s="37"/>
      <c r="EB25" s="37"/>
      <c r="EG25" s="5" t="s">
        <v>227</v>
      </c>
      <c r="EY25" s="39"/>
      <c r="EZ25" s="39"/>
      <c r="FA25" s="37"/>
      <c r="FB25" s="37"/>
      <c r="FC25" s="110"/>
      <c r="FD25" s="110"/>
      <c r="FE25" s="110"/>
      <c r="FF25" s="110"/>
      <c r="FG25" s="110" t="s">
        <v>267</v>
      </c>
      <c r="FH25" s="110"/>
      <c r="FI25" s="110" t="s">
        <v>266</v>
      </c>
      <c r="FJ25" s="110"/>
      <c r="FK25" s="110" t="s">
        <v>267</v>
      </c>
      <c r="FL25" s="110"/>
      <c r="FM25" s="110"/>
      <c r="FN25" s="110"/>
      <c r="FO25" s="110"/>
      <c r="FP25" s="110"/>
      <c r="FQ25" s="110"/>
      <c r="FR25" s="110"/>
      <c r="FS25" s="110"/>
      <c r="FT25" s="110"/>
      <c r="FU25" s="110"/>
      <c r="FV25" s="110"/>
      <c r="FW25" s="110"/>
      <c r="FX25" s="110"/>
      <c r="FY25" s="39"/>
      <c r="FZ25" s="39"/>
      <c r="GA25" s="21"/>
      <c r="GC25" s="113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13"/>
    </row>
    <row r="26" spans="1:206" ht="24.95" customHeight="1" x14ac:dyDescent="0.3">
      <c r="C26" s="18"/>
      <c r="D26" s="35"/>
      <c r="E26" s="68"/>
      <c r="F26" s="69"/>
      <c r="G26" s="70"/>
      <c r="H26" s="35" t="s">
        <v>78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AA26" s="37"/>
      <c r="AB26" s="37"/>
      <c r="AE26" s="5" t="s">
        <v>116</v>
      </c>
      <c r="AU26" s="5" t="s">
        <v>117</v>
      </c>
      <c r="AY26" s="39"/>
      <c r="AZ26" s="39"/>
      <c r="BA26" s="37"/>
      <c r="BB26" s="37"/>
      <c r="BG26" s="5" t="s">
        <v>146</v>
      </c>
      <c r="BY26" s="39"/>
      <c r="BZ26" s="39"/>
      <c r="CA26" s="37"/>
      <c r="CB26" s="37"/>
      <c r="CC26" s="12"/>
      <c r="CX26" s="13"/>
      <c r="CY26" s="39"/>
      <c r="CZ26" s="39"/>
      <c r="DA26" s="58" t="s">
        <v>228</v>
      </c>
      <c r="DB26" s="58"/>
      <c r="DC26" s="58"/>
      <c r="DD26" s="5" t="s">
        <v>229</v>
      </c>
      <c r="DY26" s="39"/>
      <c r="DZ26" s="39"/>
      <c r="EA26" s="37"/>
      <c r="EB26" s="37"/>
      <c r="EJ26" s="102"/>
      <c r="EK26" s="103"/>
      <c r="EL26" s="103"/>
      <c r="EM26" s="103"/>
      <c r="EN26" s="103"/>
      <c r="EO26" s="103"/>
      <c r="EP26" s="103"/>
      <c r="EQ26" s="103"/>
      <c r="ER26" s="103"/>
      <c r="ES26" s="103"/>
      <c r="ET26" s="103"/>
      <c r="EU26" s="103"/>
      <c r="EV26" s="103"/>
      <c r="EW26" s="103"/>
      <c r="EX26" s="104"/>
      <c r="EY26" s="39"/>
      <c r="EZ26" s="39"/>
      <c r="FA26" s="37"/>
      <c r="FB26" s="37"/>
      <c r="FC26" s="110"/>
      <c r="FD26" s="110"/>
      <c r="FE26" s="110"/>
      <c r="FF26" s="110"/>
      <c r="FG26" s="110" t="s">
        <v>267</v>
      </c>
      <c r="FH26" s="110"/>
      <c r="FI26" s="110" t="s">
        <v>267</v>
      </c>
      <c r="FJ26" s="110"/>
      <c r="FK26" s="110" t="s">
        <v>266</v>
      </c>
      <c r="FL26" s="110"/>
      <c r="FM26" s="110"/>
      <c r="FN26" s="110"/>
      <c r="FO26" s="110"/>
      <c r="FP26" s="110"/>
      <c r="FQ26" s="110"/>
      <c r="FR26" s="110"/>
      <c r="FS26" s="110"/>
      <c r="FT26" s="110"/>
      <c r="FU26" s="110"/>
      <c r="FV26" s="110"/>
      <c r="FW26" s="110"/>
      <c r="FX26" s="110"/>
      <c r="FY26" s="39"/>
      <c r="FZ26" s="39"/>
      <c r="GA26" s="21"/>
      <c r="GC26" s="12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13"/>
    </row>
    <row r="27" spans="1:206" ht="24.95" customHeight="1" x14ac:dyDescent="0.3">
      <c r="C27" s="1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AA27" s="37"/>
      <c r="AB27" s="37"/>
      <c r="AE27" s="5" t="s">
        <v>118</v>
      </c>
      <c r="AY27" s="37"/>
      <c r="AZ27" s="37"/>
      <c r="BA27" s="37"/>
      <c r="BB27" s="37"/>
      <c r="BY27" s="37"/>
      <c r="BZ27" s="37"/>
      <c r="CA27" s="37"/>
      <c r="CB27" s="37"/>
      <c r="CC27" s="12"/>
      <c r="CD27" s="54"/>
      <c r="CE27" s="55"/>
      <c r="CF27" s="56"/>
      <c r="CG27" s="5" t="s">
        <v>173</v>
      </c>
      <c r="CX27" s="13"/>
      <c r="CY27" s="37"/>
      <c r="CZ27" s="37"/>
      <c r="DA27" s="37"/>
      <c r="DB27" s="37"/>
      <c r="DE27" s="68"/>
      <c r="DF27" s="69"/>
      <c r="DG27" s="69"/>
      <c r="DH27" s="69"/>
      <c r="DI27" s="70"/>
      <c r="DJ27" s="5" t="s">
        <v>231</v>
      </c>
      <c r="DY27" s="37"/>
      <c r="DZ27" s="37"/>
      <c r="EA27" s="37"/>
      <c r="EB27" s="37"/>
      <c r="EJ27" s="105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7"/>
      <c r="EY27" s="37"/>
      <c r="EZ27" s="37"/>
      <c r="FA27" s="37"/>
      <c r="FB27" s="37"/>
      <c r="FC27" s="110">
        <v>0</v>
      </c>
      <c r="FD27" s="110"/>
      <c r="FE27" s="110"/>
      <c r="FF27" s="110"/>
      <c r="FG27" s="110" t="s">
        <v>267</v>
      </c>
      <c r="FH27" s="110"/>
      <c r="FI27" s="110" t="s">
        <v>267</v>
      </c>
      <c r="FJ27" s="110"/>
      <c r="FK27" s="110" t="s">
        <v>267</v>
      </c>
      <c r="FL27" s="110"/>
      <c r="FM27" s="110"/>
      <c r="FN27" s="110"/>
      <c r="FO27" s="110"/>
      <c r="FP27" s="110"/>
      <c r="FQ27" s="110"/>
      <c r="FR27" s="110"/>
      <c r="FS27" s="110"/>
      <c r="FT27" s="110"/>
      <c r="FU27" s="110"/>
      <c r="FV27" s="110"/>
      <c r="FW27" s="110"/>
      <c r="FX27" s="110"/>
      <c r="FY27" s="37"/>
      <c r="FZ27" s="37"/>
      <c r="GA27" s="21"/>
      <c r="GC27" s="12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13"/>
    </row>
    <row r="28" spans="1:206" ht="24.95" customHeight="1" x14ac:dyDescent="0.3">
      <c r="C28" s="18"/>
      <c r="D28" s="35"/>
      <c r="E28" s="35"/>
      <c r="F28" s="21" t="s">
        <v>55</v>
      </c>
      <c r="G28" s="21" t="s">
        <v>56</v>
      </c>
      <c r="H28" s="35" t="s">
        <v>80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37"/>
      <c r="AB28" s="37"/>
      <c r="AE28" s="5" t="s">
        <v>119</v>
      </c>
      <c r="AY28" s="37"/>
      <c r="AZ28" s="37"/>
      <c r="BA28" s="37"/>
      <c r="BB28" s="37"/>
      <c r="BY28" s="37"/>
      <c r="BZ28" s="37"/>
      <c r="CA28" s="37"/>
      <c r="CB28" s="37"/>
      <c r="CC28" s="12"/>
      <c r="CG28" s="5" t="s">
        <v>174</v>
      </c>
      <c r="CX28" s="13"/>
      <c r="CY28" s="37"/>
      <c r="CZ28" s="37"/>
      <c r="DA28" s="37"/>
      <c r="DB28" s="37"/>
      <c r="DN28" s="5" t="s">
        <v>232</v>
      </c>
      <c r="DY28" s="37"/>
      <c r="DZ28" s="37"/>
      <c r="EA28" s="37"/>
      <c r="EB28" s="37"/>
      <c r="EY28" s="37"/>
      <c r="EZ28" s="37"/>
      <c r="FA28" s="37"/>
      <c r="FB28" s="37"/>
      <c r="FH28" s="5" t="s">
        <v>268</v>
      </c>
      <c r="FI28" s="5" t="s">
        <v>269</v>
      </c>
      <c r="FY28" s="37"/>
      <c r="FZ28" s="37"/>
      <c r="GA28" s="21"/>
      <c r="GC28" s="12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13"/>
    </row>
    <row r="29" spans="1:206" ht="24.95" customHeight="1" x14ac:dyDescent="0.3">
      <c r="A29" s="57"/>
      <c r="B29" s="57"/>
      <c r="C29" s="57"/>
      <c r="D29" s="35"/>
      <c r="E29" s="35"/>
      <c r="F29" s="35"/>
      <c r="G29" s="35"/>
      <c r="H29" s="35" t="s">
        <v>81</v>
      </c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AA29" s="37"/>
      <c r="AB29" s="37"/>
      <c r="AE29" s="5" t="str">
        <f>"(1)"</f>
        <v>(1)</v>
      </c>
      <c r="AG29" s="5" t="s">
        <v>69</v>
      </c>
      <c r="AL29" s="5" t="str">
        <f>"={"</f>
        <v>={</v>
      </c>
      <c r="AM29" s="54"/>
      <c r="AN29" s="55"/>
      <c r="AO29" s="55"/>
      <c r="AP29" s="55"/>
      <c r="AQ29" s="56"/>
      <c r="AR29" s="5" t="s">
        <v>88</v>
      </c>
      <c r="AY29" s="37"/>
      <c r="AZ29" s="37"/>
      <c r="BA29" s="37"/>
      <c r="BB29" s="37"/>
      <c r="BC29" s="14" t="s">
        <v>1</v>
      </c>
      <c r="BD29" s="10" t="s">
        <v>6</v>
      </c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1"/>
      <c r="BY29" s="37"/>
      <c r="BZ29" s="37"/>
      <c r="CA29" s="37"/>
      <c r="CB29" s="37"/>
      <c r="CC29" s="12"/>
      <c r="CG29" s="5" t="s">
        <v>175</v>
      </c>
      <c r="CX29" s="13"/>
      <c r="CY29" s="37"/>
      <c r="CZ29" s="37"/>
      <c r="DA29" s="37"/>
      <c r="DB29" s="37"/>
      <c r="DY29" s="37"/>
      <c r="DZ29" s="37"/>
      <c r="EA29" s="37"/>
      <c r="EB29" s="37"/>
      <c r="EC29" s="14" t="s">
        <v>1</v>
      </c>
      <c r="ED29" s="10" t="s">
        <v>6</v>
      </c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1"/>
      <c r="EY29" s="37"/>
      <c r="EZ29" s="37"/>
      <c r="FA29" s="37"/>
      <c r="FB29" s="37"/>
      <c r="FH29" s="5" t="s">
        <v>268</v>
      </c>
      <c r="FI29" s="5" t="s">
        <v>270</v>
      </c>
      <c r="FY29" s="37"/>
      <c r="FZ29" s="37"/>
      <c r="GA29" s="21"/>
      <c r="GC29" s="12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13"/>
    </row>
    <row r="30" spans="1:206" ht="24.95" customHeight="1" x14ac:dyDescent="0.3">
      <c r="C30" s="18"/>
      <c r="D30" s="35"/>
      <c r="E30" s="35"/>
      <c r="F30" s="35"/>
      <c r="G30" s="35"/>
      <c r="H30" s="35" t="s">
        <v>82</v>
      </c>
      <c r="I30" s="35"/>
      <c r="J30" s="35"/>
      <c r="K30" s="35"/>
      <c r="L30" s="35"/>
      <c r="M30" s="68"/>
      <c r="N30" s="69"/>
      <c r="O30" s="69"/>
      <c r="P30" s="69"/>
      <c r="Q30" s="69"/>
      <c r="R30" s="70"/>
      <c r="S30" s="35"/>
      <c r="T30" s="35"/>
      <c r="U30" s="35"/>
      <c r="V30" s="35"/>
      <c r="W30" s="35"/>
      <c r="X30" s="35"/>
      <c r="Y30" s="35"/>
      <c r="AA30" s="37"/>
      <c r="AB30" s="37"/>
      <c r="AG30" s="5" t="s">
        <v>74</v>
      </c>
      <c r="AL30" s="5" t="str">
        <f>"={"</f>
        <v>={</v>
      </c>
      <c r="AM30" s="54"/>
      <c r="AN30" s="55"/>
      <c r="AO30" s="55"/>
      <c r="AP30" s="55"/>
      <c r="AQ30" s="56"/>
      <c r="AR30" s="5" t="s">
        <v>88</v>
      </c>
      <c r="AY30" s="37"/>
      <c r="AZ30" s="37"/>
      <c r="BA30" s="37"/>
      <c r="BB30" s="37"/>
      <c r="BC30" s="12"/>
      <c r="BX30" s="13"/>
      <c r="BY30" s="37"/>
      <c r="BZ30" s="37"/>
      <c r="CA30" s="37"/>
      <c r="CB30" s="37"/>
      <c r="CC30" s="12"/>
      <c r="CD30" s="54"/>
      <c r="CE30" s="55"/>
      <c r="CF30" s="56"/>
      <c r="CG30" s="5" t="s">
        <v>179</v>
      </c>
      <c r="CX30" s="13"/>
      <c r="CY30" s="37"/>
      <c r="CZ30" s="37"/>
      <c r="DA30" s="37"/>
      <c r="DB30" s="37"/>
      <c r="DF30" s="54"/>
      <c r="DG30" s="55"/>
      <c r="DH30" s="55"/>
      <c r="DI30" s="55"/>
      <c r="DJ30" s="55"/>
      <c r="DK30" s="55"/>
      <c r="DL30" s="55"/>
      <c r="DM30" s="55"/>
      <c r="DN30" s="56"/>
      <c r="DO30" s="5" t="s">
        <v>234</v>
      </c>
      <c r="DY30" s="37"/>
      <c r="DZ30" s="37"/>
      <c r="EA30" s="37"/>
      <c r="EB30" s="37"/>
      <c r="EC30" s="12"/>
      <c r="EX30" s="13"/>
      <c r="EY30" s="37"/>
      <c r="EZ30" s="37"/>
      <c r="FA30" s="37"/>
      <c r="FB30" s="37"/>
      <c r="FY30" s="37"/>
      <c r="FZ30" s="37"/>
      <c r="GA30" s="21"/>
      <c r="GC30" s="12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13"/>
    </row>
    <row r="31" spans="1:206" ht="24.95" customHeight="1" x14ac:dyDescent="0.3">
      <c r="C31" s="18"/>
      <c r="AA31" s="37"/>
      <c r="AB31" s="37"/>
      <c r="AE31" s="5" t="str">
        <f>"(2)"</f>
        <v>(2)</v>
      </c>
      <c r="AG31" s="5" t="s">
        <v>120</v>
      </c>
      <c r="AY31" s="37"/>
      <c r="AZ31" s="37"/>
      <c r="BA31" s="37"/>
      <c r="BB31" s="37"/>
      <c r="BC31" s="12"/>
      <c r="BX31" s="13"/>
      <c r="BY31" s="37"/>
      <c r="BZ31" s="37"/>
      <c r="CA31" s="37"/>
      <c r="CB31" s="37"/>
      <c r="CC31" s="12"/>
      <c r="CG31" s="5" t="s">
        <v>180</v>
      </c>
      <c r="CX31" s="13"/>
      <c r="CY31" s="37"/>
      <c r="CZ31" s="37"/>
      <c r="DA31" s="37"/>
      <c r="DB31" s="37"/>
      <c r="DP31" s="5" t="s">
        <v>235</v>
      </c>
      <c r="DY31" s="37"/>
      <c r="DZ31" s="37"/>
      <c r="EA31" s="37"/>
      <c r="EB31" s="37"/>
      <c r="EC31" s="12"/>
      <c r="EX31" s="13"/>
      <c r="EY31" s="37"/>
      <c r="EZ31" s="37"/>
      <c r="FA31" s="37"/>
      <c r="FB31" s="37"/>
      <c r="FY31" s="37"/>
      <c r="FZ31" s="37"/>
      <c r="GA31" s="21"/>
      <c r="GC31" s="32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8"/>
    </row>
    <row r="32" spans="1:206" ht="24.95" customHeight="1" x14ac:dyDescent="0.3">
      <c r="C32" s="14" t="s">
        <v>1</v>
      </c>
      <c r="D32" s="10" t="s">
        <v>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AA32" s="37"/>
      <c r="AB32" s="37"/>
      <c r="AG32" s="80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2"/>
      <c r="AY32" s="37"/>
      <c r="AZ32" s="37"/>
      <c r="BA32" s="37"/>
      <c r="BB32" s="37"/>
      <c r="BC32" s="12"/>
      <c r="BX32" s="13"/>
      <c r="BY32" s="37"/>
      <c r="BZ32" s="37"/>
      <c r="CA32" s="37"/>
      <c r="CB32" s="37"/>
      <c r="CC32" s="12"/>
      <c r="CD32" s="54"/>
      <c r="CE32" s="55"/>
      <c r="CF32" s="56"/>
      <c r="CG32" s="5" t="s">
        <v>177</v>
      </c>
      <c r="CX32" s="13"/>
      <c r="CY32" s="37"/>
      <c r="CZ32" s="37"/>
      <c r="DA32" s="37"/>
      <c r="DB32" s="37"/>
      <c r="DQ32" s="5" t="s">
        <v>236</v>
      </c>
      <c r="DY32" s="37"/>
      <c r="DZ32" s="37"/>
      <c r="EA32" s="37"/>
      <c r="EB32" s="37"/>
      <c r="EC32" s="12"/>
      <c r="EX32" s="13"/>
      <c r="EY32" s="37"/>
      <c r="EZ32" s="37"/>
      <c r="FA32" s="37"/>
      <c r="FB32" s="37"/>
      <c r="FY32" s="37"/>
      <c r="FZ32" s="37"/>
      <c r="GA32" s="24"/>
    </row>
    <row r="33" spans="3:190" ht="24.95" customHeight="1" x14ac:dyDescent="0.3"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37"/>
      <c r="AB33" s="37"/>
      <c r="AG33" s="83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5"/>
      <c r="AY33" s="37"/>
      <c r="AZ33" s="37"/>
      <c r="BA33" s="37"/>
      <c r="BB33" s="37"/>
      <c r="BC33" s="12"/>
      <c r="BX33" s="13"/>
      <c r="BY33" s="37"/>
      <c r="BZ33" s="37"/>
      <c r="CA33" s="37"/>
      <c r="CB33" s="37"/>
      <c r="CC33" s="12"/>
      <c r="CG33" s="5" t="s">
        <v>181</v>
      </c>
      <c r="CX33" s="13"/>
      <c r="CY33" s="37"/>
      <c r="CZ33" s="37"/>
      <c r="DA33" s="37"/>
      <c r="DB33" s="37"/>
      <c r="DN33" s="5" t="s">
        <v>237</v>
      </c>
      <c r="DY33" s="37"/>
      <c r="DZ33" s="37"/>
      <c r="EA33" s="37"/>
      <c r="EB33" s="37"/>
      <c r="EC33" s="12"/>
      <c r="EX33" s="13"/>
      <c r="EY33" s="37"/>
      <c r="EZ33" s="37"/>
      <c r="FA33" s="37"/>
      <c r="FB33" s="37"/>
      <c r="FY33" s="37"/>
      <c r="FZ33" s="37"/>
      <c r="GA33" s="24"/>
      <c r="GC33" s="1" t="s">
        <v>3</v>
      </c>
      <c r="GH33" s="1" t="s">
        <v>40</v>
      </c>
    </row>
    <row r="34" spans="3:190" ht="24.95" customHeight="1" x14ac:dyDescent="0.3"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BC34" s="12"/>
      <c r="BX34" s="13"/>
      <c r="CC34" s="12"/>
      <c r="CG34" s="5" t="s">
        <v>182</v>
      </c>
      <c r="CX34" s="13"/>
      <c r="EC34" s="12"/>
      <c r="EX34" s="13"/>
      <c r="GD34" s="1" t="s">
        <v>5</v>
      </c>
      <c r="GE34" s="1" t="s">
        <v>20</v>
      </c>
    </row>
    <row r="35" spans="3:190" ht="24.95" customHeight="1" x14ac:dyDescent="0.3"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3"/>
      <c r="BC35" s="12"/>
      <c r="BX35" s="13"/>
      <c r="CC35" s="12"/>
      <c r="CD35" s="54"/>
      <c r="CE35" s="55"/>
      <c r="CF35" s="56"/>
      <c r="CG35" s="5" t="s">
        <v>184</v>
      </c>
      <c r="CX35" s="13"/>
      <c r="EC35" s="12"/>
      <c r="EX35" s="13"/>
      <c r="GC35" s="1" t="s">
        <v>4</v>
      </c>
      <c r="GH35" s="1" t="s">
        <v>282</v>
      </c>
    </row>
    <row r="36" spans="3:190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BC36" s="32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8"/>
      <c r="CC36" s="32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8"/>
      <c r="EC36" s="32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8"/>
    </row>
  </sheetData>
  <mergeCells count="116">
    <mergeCell ref="AG32:AW33"/>
    <mergeCell ref="CD32:CF32"/>
    <mergeCell ref="CD35:CF35"/>
    <mergeCell ref="FI27:FJ27"/>
    <mergeCell ref="FK27:FL27"/>
    <mergeCell ref="FM27:FX27"/>
    <mergeCell ref="A29:C29"/>
    <mergeCell ref="AM29:AQ29"/>
    <mergeCell ref="M30:R30"/>
    <mergeCell ref="AM30:AQ30"/>
    <mergeCell ref="CD30:CF30"/>
    <mergeCell ref="DF30:DN30"/>
    <mergeCell ref="E26:G26"/>
    <mergeCell ref="DA26:DC26"/>
    <mergeCell ref="EJ26:EX27"/>
    <mergeCell ref="FG26:FH26"/>
    <mergeCell ref="FI26:FJ26"/>
    <mergeCell ref="FK26:FL26"/>
    <mergeCell ref="CD27:CF27"/>
    <mergeCell ref="DE27:DI27"/>
    <mergeCell ref="FC27:FF27"/>
    <mergeCell ref="FG27:FH27"/>
    <mergeCell ref="FC24:FF26"/>
    <mergeCell ref="FG24:FH24"/>
    <mergeCell ref="FI24:FJ24"/>
    <mergeCell ref="FK24:FL24"/>
    <mergeCell ref="FM24:FX26"/>
    <mergeCell ref="AA25:AC25"/>
    <mergeCell ref="FG25:FH25"/>
    <mergeCell ref="FI25:FJ25"/>
    <mergeCell ref="FK25:FL25"/>
    <mergeCell ref="FI22:FJ22"/>
    <mergeCell ref="FK22:FL22"/>
    <mergeCell ref="E23:G23"/>
    <mergeCell ref="AO23:AU23"/>
    <mergeCell ref="EJ23:EX24"/>
    <mergeCell ref="FG23:FH23"/>
    <mergeCell ref="FI23:FJ23"/>
    <mergeCell ref="FK23:FL23"/>
    <mergeCell ref="J24:L24"/>
    <mergeCell ref="BQ24:BV24"/>
    <mergeCell ref="FM20:FX20"/>
    <mergeCell ref="A21:C21"/>
    <mergeCell ref="J21:L21"/>
    <mergeCell ref="AK21:AO21"/>
    <mergeCell ref="FC21:FF23"/>
    <mergeCell ref="FG21:FH21"/>
    <mergeCell ref="FI21:FJ21"/>
    <mergeCell ref="FK21:FL21"/>
    <mergeCell ref="FM21:FX23"/>
    <mergeCell ref="FG22:FH22"/>
    <mergeCell ref="E20:G20"/>
    <mergeCell ref="AK20:AO20"/>
    <mergeCell ref="FC20:FF20"/>
    <mergeCell ref="FG20:FH20"/>
    <mergeCell ref="FI20:FJ20"/>
    <mergeCell ref="FK20:FL20"/>
    <mergeCell ref="FG18:FL18"/>
    <mergeCell ref="FM18:FX19"/>
    <mergeCell ref="CE19:CH19"/>
    <mergeCell ref="FC19:FF19"/>
    <mergeCell ref="FG19:FH19"/>
    <mergeCell ref="FI19:FJ19"/>
    <mergeCell ref="FK19:FL19"/>
    <mergeCell ref="A17:C17"/>
    <mergeCell ref="AK17:AO17"/>
    <mergeCell ref="CE17:CH17"/>
    <mergeCell ref="EJ17:EX18"/>
    <mergeCell ref="E18:G18"/>
    <mergeCell ref="FC18:FF18"/>
    <mergeCell ref="AO14:AR14"/>
    <mergeCell ref="CK14:CN15"/>
    <mergeCell ref="CO14:CP15"/>
    <mergeCell ref="E15:G15"/>
    <mergeCell ref="J15:L15"/>
    <mergeCell ref="FV15:FX15"/>
    <mergeCell ref="E12:G12"/>
    <mergeCell ref="AS12:AT12"/>
    <mergeCell ref="FP12:FT12"/>
    <mergeCell ref="CO13:CP13"/>
    <mergeCell ref="DN13:DS13"/>
    <mergeCell ref="FA13:FC13"/>
    <mergeCell ref="BE9:BF9"/>
    <mergeCell ref="CO9:CP9"/>
    <mergeCell ref="AK10:AO10"/>
    <mergeCell ref="CK10:CN11"/>
    <mergeCell ref="CO10:CP11"/>
    <mergeCell ref="AK11:AO11"/>
    <mergeCell ref="BE11:BF11"/>
    <mergeCell ref="ER6:EV6"/>
    <mergeCell ref="FE6:FH6"/>
    <mergeCell ref="E7:G7"/>
    <mergeCell ref="BE7:BF7"/>
    <mergeCell ref="DE7:DI7"/>
    <mergeCell ref="E8:G8"/>
    <mergeCell ref="EK8:EO8"/>
    <mergeCell ref="ER8:EV8"/>
    <mergeCell ref="AK5:AO5"/>
    <mergeCell ref="CE5:CH5"/>
    <mergeCell ref="A6:C6"/>
    <mergeCell ref="AJ6:AM6"/>
    <mergeCell ref="BA6:BC6"/>
    <mergeCell ref="EK6:EO6"/>
    <mergeCell ref="FA2:FC2"/>
    <mergeCell ref="GC2:GX3"/>
    <mergeCell ref="BO3:BW4"/>
    <mergeCell ref="CE3:CH3"/>
    <mergeCell ref="DE3:DI3"/>
    <mergeCell ref="FE3:FH3"/>
    <mergeCell ref="C2:F4"/>
    <mergeCell ref="AA2:AC2"/>
    <mergeCell ref="BA2:BC2"/>
    <mergeCell ref="CA2:CC2"/>
    <mergeCell ref="DA2:DC2"/>
    <mergeCell ref="EA2:EC2"/>
    <mergeCell ref="AK4:AO4"/>
  </mergeCells>
  <phoneticPr fontId="2"/>
  <pageMargins left="0.7" right="0.86624999999999996" top="0.75" bottom="0.75" header="0.3" footer="0.3"/>
  <pageSetup paperSize="9" scale="87" orientation="portrait" r:id="rId1"/>
  <headerFooter>
    <oddHeader>&amp;L2019/10/09&amp;C&amp;"メイリオ,レギュラー"&amp;16&amp;A&amp;R&amp;"メイリオ,レギュラー"（担当：池川）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36"/>
  <sheetViews>
    <sheetView showGridLines="0" tabSelected="1" view="pageLayout" topLeftCell="EP1" zoomScale="80" zoomScaleNormal="90" zoomScalePageLayoutView="80" workbookViewId="0">
      <selection activeCell="GQ10" sqref="GQ10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26" width="3.625" style="18"/>
    <col min="27" max="182" width="3.625" style="5"/>
    <col min="183" max="16384" width="3.625" style="1"/>
  </cols>
  <sheetData>
    <row r="1" spans="1:20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06" ht="24.95" customHeight="1" x14ac:dyDescent="0.3">
      <c r="A2" s="1"/>
      <c r="B2" s="1"/>
      <c r="C2" s="59" t="s">
        <v>0</v>
      </c>
      <c r="D2" s="60"/>
      <c r="E2" s="60"/>
      <c r="F2" s="61"/>
      <c r="G2" s="25" t="s">
        <v>46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58" t="s">
        <v>84</v>
      </c>
      <c r="AB2" s="58"/>
      <c r="AC2" s="58"/>
      <c r="AD2" s="5" t="s">
        <v>85</v>
      </c>
      <c r="AF2" s="37"/>
      <c r="AG2" s="37" t="s">
        <v>86</v>
      </c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58" t="s">
        <v>122</v>
      </c>
      <c r="BB2" s="58"/>
      <c r="BC2" s="58"/>
      <c r="BD2" s="5" t="s">
        <v>123</v>
      </c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58" t="s">
        <v>122</v>
      </c>
      <c r="CB2" s="58"/>
      <c r="CC2" s="58"/>
      <c r="CD2" s="5" t="s">
        <v>147</v>
      </c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58" t="s">
        <v>185</v>
      </c>
      <c r="DB2" s="58"/>
      <c r="DC2" s="58"/>
      <c r="DD2" s="5" t="s">
        <v>186</v>
      </c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58" t="s">
        <v>38</v>
      </c>
      <c r="EB2" s="58"/>
      <c r="EC2" s="58"/>
      <c r="ED2" s="5" t="s">
        <v>208</v>
      </c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58" t="s">
        <v>239</v>
      </c>
      <c r="FB2" s="58"/>
      <c r="FC2" s="58"/>
      <c r="FD2" s="5" t="s">
        <v>240</v>
      </c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21"/>
      <c r="GC2" s="59" t="s">
        <v>2</v>
      </c>
      <c r="GD2" s="60"/>
      <c r="GE2" s="60"/>
      <c r="GF2" s="60"/>
      <c r="GG2" s="60"/>
      <c r="GH2" s="60"/>
      <c r="GI2" s="60"/>
      <c r="GJ2" s="60"/>
      <c r="GK2" s="60"/>
      <c r="GL2" s="60"/>
      <c r="GM2" s="60"/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1"/>
    </row>
    <row r="3" spans="1:206" ht="24.95" customHeight="1" thickBot="1" x14ac:dyDescent="0.35">
      <c r="A3" s="1"/>
      <c r="B3" s="1"/>
      <c r="C3" s="62"/>
      <c r="D3" s="63"/>
      <c r="E3" s="63"/>
      <c r="F3" s="64"/>
      <c r="G3" s="4" t="s">
        <v>48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37"/>
      <c r="AB3" s="37"/>
      <c r="AC3" s="37"/>
      <c r="AD3" s="37"/>
      <c r="AE3" s="5" t="s">
        <v>71</v>
      </c>
      <c r="AH3" s="5" t="s">
        <v>87</v>
      </c>
      <c r="AW3" s="37"/>
      <c r="AX3" s="37"/>
      <c r="AY3" s="37"/>
      <c r="AZ3" s="37"/>
      <c r="BA3" s="37"/>
      <c r="BB3" s="37"/>
      <c r="BC3" s="37"/>
      <c r="BD3" s="37"/>
      <c r="BE3" s="5" t="s">
        <v>124</v>
      </c>
      <c r="BO3" s="71"/>
      <c r="BP3" s="72"/>
      <c r="BQ3" s="72"/>
      <c r="BR3" s="72"/>
      <c r="BS3" s="72"/>
      <c r="BT3" s="72"/>
      <c r="BU3" s="72"/>
      <c r="BV3" s="72"/>
      <c r="BW3" s="73"/>
      <c r="BX3" s="37"/>
      <c r="BY3" s="37"/>
      <c r="BZ3" s="37"/>
      <c r="CA3" s="37"/>
      <c r="CB3" s="37"/>
      <c r="CC3" s="37"/>
      <c r="CD3" s="37"/>
      <c r="CE3" s="54" t="s">
        <v>148</v>
      </c>
      <c r="CF3" s="55"/>
      <c r="CG3" s="55"/>
      <c r="CH3" s="56"/>
      <c r="CI3" s="5" t="s">
        <v>149</v>
      </c>
      <c r="CW3" s="37"/>
      <c r="CX3" s="37"/>
      <c r="CY3" s="37"/>
      <c r="CZ3" s="37"/>
      <c r="DA3" s="37"/>
      <c r="DB3" s="37"/>
      <c r="DC3" s="37"/>
      <c r="DD3" s="37"/>
      <c r="DE3" s="68" t="s">
        <v>186</v>
      </c>
      <c r="DF3" s="69"/>
      <c r="DG3" s="69"/>
      <c r="DH3" s="69"/>
      <c r="DI3" s="70"/>
      <c r="DJ3" s="5" t="s">
        <v>187</v>
      </c>
      <c r="DW3" s="37"/>
      <c r="DX3" s="37"/>
      <c r="DY3" s="37"/>
      <c r="DZ3" s="37"/>
      <c r="EA3" s="37"/>
      <c r="EB3" s="37"/>
      <c r="EC3" s="37"/>
      <c r="EE3" s="5" t="s">
        <v>205</v>
      </c>
      <c r="EF3" s="5" t="s">
        <v>209</v>
      </c>
      <c r="EW3" s="37"/>
      <c r="EX3" s="37"/>
      <c r="EY3" s="37"/>
      <c r="EZ3" s="37"/>
      <c r="FA3" s="37"/>
      <c r="FB3" s="37"/>
      <c r="FC3" s="37"/>
      <c r="FD3" s="37"/>
      <c r="FE3" s="54" t="s">
        <v>241</v>
      </c>
      <c r="FF3" s="55"/>
      <c r="FG3" s="55"/>
      <c r="FH3" s="56"/>
      <c r="FI3" s="5" t="s">
        <v>242</v>
      </c>
      <c r="FW3" s="37"/>
      <c r="FX3" s="37"/>
      <c r="FY3" s="37"/>
      <c r="FZ3" s="37"/>
      <c r="GA3" s="21"/>
      <c r="GC3" s="65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7"/>
    </row>
    <row r="4" spans="1:206" ht="24.95" customHeight="1" thickBot="1" x14ac:dyDescent="0.35">
      <c r="A4" s="1"/>
      <c r="B4" s="1"/>
      <c r="C4" s="65"/>
      <c r="D4" s="66"/>
      <c r="E4" s="66"/>
      <c r="F4" s="67"/>
      <c r="G4" s="26" t="s">
        <v>47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37"/>
      <c r="AB4" s="37"/>
      <c r="AC4" s="37"/>
      <c r="AD4" s="37"/>
      <c r="AJ4" s="5" t="str">
        <f>"={"</f>
        <v>={</v>
      </c>
      <c r="AK4" s="54" t="s">
        <v>89</v>
      </c>
      <c r="AL4" s="55"/>
      <c r="AM4" s="55"/>
      <c r="AN4" s="55"/>
      <c r="AO4" s="56"/>
      <c r="AP4" s="5" t="s">
        <v>88</v>
      </c>
      <c r="AW4" s="37"/>
      <c r="AX4" s="37"/>
      <c r="AY4" s="37"/>
      <c r="AZ4" s="37"/>
      <c r="BA4" s="37"/>
      <c r="BB4" s="37"/>
      <c r="BC4" s="37"/>
      <c r="BD4" s="37"/>
      <c r="BO4" s="74"/>
      <c r="BP4" s="75"/>
      <c r="BQ4" s="75"/>
      <c r="BR4" s="75"/>
      <c r="BS4" s="75"/>
      <c r="BT4" s="75"/>
      <c r="BU4" s="75"/>
      <c r="BV4" s="75"/>
      <c r="BW4" s="76"/>
      <c r="BX4" s="37"/>
      <c r="BY4" s="37"/>
      <c r="BZ4" s="37"/>
      <c r="CA4" s="37"/>
      <c r="CB4" s="37"/>
      <c r="CC4" s="37"/>
      <c r="CD4" s="37"/>
      <c r="CI4" s="5" t="s">
        <v>150</v>
      </c>
      <c r="CJ4" s="5" t="s">
        <v>151</v>
      </c>
      <c r="CW4" s="37"/>
      <c r="CX4" s="37"/>
      <c r="CY4" s="37"/>
      <c r="CZ4" s="37"/>
      <c r="DA4" s="37"/>
      <c r="DB4" s="37"/>
      <c r="DC4" s="37"/>
      <c r="DD4" s="37"/>
      <c r="DF4" s="5" t="s">
        <v>188</v>
      </c>
      <c r="DW4" s="37"/>
      <c r="DX4" s="37"/>
      <c r="DY4" s="37"/>
      <c r="DZ4" s="37"/>
      <c r="EA4" s="37"/>
      <c r="EB4" s="37"/>
      <c r="EC4" s="37"/>
      <c r="EF4" s="5" t="s">
        <v>210</v>
      </c>
      <c r="EW4" s="37"/>
      <c r="EX4" s="37"/>
      <c r="EY4" s="37"/>
      <c r="EZ4" s="37"/>
      <c r="FA4" s="37"/>
      <c r="FB4" s="37"/>
      <c r="FC4" s="37"/>
      <c r="FD4" s="37"/>
      <c r="FF4" s="5" t="s">
        <v>243</v>
      </c>
      <c r="FW4" s="37"/>
      <c r="FX4" s="37"/>
      <c r="FY4" s="37"/>
      <c r="FZ4" s="37"/>
      <c r="GA4" s="21"/>
      <c r="GC4" s="15"/>
      <c r="GD4" s="5" t="s">
        <v>123</v>
      </c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2"/>
      <c r="GW4" s="2"/>
      <c r="GX4" s="3"/>
    </row>
    <row r="5" spans="1:20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37"/>
      <c r="AB5" s="37"/>
      <c r="AC5" s="37"/>
      <c r="AD5" s="37"/>
      <c r="AJ5" s="5" t="str">
        <f>"={"</f>
        <v>={</v>
      </c>
      <c r="AK5" s="54" t="s">
        <v>90</v>
      </c>
      <c r="AL5" s="55"/>
      <c r="AM5" s="55"/>
      <c r="AN5" s="55"/>
      <c r="AO5" s="56"/>
      <c r="AP5" s="5" t="s">
        <v>88</v>
      </c>
      <c r="AQ5" s="5" t="s">
        <v>91</v>
      </c>
      <c r="AW5" s="37"/>
      <c r="AX5" s="37"/>
      <c r="AY5" s="37"/>
      <c r="AZ5" s="37"/>
      <c r="BA5" s="37"/>
      <c r="BB5" s="37"/>
      <c r="BC5" s="37"/>
      <c r="BD5" s="37"/>
      <c r="BW5" s="37"/>
      <c r="BX5" s="37"/>
      <c r="BY5" s="37"/>
      <c r="BZ5" s="37"/>
      <c r="CA5" s="37"/>
      <c r="CB5" s="37" t="s">
        <v>160</v>
      </c>
      <c r="CC5" s="37"/>
      <c r="CD5" s="37"/>
      <c r="CE5" s="54" t="s">
        <v>152</v>
      </c>
      <c r="CF5" s="55"/>
      <c r="CG5" s="55"/>
      <c r="CH5" s="56"/>
      <c r="CI5" s="5" t="s">
        <v>153</v>
      </c>
      <c r="CW5" s="37"/>
      <c r="CX5" s="37"/>
      <c r="CY5" s="37"/>
      <c r="CZ5" s="37"/>
      <c r="DA5" s="37"/>
      <c r="DB5" s="37"/>
      <c r="DC5" s="37"/>
      <c r="DD5" s="37"/>
      <c r="DF5" s="5" t="s">
        <v>189</v>
      </c>
      <c r="DS5" s="5" t="s">
        <v>190</v>
      </c>
      <c r="DW5" s="37"/>
      <c r="DX5" s="37"/>
      <c r="DY5" s="37"/>
      <c r="DZ5" s="37"/>
      <c r="EA5" s="37"/>
      <c r="EB5" s="37"/>
      <c r="EC5" s="37"/>
      <c r="EG5" s="5" t="s">
        <v>211</v>
      </c>
      <c r="EK5" s="5" t="s">
        <v>212</v>
      </c>
      <c r="EQ5" s="5" t="s">
        <v>216</v>
      </c>
      <c r="EW5" s="37"/>
      <c r="EX5" s="37"/>
      <c r="EY5" s="37"/>
      <c r="EZ5" s="37"/>
      <c r="FA5" s="37"/>
      <c r="FB5" s="37"/>
      <c r="FC5" s="37"/>
      <c r="FD5" s="37"/>
      <c r="FF5" s="5" t="s">
        <v>246</v>
      </c>
      <c r="FW5" s="37"/>
      <c r="FX5" s="37"/>
      <c r="FY5" s="37"/>
      <c r="FZ5" s="37"/>
      <c r="GA5" s="21"/>
      <c r="GC5" s="15"/>
      <c r="GD5" s="5"/>
      <c r="GE5" s="5" t="s">
        <v>271</v>
      </c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6"/>
    </row>
    <row r="6" spans="1:206" ht="24.95" customHeight="1" x14ac:dyDescent="0.3">
      <c r="A6" s="58" t="s">
        <v>49</v>
      </c>
      <c r="B6" s="58"/>
      <c r="C6" s="58"/>
      <c r="D6" s="35" t="s">
        <v>51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21"/>
      <c r="Y6" s="21"/>
      <c r="Z6" s="22"/>
      <c r="AA6" s="37"/>
      <c r="AB6" s="37"/>
      <c r="AC6" s="37"/>
      <c r="AD6" s="37"/>
      <c r="AE6" s="37"/>
      <c r="AF6" s="37"/>
      <c r="AG6" s="37"/>
      <c r="AH6" s="37"/>
      <c r="AI6" s="37"/>
      <c r="AJ6" s="68" t="s">
        <v>92</v>
      </c>
      <c r="AK6" s="86"/>
      <c r="AL6" s="86"/>
      <c r="AM6" s="87"/>
      <c r="AN6" s="37" t="s">
        <v>93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77" t="s">
        <v>125</v>
      </c>
      <c r="BB6" s="78"/>
      <c r="BC6" s="78"/>
      <c r="BD6" s="52" t="s">
        <v>123</v>
      </c>
      <c r="BE6" s="52"/>
      <c r="BF6" s="52"/>
      <c r="BG6" s="52"/>
      <c r="BH6" s="52" t="s">
        <v>136</v>
      </c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3"/>
      <c r="BW6" s="50"/>
      <c r="BX6" s="51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 t="s">
        <v>154</v>
      </c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K6" s="54" t="s">
        <v>214</v>
      </c>
      <c r="EL6" s="55"/>
      <c r="EM6" s="55"/>
      <c r="EN6" s="55"/>
      <c r="EO6" s="56"/>
      <c r="EQ6" s="37"/>
      <c r="ER6" s="54" t="str">
        <f>"3/6"</f>
        <v>3/6</v>
      </c>
      <c r="ES6" s="55"/>
      <c r="ET6" s="55"/>
      <c r="EU6" s="55"/>
      <c r="EV6" s="56"/>
      <c r="EW6" s="37"/>
      <c r="EX6" s="37"/>
      <c r="EY6" s="37"/>
      <c r="EZ6" s="37"/>
      <c r="FA6" s="37"/>
      <c r="FB6" s="37"/>
      <c r="FC6" s="37"/>
      <c r="FD6" s="37"/>
      <c r="FE6" s="54" t="s">
        <v>244</v>
      </c>
      <c r="FF6" s="55"/>
      <c r="FG6" s="55"/>
      <c r="FH6" s="56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21"/>
      <c r="GC6" s="15"/>
      <c r="GD6" s="5"/>
      <c r="GE6" s="5"/>
      <c r="GF6" s="5" t="s">
        <v>205</v>
      </c>
      <c r="GG6" s="5" t="s">
        <v>272</v>
      </c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6"/>
    </row>
    <row r="7" spans="1:206" ht="24.95" customHeight="1" x14ac:dyDescent="0.3">
      <c r="A7" s="22"/>
      <c r="B7" s="22"/>
      <c r="C7" s="20"/>
      <c r="D7" s="21"/>
      <c r="E7" s="68" t="s">
        <v>50</v>
      </c>
      <c r="F7" s="69"/>
      <c r="G7" s="70"/>
      <c r="H7" s="21" t="s">
        <v>52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 t="s">
        <v>94</v>
      </c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43"/>
      <c r="BD7" s="37"/>
      <c r="BE7" s="79" t="s">
        <v>127</v>
      </c>
      <c r="BF7" s="79"/>
      <c r="BG7" s="42" t="s">
        <v>126</v>
      </c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44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 t="s">
        <v>155</v>
      </c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68" t="s">
        <v>191</v>
      </c>
      <c r="DF7" s="69"/>
      <c r="DG7" s="69"/>
      <c r="DH7" s="69"/>
      <c r="DI7" s="70"/>
      <c r="DJ7" s="37" t="s">
        <v>192</v>
      </c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G7" s="5" t="s">
        <v>191</v>
      </c>
      <c r="EK7" s="5" t="s">
        <v>213</v>
      </c>
      <c r="EQ7" s="37" t="s">
        <v>216</v>
      </c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 t="s">
        <v>245</v>
      </c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21"/>
      <c r="GC7" s="15"/>
      <c r="GD7" s="5"/>
      <c r="GE7" s="5"/>
      <c r="GF7" s="5" t="s">
        <v>206</v>
      </c>
      <c r="GG7" s="5" t="s">
        <v>273</v>
      </c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6"/>
    </row>
    <row r="8" spans="1:206" ht="24.95" customHeight="1" x14ac:dyDescent="0.3">
      <c r="A8" s="22"/>
      <c r="B8" s="22"/>
      <c r="C8" s="20"/>
      <c r="D8" s="21"/>
      <c r="E8" s="68" t="s">
        <v>53</v>
      </c>
      <c r="F8" s="69"/>
      <c r="G8" s="70"/>
      <c r="H8" s="21" t="s">
        <v>54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 t="s">
        <v>55</v>
      </c>
      <c r="AO8" s="37" t="s">
        <v>95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43"/>
      <c r="BD8" s="37"/>
      <c r="BE8" s="37"/>
      <c r="BF8" s="37"/>
      <c r="BG8" s="37"/>
      <c r="BH8" s="37" t="s">
        <v>128</v>
      </c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44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 t="s">
        <v>150</v>
      </c>
      <c r="CK8" s="37" t="s">
        <v>156</v>
      </c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 t="s">
        <v>193</v>
      </c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54" t="s">
        <v>215</v>
      </c>
      <c r="EL8" s="55"/>
      <c r="EM8" s="55"/>
      <c r="EN8" s="55"/>
      <c r="EO8" s="56"/>
      <c r="EP8" s="37"/>
      <c r="EQ8" s="37"/>
      <c r="ER8" s="54" t="str">
        <f>"2/6"</f>
        <v>2/6</v>
      </c>
      <c r="ES8" s="55"/>
      <c r="ET8" s="55"/>
      <c r="EU8" s="55"/>
      <c r="EV8" s="56"/>
      <c r="EW8" s="37"/>
      <c r="EX8" s="37"/>
      <c r="EY8" s="37"/>
      <c r="EZ8" s="37"/>
      <c r="FA8" s="37"/>
      <c r="FB8" s="37"/>
      <c r="FC8" s="37"/>
      <c r="FD8" s="37"/>
      <c r="FE8" s="37" t="s">
        <v>247</v>
      </c>
      <c r="FF8" s="37"/>
      <c r="FG8" s="37"/>
      <c r="FH8" s="37"/>
      <c r="FI8" s="37"/>
      <c r="FJ8" s="37"/>
      <c r="FK8" s="95"/>
      <c r="FL8" s="96"/>
      <c r="FM8" s="96"/>
      <c r="FN8" s="96"/>
      <c r="FO8" s="96"/>
      <c r="FP8" s="96"/>
      <c r="FQ8" s="96"/>
      <c r="FR8" s="96"/>
      <c r="FS8" s="96"/>
      <c r="FT8" s="96"/>
      <c r="FU8" s="96"/>
      <c r="FV8" s="96"/>
      <c r="FW8" s="96"/>
      <c r="FX8" s="97"/>
      <c r="FY8" s="37"/>
      <c r="FZ8" s="37"/>
      <c r="GA8" s="21"/>
      <c r="GC8" s="4"/>
      <c r="GD8" s="5"/>
      <c r="GE8" s="5"/>
      <c r="GF8" s="5" t="s">
        <v>274</v>
      </c>
      <c r="GG8" s="5" t="s">
        <v>275</v>
      </c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6"/>
    </row>
    <row r="9" spans="1:206" ht="24.95" customHeight="1" x14ac:dyDescent="0.3">
      <c r="A9" s="22"/>
      <c r="B9" s="22"/>
      <c r="C9" s="20"/>
      <c r="D9" s="21"/>
      <c r="E9" s="21"/>
      <c r="F9" s="21" t="s">
        <v>55</v>
      </c>
      <c r="G9" s="21" t="s">
        <v>56</v>
      </c>
      <c r="H9" s="21" t="s">
        <v>57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37"/>
      <c r="AB9" s="37"/>
      <c r="AC9" s="37"/>
      <c r="AD9" s="37"/>
      <c r="AE9" s="37" t="s">
        <v>73</v>
      </c>
      <c r="AF9" s="37"/>
      <c r="AG9" s="37"/>
      <c r="AH9" s="37" t="s">
        <v>96</v>
      </c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43"/>
      <c r="BD9" s="37"/>
      <c r="BE9" s="79" t="s">
        <v>129</v>
      </c>
      <c r="BF9" s="79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44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 t="s">
        <v>157</v>
      </c>
      <c r="CL9" s="37"/>
      <c r="CM9" s="37"/>
      <c r="CN9" s="37"/>
      <c r="CO9" s="68">
        <v>2</v>
      </c>
      <c r="CP9" s="70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 t="s">
        <v>194</v>
      </c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 t="s">
        <v>217</v>
      </c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 t="s">
        <v>249</v>
      </c>
      <c r="FG9" s="37"/>
      <c r="FH9" s="37"/>
      <c r="FI9" s="37"/>
      <c r="FJ9" s="37"/>
      <c r="FK9" s="108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109"/>
      <c r="FY9" s="37"/>
      <c r="FZ9" s="37"/>
      <c r="GA9" s="21"/>
      <c r="GC9" s="4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6"/>
    </row>
    <row r="10" spans="1:206" ht="24.95" customHeight="1" x14ac:dyDescent="0.3">
      <c r="A10" s="22"/>
      <c r="B10" s="22"/>
      <c r="C10" s="20"/>
      <c r="D10" s="21"/>
      <c r="E10" s="21"/>
      <c r="F10" s="21"/>
      <c r="G10" s="21"/>
      <c r="H10" s="21" t="s">
        <v>58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37"/>
      <c r="AB10" s="37"/>
      <c r="AC10" s="37"/>
      <c r="AD10" s="37"/>
      <c r="AE10" s="37"/>
      <c r="AF10" s="37"/>
      <c r="AG10" s="37"/>
      <c r="AH10" s="37"/>
      <c r="AJ10" s="5" t="str">
        <f>"={"</f>
        <v>={</v>
      </c>
      <c r="AK10" s="54">
        <v>2</v>
      </c>
      <c r="AL10" s="55"/>
      <c r="AM10" s="55"/>
      <c r="AN10" s="55"/>
      <c r="AO10" s="56"/>
      <c r="AP10" s="5" t="s">
        <v>88</v>
      </c>
      <c r="AT10" s="37"/>
      <c r="AU10" s="37"/>
      <c r="AV10" s="37"/>
      <c r="AW10" s="37"/>
      <c r="AX10" s="37"/>
      <c r="AY10" s="37"/>
      <c r="AZ10" s="37"/>
      <c r="BA10" s="37"/>
      <c r="BB10" s="37"/>
      <c r="BC10" s="43"/>
      <c r="BD10" s="37"/>
      <c r="BE10" s="37"/>
      <c r="BF10" s="37"/>
      <c r="BG10" s="37"/>
      <c r="BH10" s="37" t="s">
        <v>130</v>
      </c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44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91" t="s">
        <v>154</v>
      </c>
      <c r="CL10" s="91"/>
      <c r="CM10" s="91"/>
      <c r="CN10" s="92"/>
      <c r="CO10" s="88" t="str">
        <f>"1/2"</f>
        <v>1/2</v>
      </c>
      <c r="CP10" s="89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95"/>
      <c r="EI10" s="96"/>
      <c r="EJ10" s="96"/>
      <c r="EK10" s="96"/>
      <c r="EL10" s="96"/>
      <c r="EM10" s="96"/>
      <c r="EN10" s="96"/>
      <c r="EO10" s="96"/>
      <c r="EP10" s="96"/>
      <c r="EQ10" s="96"/>
      <c r="ER10" s="96"/>
      <c r="ES10" s="96"/>
      <c r="ET10" s="96"/>
      <c r="EU10" s="96"/>
      <c r="EV10" s="96"/>
      <c r="EW10" s="96"/>
      <c r="EX10" s="97"/>
      <c r="EY10" s="37"/>
      <c r="EZ10" s="37"/>
      <c r="FA10" s="37"/>
      <c r="FB10" s="37"/>
      <c r="FC10" s="37"/>
      <c r="FD10" s="37"/>
      <c r="FE10" s="37"/>
      <c r="FF10" s="37" t="s">
        <v>250</v>
      </c>
      <c r="FG10" s="37"/>
      <c r="FH10" s="37"/>
      <c r="FI10" s="37"/>
      <c r="FJ10" s="37"/>
      <c r="FK10" s="108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109"/>
      <c r="FY10" s="37"/>
      <c r="FZ10" s="37"/>
      <c r="GA10" s="21"/>
      <c r="GC10" s="41"/>
      <c r="GD10" s="10" t="s">
        <v>147</v>
      </c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6"/>
    </row>
    <row r="11" spans="1:20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37"/>
      <c r="AB11" s="37"/>
      <c r="AC11" s="38"/>
      <c r="AD11" s="37"/>
      <c r="AE11" s="38"/>
      <c r="AF11" s="38"/>
      <c r="AG11" s="37"/>
      <c r="AH11" s="38"/>
      <c r="AJ11" s="5" t="str">
        <f>"={"</f>
        <v>={</v>
      </c>
      <c r="AK11" s="54" t="s">
        <v>97</v>
      </c>
      <c r="AL11" s="55"/>
      <c r="AM11" s="55"/>
      <c r="AN11" s="55"/>
      <c r="AO11" s="56"/>
      <c r="AP11" s="5" t="s">
        <v>88</v>
      </c>
      <c r="AQ11" s="5" t="s">
        <v>91</v>
      </c>
      <c r="AT11" s="38"/>
      <c r="AU11" s="38"/>
      <c r="AV11" s="38"/>
      <c r="AW11" s="38"/>
      <c r="AX11" s="38"/>
      <c r="AY11" s="38"/>
      <c r="AZ11" s="38"/>
      <c r="BA11" s="37"/>
      <c r="BB11" s="37"/>
      <c r="BC11" s="45"/>
      <c r="BD11" s="37"/>
      <c r="BE11" s="79" t="s">
        <v>131</v>
      </c>
      <c r="BF11" s="79"/>
      <c r="BG11" s="42" t="s">
        <v>132</v>
      </c>
      <c r="BH11" s="38"/>
      <c r="BI11" s="38"/>
      <c r="BJ11" s="38"/>
      <c r="BK11" s="38"/>
      <c r="BL11" s="38"/>
      <c r="BM11" s="38"/>
      <c r="BN11" s="38"/>
      <c r="BO11" s="38"/>
      <c r="BP11" s="37"/>
      <c r="BQ11" s="37"/>
      <c r="BR11" s="37"/>
      <c r="BS11" s="37"/>
      <c r="BT11" s="38"/>
      <c r="BU11" s="38"/>
      <c r="BV11" s="38"/>
      <c r="BW11" s="38"/>
      <c r="BX11" s="46"/>
      <c r="BY11" s="38"/>
      <c r="BZ11" s="38"/>
      <c r="CA11" s="37"/>
      <c r="CB11" s="37"/>
      <c r="CC11" s="38"/>
      <c r="CD11" s="37"/>
      <c r="CE11" s="38"/>
      <c r="CF11" s="38"/>
      <c r="CG11" s="37"/>
      <c r="CH11" s="38"/>
      <c r="CI11" s="38"/>
      <c r="CJ11" s="38"/>
      <c r="CK11" s="91"/>
      <c r="CL11" s="91"/>
      <c r="CM11" s="91"/>
      <c r="CN11" s="92"/>
      <c r="CO11" s="90"/>
      <c r="CP11" s="87"/>
      <c r="CQ11" s="37"/>
      <c r="CR11" s="37"/>
      <c r="CS11" s="37"/>
      <c r="CT11" s="38"/>
      <c r="CU11" s="38"/>
      <c r="CV11" s="38"/>
      <c r="CW11" s="38"/>
      <c r="CX11" s="38"/>
      <c r="CY11" s="38"/>
      <c r="CZ11" s="38"/>
      <c r="DA11" s="37"/>
      <c r="DB11" s="37"/>
      <c r="DC11" s="38"/>
      <c r="DD11" s="37"/>
      <c r="DE11" s="5" t="s">
        <v>189</v>
      </c>
      <c r="DF11" s="38"/>
      <c r="DG11" s="37"/>
      <c r="DH11" s="38"/>
      <c r="DI11" s="38"/>
      <c r="DJ11" s="38"/>
      <c r="DK11" s="38"/>
      <c r="DL11" s="38"/>
      <c r="DM11" s="38"/>
      <c r="DN11" s="38"/>
      <c r="DO11" s="38"/>
      <c r="DP11" s="37"/>
      <c r="DQ11" s="37"/>
      <c r="DR11" s="37" t="s">
        <v>238</v>
      </c>
      <c r="DS11" s="37"/>
      <c r="DT11" s="38"/>
      <c r="DU11" s="38"/>
      <c r="DV11" s="38"/>
      <c r="DW11" s="38"/>
      <c r="DX11" s="38"/>
      <c r="DY11" s="38"/>
      <c r="DZ11" s="38"/>
      <c r="EA11" s="37"/>
      <c r="EB11" s="37"/>
      <c r="EC11" s="38"/>
      <c r="ED11" s="37"/>
      <c r="EE11" s="38"/>
      <c r="EF11" s="38"/>
      <c r="EG11" s="37"/>
      <c r="EH11" s="98"/>
      <c r="EI11" s="99"/>
      <c r="EJ11" s="99"/>
      <c r="EK11" s="99"/>
      <c r="EL11" s="99"/>
      <c r="EM11" s="99"/>
      <c r="EN11" s="99"/>
      <c r="EO11" s="99"/>
      <c r="EP11" s="100"/>
      <c r="EQ11" s="100"/>
      <c r="ER11" s="100"/>
      <c r="ES11" s="100"/>
      <c r="ET11" s="99"/>
      <c r="EU11" s="99"/>
      <c r="EV11" s="99"/>
      <c r="EW11" s="99"/>
      <c r="EX11" s="101"/>
      <c r="EY11" s="38"/>
      <c r="EZ11" s="38"/>
      <c r="FA11" s="37"/>
      <c r="FB11" s="37"/>
      <c r="FC11" s="38"/>
      <c r="FD11" s="37"/>
      <c r="FE11" s="38"/>
      <c r="FF11" s="38"/>
      <c r="FG11" s="37"/>
      <c r="FH11" s="38"/>
      <c r="FI11" s="38"/>
      <c r="FJ11" s="38"/>
      <c r="FK11" s="98"/>
      <c r="FL11" s="99"/>
      <c r="FM11" s="99"/>
      <c r="FN11" s="99"/>
      <c r="FO11" s="99"/>
      <c r="FP11" s="100"/>
      <c r="FQ11" s="100"/>
      <c r="FR11" s="100"/>
      <c r="FS11" s="100"/>
      <c r="FT11" s="99"/>
      <c r="FU11" s="99"/>
      <c r="FV11" s="99"/>
      <c r="FW11" s="99"/>
      <c r="FX11" s="101"/>
      <c r="FY11" s="38"/>
      <c r="FZ11" s="38"/>
      <c r="GA11" s="21"/>
      <c r="GC11" s="4"/>
      <c r="GD11" s="5"/>
      <c r="GE11" s="5" t="s">
        <v>152</v>
      </c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6"/>
    </row>
    <row r="12" spans="1:206" ht="24.95" customHeight="1" x14ac:dyDescent="0.3">
      <c r="A12" s="22"/>
      <c r="B12" s="22"/>
      <c r="C12" s="20"/>
      <c r="D12" s="21"/>
      <c r="E12" s="68" t="s">
        <v>59</v>
      </c>
      <c r="F12" s="69"/>
      <c r="G12" s="70"/>
      <c r="H12" s="21" t="s">
        <v>60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 t="s">
        <v>98</v>
      </c>
      <c r="AO12" s="37"/>
      <c r="AP12" s="37"/>
      <c r="AQ12" s="37"/>
      <c r="AR12" s="37"/>
      <c r="AS12" s="68">
        <v>5</v>
      </c>
      <c r="AT12" s="70"/>
      <c r="AU12" s="37" t="s">
        <v>99</v>
      </c>
      <c r="AV12" s="37"/>
      <c r="AW12" s="37"/>
      <c r="AX12" s="37"/>
      <c r="AY12" s="37"/>
      <c r="AZ12" s="37"/>
      <c r="BA12" s="37"/>
      <c r="BB12" s="37"/>
      <c r="BC12" s="43"/>
      <c r="BD12" s="37"/>
      <c r="BE12" s="37"/>
      <c r="BF12" s="37"/>
      <c r="BG12" s="37"/>
      <c r="BH12" s="37"/>
      <c r="BI12" s="37"/>
      <c r="BJ12" s="37"/>
      <c r="BK12" s="42" t="s">
        <v>133</v>
      </c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44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 t="s">
        <v>150</v>
      </c>
      <c r="CK12" s="37" t="s">
        <v>158</v>
      </c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 t="s">
        <v>197</v>
      </c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5" t="s">
        <v>206</v>
      </c>
      <c r="EF12" s="37" t="s">
        <v>218</v>
      </c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 t="s">
        <v>251</v>
      </c>
      <c r="FG12" s="37"/>
      <c r="FH12" s="37"/>
      <c r="FI12" s="37"/>
      <c r="FJ12" s="37"/>
      <c r="FK12" s="37"/>
      <c r="FL12" s="37"/>
      <c r="FM12" s="37"/>
      <c r="FN12" s="37"/>
      <c r="FO12" s="37"/>
      <c r="FP12" s="68" t="s">
        <v>252</v>
      </c>
      <c r="FQ12" s="69"/>
      <c r="FR12" s="69"/>
      <c r="FS12" s="69"/>
      <c r="FT12" s="70"/>
      <c r="FU12" s="37"/>
      <c r="FV12" s="37"/>
      <c r="FW12" s="37"/>
      <c r="FX12" s="37"/>
      <c r="FY12" s="37"/>
      <c r="FZ12" s="37"/>
      <c r="GA12" s="21"/>
      <c r="GC12" s="4"/>
      <c r="GD12" s="5"/>
      <c r="GE12" s="5"/>
      <c r="GF12" s="5" t="s">
        <v>276</v>
      </c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6"/>
    </row>
    <row r="13" spans="1:206" ht="24.95" customHeight="1" x14ac:dyDescent="0.3">
      <c r="A13" s="22"/>
      <c r="B13" s="22"/>
      <c r="C13" s="20"/>
      <c r="D13" s="3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 t="s">
        <v>100</v>
      </c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43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44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 t="s">
        <v>157</v>
      </c>
      <c r="CL13" s="37"/>
      <c r="CM13" s="37"/>
      <c r="CN13" s="37"/>
      <c r="CO13" s="68">
        <v>6</v>
      </c>
      <c r="CP13" s="70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54" t="s">
        <v>198</v>
      </c>
      <c r="DO13" s="55"/>
      <c r="DP13" s="55"/>
      <c r="DQ13" s="55"/>
      <c r="DR13" s="55"/>
      <c r="DS13" s="56"/>
      <c r="DT13" s="37" t="s">
        <v>199</v>
      </c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 t="s">
        <v>219</v>
      </c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58" t="s">
        <v>253</v>
      </c>
      <c r="FB13" s="58"/>
      <c r="FC13" s="58"/>
      <c r="FD13" s="37" t="s">
        <v>248</v>
      </c>
      <c r="FE13" s="37"/>
      <c r="FF13" s="37"/>
      <c r="FG13" s="37" t="s">
        <v>254</v>
      </c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21"/>
      <c r="GB13" s="29"/>
      <c r="GC13" s="4"/>
      <c r="GD13" s="5"/>
      <c r="GE13" s="5"/>
      <c r="GF13" s="5" t="s">
        <v>277</v>
      </c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6"/>
    </row>
    <row r="14" spans="1:206" ht="24.95" customHeight="1" x14ac:dyDescent="0.3">
      <c r="A14" s="22"/>
      <c r="B14" s="22"/>
      <c r="C14" s="20"/>
      <c r="D14" s="35"/>
      <c r="E14" s="21"/>
      <c r="F14" s="21"/>
      <c r="G14" s="21"/>
      <c r="H14" s="21"/>
      <c r="I14" s="21"/>
      <c r="J14" s="21"/>
      <c r="K14" s="21" t="s">
        <v>61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37"/>
      <c r="AB14" s="37"/>
      <c r="AC14" s="37"/>
      <c r="AD14" s="37"/>
      <c r="AE14" s="37"/>
      <c r="AF14" s="37"/>
      <c r="AG14" s="37"/>
      <c r="AH14" s="37"/>
      <c r="AI14" s="37"/>
      <c r="AJ14" s="37" t="s">
        <v>101</v>
      </c>
      <c r="AK14" s="37"/>
      <c r="AL14" s="37"/>
      <c r="AM14" s="37"/>
      <c r="AN14" s="37"/>
      <c r="AO14" s="68" t="s">
        <v>102</v>
      </c>
      <c r="AP14" s="69"/>
      <c r="AQ14" s="69"/>
      <c r="AR14" s="70"/>
      <c r="AS14" s="37" t="s">
        <v>103</v>
      </c>
      <c r="AT14" s="37"/>
      <c r="AU14" s="37"/>
      <c r="AV14" s="37"/>
      <c r="AW14" s="37"/>
      <c r="AX14" s="37"/>
      <c r="AY14" s="37"/>
      <c r="AZ14" s="37"/>
      <c r="BA14" s="37"/>
      <c r="BB14" s="37"/>
      <c r="BC14" s="43"/>
      <c r="BD14" s="37"/>
      <c r="BE14" s="37"/>
      <c r="BF14" s="37"/>
      <c r="BG14" s="37"/>
      <c r="BH14" s="37" t="s">
        <v>134</v>
      </c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44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91" t="s">
        <v>154</v>
      </c>
      <c r="CL14" s="91"/>
      <c r="CM14" s="91"/>
      <c r="CN14" s="92"/>
      <c r="CO14" s="88" t="str">
        <f>"1/6"</f>
        <v>1/6</v>
      </c>
      <c r="CP14" s="89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 t="s">
        <v>200</v>
      </c>
      <c r="DG14" s="37"/>
      <c r="DH14" s="37" t="s">
        <v>201</v>
      </c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 t="s">
        <v>220</v>
      </c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 t="s">
        <v>255</v>
      </c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21"/>
      <c r="GB14" s="13"/>
      <c r="GC14" s="4"/>
      <c r="GD14" s="5"/>
      <c r="GE14" s="5" t="s">
        <v>164</v>
      </c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6"/>
    </row>
    <row r="15" spans="1:206" ht="24.95" customHeight="1" x14ac:dyDescent="0.3">
      <c r="A15" s="22"/>
      <c r="B15" s="22"/>
      <c r="C15" s="20"/>
      <c r="D15" s="21"/>
      <c r="E15" s="68" t="s">
        <v>62</v>
      </c>
      <c r="F15" s="69"/>
      <c r="G15" s="70"/>
      <c r="H15" s="21" t="s">
        <v>63</v>
      </c>
      <c r="I15" s="21"/>
      <c r="J15" s="68" t="s">
        <v>64</v>
      </c>
      <c r="K15" s="69"/>
      <c r="L15" s="70"/>
      <c r="M15" s="21" t="s">
        <v>65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 t="s">
        <v>104</v>
      </c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47"/>
      <c r="BD15" s="48"/>
      <c r="BE15" s="48"/>
      <c r="BF15" s="48"/>
      <c r="BG15" s="48"/>
      <c r="BH15" s="48" t="s">
        <v>135</v>
      </c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9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8"/>
      <c r="CK15" s="91"/>
      <c r="CL15" s="91"/>
      <c r="CM15" s="91"/>
      <c r="CN15" s="92"/>
      <c r="CO15" s="90"/>
      <c r="CP15" s="8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 t="s">
        <v>202</v>
      </c>
      <c r="DG15" s="37"/>
      <c r="DH15" s="37" t="s">
        <v>194</v>
      </c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 t="s">
        <v>222</v>
      </c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 t="s">
        <v>256</v>
      </c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68" t="s">
        <v>230</v>
      </c>
      <c r="FW15" s="69"/>
      <c r="FX15" s="70"/>
      <c r="FY15" s="37"/>
      <c r="FZ15" s="37"/>
      <c r="GA15" s="21"/>
      <c r="GB15" s="13"/>
      <c r="GC15" s="4"/>
      <c r="GD15" s="5"/>
      <c r="GE15" s="5"/>
      <c r="GF15" s="5" t="s">
        <v>278</v>
      </c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6"/>
    </row>
    <row r="16" spans="1:206" ht="24.95" customHeight="1" x14ac:dyDescent="0.3">
      <c r="A16" s="22"/>
      <c r="B16" s="22"/>
      <c r="C16" s="20"/>
      <c r="D16" s="21"/>
      <c r="E16" s="21"/>
      <c r="F16" s="21"/>
      <c r="G16" s="21"/>
      <c r="H16" s="21" t="s">
        <v>66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37"/>
      <c r="AB16" s="37"/>
      <c r="AC16" s="37"/>
      <c r="AD16" s="37"/>
      <c r="AE16" s="37" t="s">
        <v>105</v>
      </c>
      <c r="AF16" s="37"/>
      <c r="AG16" s="37"/>
      <c r="AH16" s="37" t="s">
        <v>106</v>
      </c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 t="s">
        <v>159</v>
      </c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 t="s">
        <v>211</v>
      </c>
      <c r="EH16" s="37"/>
      <c r="EI16" s="37"/>
      <c r="EJ16" s="37" t="s">
        <v>221</v>
      </c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 t="s">
        <v>257</v>
      </c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21"/>
      <c r="GB16" s="13"/>
      <c r="GC16" s="17"/>
      <c r="GD16" s="7"/>
      <c r="GE16" s="7"/>
      <c r="GF16" s="7" t="s">
        <v>279</v>
      </c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9"/>
    </row>
    <row r="17" spans="1:206" ht="24.95" customHeight="1" x14ac:dyDescent="0.3">
      <c r="A17" s="57"/>
      <c r="B17" s="57"/>
      <c r="C17" s="57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37"/>
      <c r="AB17" s="37"/>
      <c r="AJ17" s="5" t="str">
        <f>"={"</f>
        <v>={</v>
      </c>
      <c r="AK17" s="54" t="s">
        <v>107</v>
      </c>
      <c r="AL17" s="55"/>
      <c r="AM17" s="55"/>
      <c r="AN17" s="55"/>
      <c r="AO17" s="56"/>
      <c r="AP17" s="5" t="s">
        <v>88</v>
      </c>
      <c r="AY17" s="37"/>
      <c r="AZ17" s="37"/>
      <c r="BA17" s="37"/>
      <c r="BB17" s="37"/>
      <c r="BD17" s="5" t="s">
        <v>195</v>
      </c>
      <c r="BM17" s="5" t="s">
        <v>196</v>
      </c>
      <c r="BY17" s="37"/>
      <c r="BZ17" s="37"/>
      <c r="CA17" s="37"/>
      <c r="CB17" s="37"/>
      <c r="CC17" s="37"/>
      <c r="CD17" s="37"/>
      <c r="CE17" s="54" t="s">
        <v>161</v>
      </c>
      <c r="CF17" s="55"/>
      <c r="CG17" s="55"/>
      <c r="CH17" s="56"/>
      <c r="CI17" s="5" t="s">
        <v>162</v>
      </c>
      <c r="CY17" s="37"/>
      <c r="CZ17" s="37"/>
      <c r="DA17" s="37"/>
      <c r="DB17" s="37"/>
      <c r="DE17" s="5" t="s">
        <v>203</v>
      </c>
      <c r="DY17" s="37"/>
      <c r="DZ17" s="37"/>
      <c r="EA17" s="37"/>
      <c r="EB17" s="37"/>
      <c r="EJ17" s="102" t="str">
        <f>"(0.00001×0.99)+(0.9999×0.01)=0.0100098"</f>
        <v>(0.00001×0.99)+(0.9999×0.01)=0.0100098</v>
      </c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4"/>
      <c r="EY17" s="37"/>
      <c r="EZ17" s="37"/>
      <c r="FA17" s="37"/>
      <c r="FB17" s="37"/>
      <c r="FR17" s="5" t="s">
        <v>259</v>
      </c>
      <c r="FS17" s="5" t="s">
        <v>258</v>
      </c>
      <c r="FY17" s="37"/>
      <c r="FZ17" s="37"/>
      <c r="GA17" s="21"/>
      <c r="GB17" s="5"/>
      <c r="GC17" s="41"/>
      <c r="GD17" s="10" t="s">
        <v>280</v>
      </c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6"/>
    </row>
    <row r="18" spans="1:206" ht="24.95" customHeight="1" thickBot="1" x14ac:dyDescent="0.35">
      <c r="A18" s="22"/>
      <c r="B18" s="22"/>
      <c r="C18" s="20"/>
      <c r="D18" s="21"/>
      <c r="E18" s="68" t="s">
        <v>67</v>
      </c>
      <c r="F18" s="69"/>
      <c r="G18" s="70"/>
      <c r="H18" s="21" t="s">
        <v>68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37"/>
      <c r="AB18" s="37"/>
      <c r="AC18" s="37"/>
      <c r="AD18" s="37"/>
      <c r="AE18" s="37"/>
      <c r="AF18" s="37"/>
      <c r="AG18" s="37"/>
      <c r="AH18" s="37"/>
      <c r="AI18" s="37" t="s">
        <v>108</v>
      </c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 t="s">
        <v>137</v>
      </c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 t="s">
        <v>150</v>
      </c>
      <c r="CJ18" s="37" t="s">
        <v>163</v>
      </c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 t="s">
        <v>204</v>
      </c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105"/>
      <c r="EK18" s="106"/>
      <c r="EL18" s="106"/>
      <c r="EM18" s="106"/>
      <c r="EN18" s="106"/>
      <c r="EO18" s="106"/>
      <c r="EP18" s="106"/>
      <c r="EQ18" s="106"/>
      <c r="ER18" s="106"/>
      <c r="ES18" s="106"/>
      <c r="ET18" s="106"/>
      <c r="EU18" s="106"/>
      <c r="EV18" s="106"/>
      <c r="EW18" s="106"/>
      <c r="EX18" s="107"/>
      <c r="EY18" s="37"/>
      <c r="EZ18" s="37"/>
      <c r="FA18" s="37"/>
      <c r="FB18" s="37"/>
      <c r="FC18" s="111" t="s">
        <v>241</v>
      </c>
      <c r="FD18" s="111"/>
      <c r="FE18" s="111"/>
      <c r="FF18" s="111"/>
      <c r="FG18" s="111" t="s">
        <v>260</v>
      </c>
      <c r="FH18" s="111"/>
      <c r="FI18" s="111"/>
      <c r="FJ18" s="111"/>
      <c r="FK18" s="111"/>
      <c r="FL18" s="111"/>
      <c r="FM18" s="110" t="s">
        <v>264</v>
      </c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37"/>
      <c r="FZ18" s="37"/>
      <c r="GA18" s="21"/>
      <c r="GB18" s="5"/>
      <c r="GC18" s="114"/>
      <c r="GD18" s="27"/>
      <c r="GE18" s="27" t="s">
        <v>281</v>
      </c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8"/>
    </row>
    <row r="19" spans="1:206" ht="24.95" customHeight="1" x14ac:dyDescent="0.3">
      <c r="A19" s="22"/>
      <c r="B19" s="22"/>
      <c r="C19" s="20"/>
      <c r="D19" s="21"/>
      <c r="E19" s="21"/>
      <c r="F19" s="21"/>
      <c r="G19" s="21"/>
      <c r="H19" s="21" t="s">
        <v>79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37"/>
      <c r="AB19" s="37"/>
      <c r="AC19" s="37"/>
      <c r="AD19" s="37"/>
      <c r="AE19" s="37"/>
      <c r="AF19" s="37"/>
      <c r="AG19" s="37"/>
      <c r="AH19" s="37"/>
      <c r="AI19" s="37" t="s">
        <v>109</v>
      </c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 t="s">
        <v>110</v>
      </c>
      <c r="AX19" s="37"/>
      <c r="AY19" s="37"/>
      <c r="AZ19" s="37"/>
      <c r="BA19" s="37"/>
      <c r="BB19" s="37"/>
      <c r="BC19" s="37"/>
      <c r="BD19" s="37"/>
      <c r="BE19" s="37"/>
      <c r="BF19" s="37"/>
      <c r="BG19" s="37" t="s">
        <v>138</v>
      </c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 t="s">
        <v>160</v>
      </c>
      <c r="CC19" s="37"/>
      <c r="CD19" s="37"/>
      <c r="CE19" s="54" t="s">
        <v>164</v>
      </c>
      <c r="CF19" s="55"/>
      <c r="CG19" s="55"/>
      <c r="CH19" s="56"/>
      <c r="CI19" s="37" t="s">
        <v>165</v>
      </c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 t="s">
        <v>223</v>
      </c>
      <c r="EL19" s="37"/>
      <c r="EM19" s="37"/>
      <c r="EN19" s="37" t="s">
        <v>224</v>
      </c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112" t="s">
        <v>265</v>
      </c>
      <c r="FD19" s="112"/>
      <c r="FE19" s="112"/>
      <c r="FF19" s="112"/>
      <c r="FG19" s="112" t="s">
        <v>261</v>
      </c>
      <c r="FH19" s="112"/>
      <c r="FI19" s="112" t="s">
        <v>262</v>
      </c>
      <c r="FJ19" s="112"/>
      <c r="FK19" s="112" t="s">
        <v>263</v>
      </c>
      <c r="FL19" s="112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37"/>
      <c r="FZ19" s="37"/>
      <c r="GA19" s="21"/>
      <c r="GB19" s="5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</row>
    <row r="20" spans="1:206" ht="24.95" customHeight="1" x14ac:dyDescent="0.3">
      <c r="A20" s="22"/>
      <c r="B20" s="22"/>
      <c r="C20" s="20"/>
      <c r="D20" s="21"/>
      <c r="E20" s="68" t="s">
        <v>69</v>
      </c>
      <c r="F20" s="69"/>
      <c r="G20" s="70"/>
      <c r="H20" s="21" t="s">
        <v>70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38"/>
      <c r="AB20" s="38"/>
      <c r="AE20" s="5" t="s">
        <v>69</v>
      </c>
      <c r="AJ20" s="5" t="str">
        <f>"={"</f>
        <v>={</v>
      </c>
      <c r="AK20" s="54" t="s">
        <v>89</v>
      </c>
      <c r="AL20" s="55"/>
      <c r="AM20" s="55"/>
      <c r="AN20" s="55"/>
      <c r="AO20" s="56"/>
      <c r="AP20" s="5" t="s">
        <v>88</v>
      </c>
      <c r="AY20" s="38"/>
      <c r="AZ20" s="38"/>
      <c r="BA20" s="38"/>
      <c r="BB20" s="38"/>
      <c r="BE20" s="5" t="s">
        <v>139</v>
      </c>
      <c r="BY20" s="38"/>
      <c r="BZ20" s="38"/>
      <c r="CA20" s="38"/>
      <c r="CB20" s="38"/>
      <c r="CJ20" s="5" t="s">
        <v>166</v>
      </c>
      <c r="CY20" s="38"/>
      <c r="CZ20" s="38"/>
      <c r="DA20" s="38"/>
      <c r="DB20" s="38"/>
      <c r="DG20" s="93" t="s">
        <v>205</v>
      </c>
      <c r="DN20" s="94" t="s">
        <v>206</v>
      </c>
      <c r="DY20" s="38"/>
      <c r="DZ20" s="38"/>
      <c r="EA20" s="38"/>
      <c r="EB20" s="38"/>
      <c r="EO20" s="5" t="s">
        <v>225</v>
      </c>
      <c r="EY20" s="38"/>
      <c r="EZ20" s="38"/>
      <c r="FA20" s="38"/>
      <c r="FB20" s="38"/>
      <c r="FC20" s="110">
        <v>3</v>
      </c>
      <c r="FD20" s="110"/>
      <c r="FE20" s="110"/>
      <c r="FF20" s="110"/>
      <c r="FG20" s="110" t="s">
        <v>266</v>
      </c>
      <c r="FH20" s="110"/>
      <c r="FI20" s="110" t="s">
        <v>266</v>
      </c>
      <c r="FJ20" s="110"/>
      <c r="FK20" s="110" t="s">
        <v>266</v>
      </c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38"/>
      <c r="FZ20" s="38"/>
      <c r="GA20" s="21"/>
      <c r="GB20" s="13"/>
      <c r="GC20" s="14" t="s">
        <v>1</v>
      </c>
      <c r="GD20" s="10" t="s">
        <v>6</v>
      </c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1"/>
    </row>
    <row r="21" spans="1:206" ht="24.95" customHeight="1" x14ac:dyDescent="0.3">
      <c r="A21" s="57"/>
      <c r="B21" s="57"/>
      <c r="C21" s="57"/>
      <c r="D21" s="21"/>
      <c r="E21" s="21"/>
      <c r="F21" s="21"/>
      <c r="G21" s="21"/>
      <c r="H21" s="21" t="s">
        <v>71</v>
      </c>
      <c r="I21" s="21"/>
      <c r="J21" s="68" t="s">
        <v>72</v>
      </c>
      <c r="K21" s="69"/>
      <c r="L21" s="70"/>
      <c r="M21" s="21" t="s">
        <v>73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37"/>
      <c r="AB21" s="37"/>
      <c r="AE21" s="5" t="s">
        <v>74</v>
      </c>
      <c r="AJ21" s="5" t="str">
        <f>"={"</f>
        <v>={</v>
      </c>
      <c r="AK21" s="54">
        <v>2</v>
      </c>
      <c r="AL21" s="55"/>
      <c r="AM21" s="55"/>
      <c r="AN21" s="55"/>
      <c r="AO21" s="56"/>
      <c r="AP21" s="5" t="s">
        <v>88</v>
      </c>
      <c r="AY21" s="39"/>
      <c r="AZ21" s="39"/>
      <c r="BA21" s="37"/>
      <c r="BB21" s="37"/>
      <c r="BG21" s="5" t="s">
        <v>140</v>
      </c>
      <c r="BY21" s="39"/>
      <c r="BZ21" s="39"/>
      <c r="CA21" s="37"/>
      <c r="CB21" s="37"/>
      <c r="CJ21" s="5" t="s">
        <v>167</v>
      </c>
      <c r="CY21" s="39"/>
      <c r="CZ21" s="39"/>
      <c r="DA21" s="37"/>
      <c r="DB21" s="37"/>
      <c r="DY21" s="39"/>
      <c r="DZ21" s="39"/>
      <c r="EA21" s="37"/>
      <c r="EB21" s="37"/>
      <c r="EO21" s="5" t="s">
        <v>226</v>
      </c>
      <c r="EY21" s="39"/>
      <c r="EZ21" s="39"/>
      <c r="FA21" s="37"/>
      <c r="FB21" s="37"/>
      <c r="FC21" s="110">
        <v>2</v>
      </c>
      <c r="FD21" s="110"/>
      <c r="FE21" s="110"/>
      <c r="FF21" s="110"/>
      <c r="FG21" s="110" t="s">
        <v>266</v>
      </c>
      <c r="FH21" s="110"/>
      <c r="FI21" s="110" t="s">
        <v>266</v>
      </c>
      <c r="FJ21" s="110"/>
      <c r="FK21" s="110" t="s">
        <v>267</v>
      </c>
      <c r="FL21" s="110"/>
      <c r="FM21" s="110"/>
      <c r="FN21" s="110"/>
      <c r="FO21" s="110"/>
      <c r="FP21" s="110"/>
      <c r="FQ21" s="110"/>
      <c r="FR21" s="110"/>
      <c r="FS21" s="110"/>
      <c r="FT21" s="110"/>
      <c r="FU21" s="110"/>
      <c r="FV21" s="110"/>
      <c r="FW21" s="110"/>
      <c r="FX21" s="110"/>
      <c r="FY21" s="39"/>
      <c r="FZ21" s="39"/>
      <c r="GA21" s="21"/>
      <c r="GB21" s="13"/>
      <c r="GC21" s="12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13"/>
    </row>
    <row r="22" spans="1:206" ht="24.95" customHeight="1" x14ac:dyDescent="0.3">
      <c r="A22" s="22"/>
      <c r="B22" s="22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37"/>
      <c r="AB22" s="37"/>
      <c r="AI22" s="5" t="s">
        <v>112</v>
      </c>
      <c r="AJ22" s="5" t="s">
        <v>111</v>
      </c>
      <c r="AY22" s="39"/>
      <c r="AZ22" s="39"/>
      <c r="BA22" s="37"/>
      <c r="BB22" s="37"/>
      <c r="BE22" s="5" t="s">
        <v>141</v>
      </c>
      <c r="BF22" s="5" t="s">
        <v>144</v>
      </c>
      <c r="BY22" s="39"/>
      <c r="BZ22" s="39"/>
      <c r="CA22" s="37"/>
      <c r="CB22" s="37"/>
      <c r="CI22" s="5" t="s">
        <v>168</v>
      </c>
      <c r="CY22" s="39"/>
      <c r="CZ22" s="39"/>
      <c r="DA22" s="37"/>
      <c r="DB22" s="37"/>
      <c r="DY22" s="39"/>
      <c r="DZ22" s="39"/>
      <c r="EA22" s="37"/>
      <c r="EB22" s="37"/>
      <c r="EG22" s="5" t="s">
        <v>191</v>
      </c>
      <c r="EJ22" s="5" t="s">
        <v>225</v>
      </c>
      <c r="EY22" s="39"/>
      <c r="EZ22" s="39"/>
      <c r="FA22" s="37"/>
      <c r="FB22" s="37"/>
      <c r="FC22" s="110"/>
      <c r="FD22" s="110"/>
      <c r="FE22" s="110"/>
      <c r="FF22" s="110"/>
      <c r="FG22" s="110" t="s">
        <v>266</v>
      </c>
      <c r="FH22" s="110"/>
      <c r="FI22" s="110" t="s">
        <v>267</v>
      </c>
      <c r="FJ22" s="110"/>
      <c r="FK22" s="110" t="s">
        <v>266</v>
      </c>
      <c r="FL22" s="110"/>
      <c r="FM22" s="110"/>
      <c r="FN22" s="110"/>
      <c r="FO22" s="110"/>
      <c r="FP22" s="110"/>
      <c r="FQ22" s="110"/>
      <c r="FR22" s="110"/>
      <c r="FS22" s="110"/>
      <c r="FT22" s="110"/>
      <c r="FU22" s="110"/>
      <c r="FV22" s="110"/>
      <c r="FW22" s="110"/>
      <c r="FX22" s="110"/>
      <c r="FY22" s="39"/>
      <c r="FZ22" s="39"/>
      <c r="GA22" s="21"/>
      <c r="GB22" s="13"/>
      <c r="GC22" s="12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13"/>
    </row>
    <row r="23" spans="1:206" ht="24.95" customHeight="1" x14ac:dyDescent="0.3">
      <c r="A23" s="1"/>
      <c r="B23" s="1"/>
      <c r="C23" s="1"/>
      <c r="D23" s="21"/>
      <c r="E23" s="68" t="s">
        <v>74</v>
      </c>
      <c r="F23" s="69"/>
      <c r="G23" s="70"/>
      <c r="H23" s="21" t="s">
        <v>75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37"/>
      <c r="AB23" s="40"/>
      <c r="AJ23" s="5" t="s">
        <v>82</v>
      </c>
      <c r="AO23" s="54" t="s">
        <v>113</v>
      </c>
      <c r="AP23" s="55"/>
      <c r="AQ23" s="55"/>
      <c r="AR23" s="55"/>
      <c r="AS23" s="55"/>
      <c r="AT23" s="55"/>
      <c r="AU23" s="56"/>
      <c r="AY23" s="40"/>
      <c r="AZ23" s="40"/>
      <c r="BA23" s="37"/>
      <c r="BB23" s="40"/>
      <c r="BH23" s="5" t="s">
        <v>133</v>
      </c>
      <c r="BY23" s="40"/>
      <c r="BZ23" s="40"/>
      <c r="CA23" s="37"/>
      <c r="CB23" s="40"/>
      <c r="CI23" s="5" t="s">
        <v>169</v>
      </c>
      <c r="CY23" s="40"/>
      <c r="CZ23" s="40"/>
      <c r="DA23" s="37"/>
      <c r="DB23" s="40"/>
      <c r="DY23" s="40"/>
      <c r="DZ23" s="40"/>
      <c r="EA23" s="37"/>
      <c r="EB23" s="40"/>
      <c r="EJ23" s="102" t="str">
        <f>"(0.00001×0.99)=0.0000099"</f>
        <v>(0.00001×0.99)=0.0000099</v>
      </c>
      <c r="EK23" s="103"/>
      <c r="EL23" s="103"/>
      <c r="EM23" s="103"/>
      <c r="EN23" s="103"/>
      <c r="EO23" s="103"/>
      <c r="EP23" s="103"/>
      <c r="EQ23" s="103"/>
      <c r="ER23" s="103"/>
      <c r="ES23" s="103"/>
      <c r="ET23" s="103"/>
      <c r="EU23" s="103"/>
      <c r="EV23" s="103"/>
      <c r="EW23" s="103"/>
      <c r="EX23" s="104"/>
      <c r="EY23" s="40"/>
      <c r="EZ23" s="40"/>
      <c r="FA23" s="37"/>
      <c r="FB23" s="40"/>
      <c r="FC23" s="110"/>
      <c r="FD23" s="110"/>
      <c r="FE23" s="110"/>
      <c r="FF23" s="110"/>
      <c r="FG23" s="110" t="s">
        <v>267</v>
      </c>
      <c r="FH23" s="110"/>
      <c r="FI23" s="110" t="s">
        <v>266</v>
      </c>
      <c r="FJ23" s="110"/>
      <c r="FK23" s="110" t="s">
        <v>266</v>
      </c>
      <c r="FL23" s="110"/>
      <c r="FM23" s="110"/>
      <c r="FN23" s="110"/>
      <c r="FO23" s="110"/>
      <c r="FP23" s="110"/>
      <c r="FQ23" s="110"/>
      <c r="FR23" s="110"/>
      <c r="FS23" s="110"/>
      <c r="FT23" s="110"/>
      <c r="FU23" s="110"/>
      <c r="FV23" s="110"/>
      <c r="FW23" s="110"/>
      <c r="FX23" s="110"/>
      <c r="FY23" s="40"/>
      <c r="FZ23" s="40"/>
      <c r="GA23" s="21"/>
      <c r="GB23" s="5"/>
      <c r="GC23" s="12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13"/>
    </row>
    <row r="24" spans="1:206" ht="24.95" customHeight="1" x14ac:dyDescent="0.3">
      <c r="A24" s="18"/>
      <c r="B24" s="18"/>
      <c r="C24" s="18"/>
      <c r="D24" s="35"/>
      <c r="E24" s="21"/>
      <c r="F24" s="21"/>
      <c r="G24" s="21"/>
      <c r="H24" s="21" t="s">
        <v>71</v>
      </c>
      <c r="I24" s="21"/>
      <c r="J24" s="68" t="s">
        <v>76</v>
      </c>
      <c r="K24" s="69"/>
      <c r="L24" s="70"/>
      <c r="M24" s="21" t="s">
        <v>73</v>
      </c>
      <c r="N24" s="21"/>
      <c r="O24" s="21"/>
      <c r="P24" s="21"/>
      <c r="Q24" s="21"/>
      <c r="R24" s="21"/>
      <c r="S24" s="21"/>
      <c r="T24" s="21"/>
      <c r="U24" s="35"/>
      <c r="V24" s="35"/>
      <c r="W24" s="35"/>
      <c r="X24" s="21"/>
      <c r="Y24" s="21"/>
      <c r="Z24" s="22"/>
      <c r="AA24" s="37"/>
      <c r="AB24" s="40"/>
      <c r="AY24" s="40"/>
      <c r="AZ24" s="40"/>
      <c r="BA24" s="37"/>
      <c r="BB24" s="40"/>
      <c r="BE24" s="5" t="s">
        <v>142</v>
      </c>
      <c r="BQ24" s="54" t="s">
        <v>143</v>
      </c>
      <c r="BR24" s="55"/>
      <c r="BS24" s="55"/>
      <c r="BT24" s="55"/>
      <c r="BU24" s="55"/>
      <c r="BV24" s="56"/>
      <c r="BY24" s="40"/>
      <c r="BZ24" s="40"/>
      <c r="CA24" s="37"/>
      <c r="CB24" s="40"/>
      <c r="CJ24" s="5" t="s">
        <v>170</v>
      </c>
      <c r="CY24" s="40"/>
      <c r="CZ24" s="40"/>
      <c r="DA24" s="37"/>
      <c r="DB24" s="40"/>
      <c r="DG24" s="5" t="s">
        <v>207</v>
      </c>
      <c r="DY24" s="40"/>
      <c r="DZ24" s="40"/>
      <c r="EA24" s="37"/>
      <c r="EB24" s="40"/>
      <c r="EJ24" s="105"/>
      <c r="EK24" s="106"/>
      <c r="EL24" s="106"/>
      <c r="EM24" s="106"/>
      <c r="EN24" s="106"/>
      <c r="EO24" s="106"/>
      <c r="EP24" s="106"/>
      <c r="EQ24" s="106"/>
      <c r="ER24" s="106"/>
      <c r="ES24" s="106"/>
      <c r="ET24" s="106"/>
      <c r="EU24" s="106"/>
      <c r="EV24" s="106"/>
      <c r="EW24" s="106"/>
      <c r="EX24" s="107"/>
      <c r="EY24" s="40"/>
      <c r="EZ24" s="40"/>
      <c r="FA24" s="37"/>
      <c r="FB24" s="40"/>
      <c r="FC24" s="110">
        <v>1</v>
      </c>
      <c r="FD24" s="110"/>
      <c r="FE24" s="110"/>
      <c r="FF24" s="110"/>
      <c r="FG24" s="110" t="s">
        <v>266</v>
      </c>
      <c r="FH24" s="110"/>
      <c r="FI24" s="110" t="s">
        <v>267</v>
      </c>
      <c r="FJ24" s="110"/>
      <c r="FK24" s="110" t="s">
        <v>267</v>
      </c>
      <c r="FL24" s="110"/>
      <c r="FM24" s="110"/>
      <c r="FN24" s="110"/>
      <c r="FO24" s="110"/>
      <c r="FP24" s="110"/>
      <c r="FQ24" s="110"/>
      <c r="FR24" s="110"/>
      <c r="FS24" s="110"/>
      <c r="FT24" s="110"/>
      <c r="FU24" s="110"/>
      <c r="FV24" s="110"/>
      <c r="FW24" s="110"/>
      <c r="FX24" s="110"/>
      <c r="FY24" s="40"/>
      <c r="FZ24" s="40"/>
      <c r="GA24" s="21"/>
      <c r="GB24" s="5"/>
      <c r="GC24" s="12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13"/>
    </row>
    <row r="25" spans="1:206" ht="24.95" customHeight="1" x14ac:dyDescent="0.3">
      <c r="C25" s="18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AA25" s="58" t="s">
        <v>84</v>
      </c>
      <c r="AB25" s="58"/>
      <c r="AC25" s="58"/>
      <c r="AD25" s="5" t="s">
        <v>114</v>
      </c>
      <c r="AF25" s="37"/>
      <c r="AG25" s="37" t="s">
        <v>115</v>
      </c>
      <c r="AY25" s="39"/>
      <c r="AZ25" s="39"/>
      <c r="BA25" s="37"/>
      <c r="BB25" s="37"/>
      <c r="BG25" s="5" t="s">
        <v>145</v>
      </c>
      <c r="BY25" s="39"/>
      <c r="BZ25" s="39"/>
      <c r="CA25" s="37"/>
      <c r="CB25" s="37"/>
      <c r="CC25" s="14" t="s">
        <v>1</v>
      </c>
      <c r="CD25" s="10" t="s">
        <v>171</v>
      </c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1"/>
      <c r="CY25" s="39"/>
      <c r="CZ25" s="39"/>
      <c r="DA25" s="37"/>
      <c r="DB25" s="37"/>
      <c r="DY25" s="39"/>
      <c r="DZ25" s="39"/>
      <c r="EA25" s="37"/>
      <c r="EB25" s="37"/>
      <c r="EG25" s="5" t="s">
        <v>227</v>
      </c>
      <c r="EY25" s="39"/>
      <c r="EZ25" s="39"/>
      <c r="FA25" s="37"/>
      <c r="FB25" s="37"/>
      <c r="FC25" s="110"/>
      <c r="FD25" s="110"/>
      <c r="FE25" s="110"/>
      <c r="FF25" s="110"/>
      <c r="FG25" s="110" t="s">
        <v>267</v>
      </c>
      <c r="FH25" s="110"/>
      <c r="FI25" s="110" t="s">
        <v>266</v>
      </c>
      <c r="FJ25" s="110"/>
      <c r="FK25" s="110" t="s">
        <v>267</v>
      </c>
      <c r="FL25" s="110"/>
      <c r="FM25" s="110"/>
      <c r="FN25" s="110"/>
      <c r="FO25" s="110"/>
      <c r="FP25" s="110"/>
      <c r="FQ25" s="110"/>
      <c r="FR25" s="110"/>
      <c r="FS25" s="110"/>
      <c r="FT25" s="110"/>
      <c r="FU25" s="110"/>
      <c r="FV25" s="110"/>
      <c r="FW25" s="110"/>
      <c r="FX25" s="110"/>
      <c r="FY25" s="39"/>
      <c r="FZ25" s="39"/>
      <c r="GA25" s="21"/>
      <c r="GC25" s="113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13"/>
    </row>
    <row r="26" spans="1:206" ht="24.95" customHeight="1" x14ac:dyDescent="0.3">
      <c r="C26" s="18"/>
      <c r="D26" s="35"/>
      <c r="E26" s="68" t="s">
        <v>77</v>
      </c>
      <c r="F26" s="69"/>
      <c r="G26" s="70"/>
      <c r="H26" s="35" t="s">
        <v>78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AA26" s="37"/>
      <c r="AB26" s="37"/>
      <c r="AE26" s="5" t="s">
        <v>116</v>
      </c>
      <c r="AU26" s="5" t="s">
        <v>117</v>
      </c>
      <c r="AY26" s="39"/>
      <c r="AZ26" s="39"/>
      <c r="BA26" s="37"/>
      <c r="BB26" s="37"/>
      <c r="BG26" s="5" t="s">
        <v>146</v>
      </c>
      <c r="BY26" s="39"/>
      <c r="BZ26" s="39"/>
      <c r="CA26" s="37"/>
      <c r="CB26" s="37"/>
      <c r="CC26" s="12"/>
      <c r="CX26" s="13"/>
      <c r="CY26" s="39"/>
      <c r="CZ26" s="39"/>
      <c r="DA26" s="58" t="s">
        <v>228</v>
      </c>
      <c r="DB26" s="58"/>
      <c r="DC26" s="58"/>
      <c r="DD26" s="5" t="s">
        <v>229</v>
      </c>
      <c r="DY26" s="39"/>
      <c r="DZ26" s="39"/>
      <c r="EA26" s="37"/>
      <c r="EB26" s="37"/>
      <c r="EJ26" s="102" t="str">
        <f>"0.0000099/0.0100098≃0.001=0.1%"</f>
        <v>0.0000099/0.0100098≃0.001=0.1%</v>
      </c>
      <c r="EK26" s="103"/>
      <c r="EL26" s="103"/>
      <c r="EM26" s="103"/>
      <c r="EN26" s="103"/>
      <c r="EO26" s="103"/>
      <c r="EP26" s="103"/>
      <c r="EQ26" s="103"/>
      <c r="ER26" s="103"/>
      <c r="ES26" s="103"/>
      <c r="ET26" s="103"/>
      <c r="EU26" s="103"/>
      <c r="EV26" s="103"/>
      <c r="EW26" s="103"/>
      <c r="EX26" s="104"/>
      <c r="EY26" s="39"/>
      <c r="EZ26" s="39"/>
      <c r="FA26" s="37"/>
      <c r="FB26" s="37"/>
      <c r="FC26" s="110"/>
      <c r="FD26" s="110"/>
      <c r="FE26" s="110"/>
      <c r="FF26" s="110"/>
      <c r="FG26" s="110" t="s">
        <v>267</v>
      </c>
      <c r="FH26" s="110"/>
      <c r="FI26" s="110" t="s">
        <v>267</v>
      </c>
      <c r="FJ26" s="110"/>
      <c r="FK26" s="110" t="s">
        <v>266</v>
      </c>
      <c r="FL26" s="110"/>
      <c r="FM26" s="110"/>
      <c r="FN26" s="110"/>
      <c r="FO26" s="110"/>
      <c r="FP26" s="110"/>
      <c r="FQ26" s="110"/>
      <c r="FR26" s="110"/>
      <c r="FS26" s="110"/>
      <c r="FT26" s="110"/>
      <c r="FU26" s="110"/>
      <c r="FV26" s="110"/>
      <c r="FW26" s="110"/>
      <c r="FX26" s="110"/>
      <c r="FY26" s="39"/>
      <c r="FZ26" s="39"/>
      <c r="GA26" s="21"/>
      <c r="GC26" s="12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13"/>
    </row>
    <row r="27" spans="1:206" ht="24.95" customHeight="1" x14ac:dyDescent="0.3">
      <c r="C27" s="1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AA27" s="37"/>
      <c r="AB27" s="37"/>
      <c r="AE27" s="5" t="s">
        <v>118</v>
      </c>
      <c r="AY27" s="37"/>
      <c r="AZ27" s="37"/>
      <c r="BA27" s="37"/>
      <c r="BB27" s="37"/>
      <c r="BY27" s="37"/>
      <c r="BZ27" s="37"/>
      <c r="CA27" s="37"/>
      <c r="CB27" s="37"/>
      <c r="CC27" s="12"/>
      <c r="CD27" s="54" t="s">
        <v>172</v>
      </c>
      <c r="CE27" s="55"/>
      <c r="CF27" s="56"/>
      <c r="CG27" s="5" t="s">
        <v>173</v>
      </c>
      <c r="CX27" s="13"/>
      <c r="CY27" s="37"/>
      <c r="CZ27" s="37"/>
      <c r="DA27" s="37"/>
      <c r="DB27" s="37"/>
      <c r="DE27" s="68" t="s">
        <v>230</v>
      </c>
      <c r="DF27" s="69"/>
      <c r="DG27" s="69"/>
      <c r="DH27" s="69"/>
      <c r="DI27" s="70"/>
      <c r="DJ27" s="5" t="s">
        <v>231</v>
      </c>
      <c r="DY27" s="37"/>
      <c r="DZ27" s="37"/>
      <c r="EA27" s="37"/>
      <c r="EB27" s="37"/>
      <c r="EJ27" s="105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7"/>
      <c r="EY27" s="37"/>
      <c r="EZ27" s="37"/>
      <c r="FA27" s="37"/>
      <c r="FB27" s="37"/>
      <c r="FC27" s="110">
        <v>0</v>
      </c>
      <c r="FD27" s="110"/>
      <c r="FE27" s="110"/>
      <c r="FF27" s="110"/>
      <c r="FG27" s="110" t="s">
        <v>267</v>
      </c>
      <c r="FH27" s="110"/>
      <c r="FI27" s="110" t="s">
        <v>267</v>
      </c>
      <c r="FJ27" s="110"/>
      <c r="FK27" s="110" t="s">
        <v>267</v>
      </c>
      <c r="FL27" s="110"/>
      <c r="FM27" s="110"/>
      <c r="FN27" s="110"/>
      <c r="FO27" s="110"/>
      <c r="FP27" s="110"/>
      <c r="FQ27" s="110"/>
      <c r="FR27" s="110"/>
      <c r="FS27" s="110"/>
      <c r="FT27" s="110"/>
      <c r="FU27" s="110"/>
      <c r="FV27" s="110"/>
      <c r="FW27" s="110"/>
      <c r="FX27" s="110"/>
      <c r="FY27" s="37"/>
      <c r="FZ27" s="37"/>
      <c r="GA27" s="21"/>
      <c r="GC27" s="12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13"/>
    </row>
    <row r="28" spans="1:206" ht="24.95" customHeight="1" x14ac:dyDescent="0.3">
      <c r="C28" s="18"/>
      <c r="D28" s="35"/>
      <c r="E28" s="35"/>
      <c r="F28" s="21" t="s">
        <v>55</v>
      </c>
      <c r="G28" s="21" t="s">
        <v>56</v>
      </c>
      <c r="H28" s="35" t="s">
        <v>80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37"/>
      <c r="AB28" s="37"/>
      <c r="AE28" s="5" t="s">
        <v>119</v>
      </c>
      <c r="AY28" s="37"/>
      <c r="AZ28" s="37"/>
      <c r="BA28" s="37"/>
      <c r="BB28" s="37"/>
      <c r="BY28" s="37"/>
      <c r="BZ28" s="37"/>
      <c r="CA28" s="37"/>
      <c r="CB28" s="37"/>
      <c r="CC28" s="12"/>
      <c r="CG28" s="5" t="s">
        <v>174</v>
      </c>
      <c r="CX28" s="13"/>
      <c r="CY28" s="37"/>
      <c r="CZ28" s="37"/>
      <c r="DA28" s="37"/>
      <c r="DB28" s="37"/>
      <c r="DN28" s="5" t="s">
        <v>232</v>
      </c>
      <c r="DY28" s="37"/>
      <c r="DZ28" s="37"/>
      <c r="EA28" s="37"/>
      <c r="EB28" s="37"/>
      <c r="EY28" s="37"/>
      <c r="EZ28" s="37"/>
      <c r="FA28" s="37"/>
      <c r="FB28" s="37"/>
      <c r="FH28" s="5" t="s">
        <v>268</v>
      </c>
      <c r="FI28" s="5" t="s">
        <v>269</v>
      </c>
      <c r="FY28" s="37"/>
      <c r="FZ28" s="37"/>
      <c r="GA28" s="21"/>
      <c r="GC28" s="12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13"/>
    </row>
    <row r="29" spans="1:206" ht="24.95" customHeight="1" x14ac:dyDescent="0.3">
      <c r="A29" s="57"/>
      <c r="B29" s="57"/>
      <c r="C29" s="57"/>
      <c r="D29" s="35"/>
      <c r="E29" s="35"/>
      <c r="F29" s="35"/>
      <c r="G29" s="35"/>
      <c r="H29" s="35" t="s">
        <v>81</v>
      </c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AA29" s="37"/>
      <c r="AB29" s="37"/>
      <c r="AE29" s="5" t="str">
        <f>"(1)"</f>
        <v>(1)</v>
      </c>
      <c r="AG29" s="5" t="s">
        <v>69</v>
      </c>
      <c r="AL29" s="5" t="str">
        <f>"={"</f>
        <v>={</v>
      </c>
      <c r="AM29" s="54"/>
      <c r="AN29" s="55"/>
      <c r="AO29" s="55"/>
      <c r="AP29" s="55"/>
      <c r="AQ29" s="56"/>
      <c r="AR29" s="5" t="s">
        <v>88</v>
      </c>
      <c r="AY29" s="37"/>
      <c r="AZ29" s="37"/>
      <c r="BA29" s="37"/>
      <c r="BB29" s="37"/>
      <c r="BC29" s="14" t="s">
        <v>1</v>
      </c>
      <c r="BD29" s="10" t="s">
        <v>6</v>
      </c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1"/>
      <c r="BY29" s="37"/>
      <c r="BZ29" s="37"/>
      <c r="CA29" s="37"/>
      <c r="CB29" s="37"/>
      <c r="CC29" s="12"/>
      <c r="CG29" s="5" t="s">
        <v>175</v>
      </c>
      <c r="CX29" s="13"/>
      <c r="CY29" s="37"/>
      <c r="CZ29" s="37"/>
      <c r="DA29" s="37"/>
      <c r="DB29" s="37"/>
      <c r="DY29" s="37"/>
      <c r="DZ29" s="37"/>
      <c r="EA29" s="37"/>
      <c r="EB29" s="37"/>
      <c r="EC29" s="14" t="s">
        <v>1</v>
      </c>
      <c r="ED29" s="10" t="s">
        <v>6</v>
      </c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1"/>
      <c r="EY29" s="37"/>
      <c r="EZ29" s="37"/>
      <c r="FA29" s="37"/>
      <c r="FB29" s="37"/>
      <c r="FH29" s="5" t="s">
        <v>268</v>
      </c>
      <c r="FI29" s="5" t="s">
        <v>270</v>
      </c>
      <c r="FY29" s="37"/>
      <c r="FZ29" s="37"/>
      <c r="GA29" s="21"/>
      <c r="GC29" s="12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13"/>
    </row>
    <row r="30" spans="1:206" ht="24.95" customHeight="1" x14ac:dyDescent="0.3">
      <c r="C30" s="18"/>
      <c r="D30" s="35"/>
      <c r="E30" s="35"/>
      <c r="F30" s="35"/>
      <c r="G30" s="35"/>
      <c r="H30" s="35" t="s">
        <v>82</v>
      </c>
      <c r="I30" s="35"/>
      <c r="J30" s="35"/>
      <c r="K30" s="35"/>
      <c r="L30" s="35"/>
      <c r="M30" s="68" t="s">
        <v>83</v>
      </c>
      <c r="N30" s="69"/>
      <c r="O30" s="69"/>
      <c r="P30" s="69"/>
      <c r="Q30" s="69"/>
      <c r="R30" s="70"/>
      <c r="S30" s="35"/>
      <c r="T30" s="35"/>
      <c r="U30" s="35"/>
      <c r="V30" s="35"/>
      <c r="W30" s="35"/>
      <c r="X30" s="35"/>
      <c r="Y30" s="35"/>
      <c r="AA30" s="37"/>
      <c r="AB30" s="37"/>
      <c r="AG30" s="5" t="s">
        <v>74</v>
      </c>
      <c r="AL30" s="5" t="str">
        <f>"={"</f>
        <v>={</v>
      </c>
      <c r="AM30" s="54"/>
      <c r="AN30" s="55"/>
      <c r="AO30" s="55"/>
      <c r="AP30" s="55"/>
      <c r="AQ30" s="56"/>
      <c r="AR30" s="5" t="s">
        <v>88</v>
      </c>
      <c r="AY30" s="37"/>
      <c r="AZ30" s="37"/>
      <c r="BA30" s="37"/>
      <c r="BB30" s="37"/>
      <c r="BC30" s="12"/>
      <c r="BX30" s="13"/>
      <c r="BY30" s="37"/>
      <c r="BZ30" s="37"/>
      <c r="CA30" s="37"/>
      <c r="CB30" s="37"/>
      <c r="CC30" s="12"/>
      <c r="CD30" s="54" t="s">
        <v>178</v>
      </c>
      <c r="CE30" s="55"/>
      <c r="CF30" s="56"/>
      <c r="CG30" s="5" t="s">
        <v>179</v>
      </c>
      <c r="CX30" s="13"/>
      <c r="CY30" s="37"/>
      <c r="CZ30" s="37"/>
      <c r="DA30" s="37"/>
      <c r="DB30" s="37"/>
      <c r="DF30" s="54" t="s">
        <v>233</v>
      </c>
      <c r="DG30" s="55"/>
      <c r="DH30" s="55"/>
      <c r="DI30" s="55"/>
      <c r="DJ30" s="55"/>
      <c r="DK30" s="55"/>
      <c r="DL30" s="55"/>
      <c r="DM30" s="55"/>
      <c r="DN30" s="56"/>
      <c r="DO30" s="5" t="s">
        <v>234</v>
      </c>
      <c r="DY30" s="37"/>
      <c r="DZ30" s="37"/>
      <c r="EA30" s="37"/>
      <c r="EB30" s="37"/>
      <c r="EC30" s="12"/>
      <c r="EX30" s="13"/>
      <c r="EY30" s="37"/>
      <c r="EZ30" s="37"/>
      <c r="FA30" s="37"/>
      <c r="FB30" s="37"/>
      <c r="FY30" s="37"/>
      <c r="FZ30" s="37"/>
      <c r="GA30" s="21"/>
      <c r="GC30" s="12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13"/>
    </row>
    <row r="31" spans="1:206" ht="24.95" customHeight="1" x14ac:dyDescent="0.3">
      <c r="C31" s="18"/>
      <c r="AA31" s="37"/>
      <c r="AB31" s="37"/>
      <c r="AE31" s="5" t="str">
        <f>"(2)"</f>
        <v>(2)</v>
      </c>
      <c r="AG31" s="5" t="s">
        <v>120</v>
      </c>
      <c r="AY31" s="37"/>
      <c r="AZ31" s="37"/>
      <c r="BA31" s="37"/>
      <c r="BB31" s="37"/>
      <c r="BC31" s="12"/>
      <c r="BX31" s="13"/>
      <c r="BY31" s="37"/>
      <c r="BZ31" s="37"/>
      <c r="CA31" s="37"/>
      <c r="CB31" s="37"/>
      <c r="CC31" s="12"/>
      <c r="CG31" s="5" t="s">
        <v>180</v>
      </c>
      <c r="CX31" s="13"/>
      <c r="CY31" s="37"/>
      <c r="CZ31" s="37"/>
      <c r="DA31" s="37"/>
      <c r="DB31" s="37"/>
      <c r="DP31" s="5" t="s">
        <v>235</v>
      </c>
      <c r="DY31" s="37"/>
      <c r="DZ31" s="37"/>
      <c r="EA31" s="37"/>
      <c r="EB31" s="37"/>
      <c r="EC31" s="12"/>
      <c r="EX31" s="13"/>
      <c r="EY31" s="37"/>
      <c r="EZ31" s="37"/>
      <c r="FA31" s="37"/>
      <c r="FB31" s="37"/>
      <c r="FY31" s="37"/>
      <c r="FZ31" s="37"/>
      <c r="GA31" s="21"/>
      <c r="GC31" s="32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8"/>
    </row>
    <row r="32" spans="1:206" ht="24.95" customHeight="1" x14ac:dyDescent="0.3">
      <c r="C32" s="14" t="s">
        <v>1</v>
      </c>
      <c r="D32" s="10" t="s">
        <v>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AA32" s="37"/>
      <c r="AB32" s="37"/>
      <c r="AG32" s="80" t="s">
        <v>121</v>
      </c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2"/>
      <c r="AY32" s="37"/>
      <c r="AZ32" s="37"/>
      <c r="BA32" s="37"/>
      <c r="BB32" s="37"/>
      <c r="BC32" s="12"/>
      <c r="BX32" s="13"/>
      <c r="BY32" s="37"/>
      <c r="BZ32" s="37"/>
      <c r="CA32" s="37"/>
      <c r="CB32" s="37"/>
      <c r="CC32" s="12"/>
      <c r="CD32" s="54" t="s">
        <v>176</v>
      </c>
      <c r="CE32" s="55"/>
      <c r="CF32" s="56"/>
      <c r="CG32" s="5" t="s">
        <v>177</v>
      </c>
      <c r="CX32" s="13"/>
      <c r="CY32" s="37"/>
      <c r="CZ32" s="37"/>
      <c r="DA32" s="37"/>
      <c r="DB32" s="37"/>
      <c r="DQ32" s="5" t="s">
        <v>236</v>
      </c>
      <c r="DY32" s="37"/>
      <c r="DZ32" s="37"/>
      <c r="EA32" s="37"/>
      <c r="EB32" s="37"/>
      <c r="EC32" s="12"/>
      <c r="EX32" s="13"/>
      <c r="EY32" s="37"/>
      <c r="EZ32" s="37"/>
      <c r="FA32" s="37"/>
      <c r="FB32" s="37"/>
      <c r="FY32" s="37"/>
      <c r="FZ32" s="37"/>
      <c r="GA32" s="24"/>
    </row>
    <row r="33" spans="3:190" ht="24.95" customHeight="1" x14ac:dyDescent="0.3"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37"/>
      <c r="AB33" s="37"/>
      <c r="AG33" s="83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5"/>
      <c r="AY33" s="37"/>
      <c r="AZ33" s="37"/>
      <c r="BA33" s="37"/>
      <c r="BB33" s="37"/>
      <c r="BC33" s="12"/>
      <c r="BX33" s="13"/>
      <c r="BY33" s="37"/>
      <c r="BZ33" s="37"/>
      <c r="CA33" s="37"/>
      <c r="CB33" s="37"/>
      <c r="CC33" s="12"/>
      <c r="CG33" s="5" t="s">
        <v>181</v>
      </c>
      <c r="CX33" s="13"/>
      <c r="CY33" s="37"/>
      <c r="CZ33" s="37"/>
      <c r="DA33" s="37"/>
      <c r="DB33" s="37"/>
      <c r="DN33" s="5" t="s">
        <v>237</v>
      </c>
      <c r="DY33" s="37"/>
      <c r="DZ33" s="37"/>
      <c r="EA33" s="37"/>
      <c r="EB33" s="37"/>
      <c r="EC33" s="12"/>
      <c r="EX33" s="13"/>
      <c r="EY33" s="37"/>
      <c r="EZ33" s="37"/>
      <c r="FA33" s="37"/>
      <c r="FB33" s="37"/>
      <c r="FY33" s="37"/>
      <c r="FZ33" s="37"/>
      <c r="GA33" s="24"/>
      <c r="GC33" s="1" t="s">
        <v>3</v>
      </c>
      <c r="GH33" s="1" t="s">
        <v>40</v>
      </c>
    </row>
    <row r="34" spans="3:190" ht="24.95" customHeight="1" x14ac:dyDescent="0.3"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BC34" s="12"/>
      <c r="BX34" s="13"/>
      <c r="CC34" s="12"/>
      <c r="CG34" s="5" t="s">
        <v>182</v>
      </c>
      <c r="CX34" s="13"/>
      <c r="EC34" s="12"/>
      <c r="EX34" s="13"/>
      <c r="GD34" s="1" t="s">
        <v>5</v>
      </c>
      <c r="GE34" s="1" t="s">
        <v>20</v>
      </c>
    </row>
    <row r="35" spans="3:190" ht="24.95" customHeight="1" x14ac:dyDescent="0.3"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3"/>
      <c r="BC35" s="12"/>
      <c r="BX35" s="13"/>
      <c r="CC35" s="12"/>
      <c r="CD35" s="54" t="s">
        <v>183</v>
      </c>
      <c r="CE35" s="55"/>
      <c r="CF35" s="56"/>
      <c r="CG35" s="5" t="s">
        <v>184</v>
      </c>
      <c r="CX35" s="13"/>
      <c r="EC35" s="12"/>
      <c r="EX35" s="13"/>
      <c r="GC35" s="1" t="s">
        <v>4</v>
      </c>
      <c r="GH35" s="1" t="s">
        <v>282</v>
      </c>
    </row>
    <row r="36" spans="3:190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BC36" s="32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8"/>
      <c r="CC36" s="32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8"/>
      <c r="EC36" s="32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8"/>
    </row>
  </sheetData>
  <mergeCells count="116">
    <mergeCell ref="FM27:FX27"/>
    <mergeCell ref="FM20:FX20"/>
    <mergeCell ref="FM21:FX23"/>
    <mergeCell ref="FM18:FX19"/>
    <mergeCell ref="FM24:FX26"/>
    <mergeCell ref="FG27:FH27"/>
    <mergeCell ref="FI27:FJ27"/>
    <mergeCell ref="FK27:FL27"/>
    <mergeCell ref="FC20:FF20"/>
    <mergeCell ref="FC27:FF27"/>
    <mergeCell ref="FC21:FF23"/>
    <mergeCell ref="FC24:FF26"/>
    <mergeCell ref="FG25:FH25"/>
    <mergeCell ref="FI25:FJ25"/>
    <mergeCell ref="FK25:FL25"/>
    <mergeCell ref="FG26:FH26"/>
    <mergeCell ref="FI26:FJ26"/>
    <mergeCell ref="FK26:FL26"/>
    <mergeCell ref="FG23:FH23"/>
    <mergeCell ref="FI23:FJ23"/>
    <mergeCell ref="FK23:FL23"/>
    <mergeCell ref="FG24:FH24"/>
    <mergeCell ref="FI24:FJ24"/>
    <mergeCell ref="FK24:FL24"/>
    <mergeCell ref="FG21:FH21"/>
    <mergeCell ref="FI21:FJ21"/>
    <mergeCell ref="FK21:FL21"/>
    <mergeCell ref="FG22:FH22"/>
    <mergeCell ref="FI22:FJ22"/>
    <mergeCell ref="FK22:FL22"/>
    <mergeCell ref="FC18:FF18"/>
    <mergeCell ref="FC19:FF19"/>
    <mergeCell ref="FG20:FH20"/>
    <mergeCell ref="FI20:FJ20"/>
    <mergeCell ref="FK20:FL20"/>
    <mergeCell ref="FP12:FT12"/>
    <mergeCell ref="FV15:FX15"/>
    <mergeCell ref="FK19:FL19"/>
    <mergeCell ref="FI19:FJ19"/>
    <mergeCell ref="FG19:FH19"/>
    <mergeCell ref="FG18:FL18"/>
    <mergeCell ref="FE3:FH3"/>
    <mergeCell ref="FE6:FH6"/>
    <mergeCell ref="FA13:FC13"/>
    <mergeCell ref="EJ17:EX18"/>
    <mergeCell ref="EJ23:EX24"/>
    <mergeCell ref="EJ26:EX27"/>
    <mergeCell ref="DA26:DC26"/>
    <mergeCell ref="DE27:DI27"/>
    <mergeCell ref="DN13:DS13"/>
    <mergeCell ref="EK6:EO6"/>
    <mergeCell ref="EK8:EO8"/>
    <mergeCell ref="ER6:EV6"/>
    <mergeCell ref="ER8:EV8"/>
    <mergeCell ref="CD30:CF30"/>
    <mergeCell ref="CD32:CF32"/>
    <mergeCell ref="CD35:CF35"/>
    <mergeCell ref="DE3:DI3"/>
    <mergeCell ref="DE7:DI7"/>
    <mergeCell ref="DF30:DN30"/>
    <mergeCell ref="CK14:CN15"/>
    <mergeCell ref="CO14:CP15"/>
    <mergeCell ref="CE17:CH17"/>
    <mergeCell ref="CE19:CH19"/>
    <mergeCell ref="CD27:CF27"/>
    <mergeCell ref="CE5:CH5"/>
    <mergeCell ref="CO9:CP9"/>
    <mergeCell ref="CO10:CP11"/>
    <mergeCell ref="CK10:CN11"/>
    <mergeCell ref="CO13:CP13"/>
    <mergeCell ref="AG32:AW33"/>
    <mergeCell ref="M30:R30"/>
    <mergeCell ref="AK4:AO4"/>
    <mergeCell ref="AK5:AO5"/>
    <mergeCell ref="AJ6:AM6"/>
    <mergeCell ref="AK10:AO10"/>
    <mergeCell ref="AK11:AO11"/>
    <mergeCell ref="AO14:AR14"/>
    <mergeCell ref="AK17:AO17"/>
    <mergeCell ref="AK20:AO20"/>
    <mergeCell ref="AK21:AO21"/>
    <mergeCell ref="AO23:AU23"/>
    <mergeCell ref="AA25:AC25"/>
    <mergeCell ref="AM29:AQ29"/>
    <mergeCell ref="AM30:AQ30"/>
    <mergeCell ref="BE9:BF9"/>
    <mergeCell ref="GC2:GX3"/>
    <mergeCell ref="A6:C6"/>
    <mergeCell ref="A17:C17"/>
    <mergeCell ref="A21:C21"/>
    <mergeCell ref="E7:G7"/>
    <mergeCell ref="E8:G8"/>
    <mergeCell ref="E12:G12"/>
    <mergeCell ref="E15:G15"/>
    <mergeCell ref="J15:L15"/>
    <mergeCell ref="E18:G18"/>
    <mergeCell ref="E20:G20"/>
    <mergeCell ref="J21:L21"/>
    <mergeCell ref="AS12:AT12"/>
    <mergeCell ref="BE11:BF11"/>
    <mergeCell ref="CE3:CH3"/>
    <mergeCell ref="BQ24:BV24"/>
    <mergeCell ref="A29:C29"/>
    <mergeCell ref="FA2:FC2"/>
    <mergeCell ref="DA2:DC2"/>
    <mergeCell ref="EA2:EC2"/>
    <mergeCell ref="BA2:BC2"/>
    <mergeCell ref="CA2:CC2"/>
    <mergeCell ref="C2:F4"/>
    <mergeCell ref="AA2:AC2"/>
    <mergeCell ref="E23:G23"/>
    <mergeCell ref="J24:L24"/>
    <mergeCell ref="E26:G26"/>
    <mergeCell ref="BO3:BW4"/>
    <mergeCell ref="BA6:BC6"/>
    <mergeCell ref="BE7:BF7"/>
  </mergeCells>
  <phoneticPr fontId="2"/>
  <pageMargins left="0.7" right="0.86624999999999996" top="0.75" bottom="0.75" header="0.3" footer="0.3"/>
  <pageSetup paperSize="9" scale="87" orientation="portrait" r:id="rId1"/>
  <headerFooter>
    <oddHeader>&amp;L2019/10/09&amp;C&amp;"メイリオ,レギュラー"&amp;16&amp;A&amp;R&amp;"メイリオ,レギュラー"（担当：池川）</oddHeader>
    <oddFooter>&amp;C&amp;"メイリオ,レギュラー"&amp;14&amp;P / &amp;N</oddFooter>
  </headerFooter>
  <ignoredErrors>
    <ignoredError sqref="AK4:AK5 AK20 EK6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6"/>
  <sheetViews>
    <sheetView topLeftCell="I9" workbookViewId="0">
      <selection activeCell="Q13" sqref="Q13"/>
    </sheetView>
  </sheetViews>
  <sheetFormatPr defaultRowHeight="16.5" x14ac:dyDescent="0.3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26" max="26" width="12.75" bestFit="1" customWidth="1"/>
    <col min="27" max="30" width="12.75" customWidth="1"/>
  </cols>
  <sheetData>
    <row r="2" spans="2:30" x14ac:dyDescent="0.3">
      <c r="B2" s="33" t="s">
        <v>22</v>
      </c>
      <c r="C2">
        <v>0</v>
      </c>
      <c r="K2" s="33" t="s">
        <v>22</v>
      </c>
      <c r="L2">
        <v>0</v>
      </c>
      <c r="M2" s="33" t="s">
        <v>22</v>
      </c>
      <c r="N2">
        <v>0</v>
      </c>
      <c r="O2" s="33" t="s">
        <v>22</v>
      </c>
      <c r="P2">
        <v>3</v>
      </c>
      <c r="Y2" s="33" t="s">
        <v>22</v>
      </c>
      <c r="Z2">
        <v>0</v>
      </c>
    </row>
    <row r="3" spans="2:30" x14ac:dyDescent="0.3">
      <c r="B3" s="33" t="s">
        <v>24</v>
      </c>
      <c r="C3">
        <v>1</v>
      </c>
      <c r="K3" s="33" t="s">
        <v>24</v>
      </c>
      <c r="L3">
        <v>1</v>
      </c>
      <c r="M3" s="33" t="s">
        <v>24</v>
      </c>
      <c r="N3">
        <v>2</v>
      </c>
      <c r="O3" s="33" t="s">
        <v>24</v>
      </c>
      <c r="P3">
        <v>1</v>
      </c>
      <c r="Y3" s="33" t="s">
        <v>24</v>
      </c>
      <c r="Z3">
        <v>1</v>
      </c>
    </row>
    <row r="5" spans="2:30" x14ac:dyDescent="0.3">
      <c r="B5" s="33" t="s">
        <v>21</v>
      </c>
      <c r="C5" s="33" t="s">
        <v>23</v>
      </c>
      <c r="K5" s="33" t="s">
        <v>21</v>
      </c>
      <c r="L5" s="33" t="s">
        <v>23</v>
      </c>
      <c r="M5" s="33" t="s">
        <v>30</v>
      </c>
      <c r="N5" s="33" t="s">
        <v>29</v>
      </c>
      <c r="O5" s="33" t="s">
        <v>25</v>
      </c>
      <c r="P5" s="33" t="s">
        <v>32</v>
      </c>
      <c r="Y5" s="33" t="s">
        <v>21</v>
      </c>
      <c r="Z5" s="33" t="s">
        <v>23</v>
      </c>
      <c r="AA5" s="33" t="s">
        <v>25</v>
      </c>
      <c r="AB5" s="33" t="s">
        <v>26</v>
      </c>
      <c r="AC5" s="33" t="s">
        <v>27</v>
      </c>
      <c r="AD5" s="33" t="s">
        <v>28</v>
      </c>
    </row>
    <row r="6" spans="2:30" x14ac:dyDescent="0.3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-4</v>
      </c>
      <c r="AB6">
        <f>_xlfn.NORM.DIST(AA6,Z$2,Z$3,FALSE)</f>
        <v>1.3383022576488537E-4</v>
      </c>
      <c r="AC6">
        <v>2</v>
      </c>
      <c r="AD6">
        <f>_xlfn.NORM.DIST(AC6,Z$2,Z$3,FALSE)</f>
        <v>5.3990966513188063E-2</v>
      </c>
    </row>
    <row r="7" spans="2:30" x14ac:dyDescent="0.3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1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-3.9</v>
      </c>
      <c r="AB7">
        <f>_xlfn.NORM.DIST(AA7,Z$2,Z$3,FALSE)</f>
        <v>1.9865547139277272E-4</v>
      </c>
      <c r="AC7">
        <f>AC6+0.1</f>
        <v>2.1</v>
      </c>
      <c r="AD7">
        <f>_xlfn.NORM.DIST(AC7,Z$2,Z$3,FALSE)</f>
        <v>4.3983595980427191E-2</v>
      </c>
    </row>
    <row r="8" spans="2:30" x14ac:dyDescent="0.3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-3.8</v>
      </c>
      <c r="AB8">
        <f t="shared" ref="AB8:AB26" si="10">_xlfn.NORM.DIST(AA8,Z$2,Z$3,FALSE)</f>
        <v>2.9194692579146027E-4</v>
      </c>
      <c r="AC8">
        <f t="shared" ref="AC8:AC26" si="11">AC7+0.1</f>
        <v>2.2000000000000002</v>
      </c>
      <c r="AD8">
        <f t="shared" ref="AD8:AD26" si="12">_xlfn.NORM.DIST(AC8,Z$2,Z$3,FALSE)</f>
        <v>3.5474592846231424E-2</v>
      </c>
    </row>
    <row r="9" spans="2:30" x14ac:dyDescent="0.3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-3.6999999999999997</v>
      </c>
      <c r="AB9">
        <f t="shared" si="10"/>
        <v>4.2478027055075219E-4</v>
      </c>
      <c r="AC9">
        <f t="shared" si="11"/>
        <v>2.3000000000000003</v>
      </c>
      <c r="AD9">
        <f t="shared" si="12"/>
        <v>2.8327037741601158E-2</v>
      </c>
    </row>
    <row r="10" spans="2:30" x14ac:dyDescent="0.3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-3.5999999999999996</v>
      </c>
      <c r="AB10">
        <f t="shared" si="10"/>
        <v>6.1190193011377298E-4</v>
      </c>
      <c r="AC10">
        <f t="shared" si="11"/>
        <v>2.4000000000000004</v>
      </c>
      <c r="AD10">
        <f t="shared" si="12"/>
        <v>2.2394530294842882E-2</v>
      </c>
    </row>
    <row r="11" spans="2:30" x14ac:dyDescent="0.3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-3.4999999999999996</v>
      </c>
      <c r="AB11">
        <f t="shared" si="10"/>
        <v>8.7268269504576167E-4</v>
      </c>
      <c r="AC11">
        <f t="shared" si="11"/>
        <v>2.5000000000000004</v>
      </c>
      <c r="AD11">
        <f t="shared" si="12"/>
        <v>1.7528300493568523E-2</v>
      </c>
    </row>
    <row r="12" spans="2:30" x14ac:dyDescent="0.3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-3.3999999999999995</v>
      </c>
      <c r="AB12">
        <f t="shared" si="10"/>
        <v>1.232219168473021E-3</v>
      </c>
      <c r="AC12">
        <f t="shared" si="11"/>
        <v>2.6000000000000005</v>
      </c>
      <c r="AD12">
        <f t="shared" si="12"/>
        <v>1.3582969233685602E-2</v>
      </c>
    </row>
    <row r="13" spans="2:30" x14ac:dyDescent="0.3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-3.2999999999999994</v>
      </c>
      <c r="AB13">
        <f t="shared" si="10"/>
        <v>1.7225689390536843E-3</v>
      </c>
      <c r="AC13">
        <f t="shared" si="11"/>
        <v>2.7000000000000006</v>
      </c>
      <c r="AD13">
        <f t="shared" si="12"/>
        <v>1.0420934814422578E-2</v>
      </c>
    </row>
    <row r="14" spans="2:30" x14ac:dyDescent="0.3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-3.1999999999999993</v>
      </c>
      <c r="AB14">
        <f t="shared" si="10"/>
        <v>2.3840882014648486E-3</v>
      </c>
      <c r="AC14">
        <f t="shared" si="11"/>
        <v>2.8000000000000007</v>
      </c>
      <c r="AD14">
        <f t="shared" si="12"/>
        <v>7.915451582979946E-3</v>
      </c>
    </row>
    <row r="15" spans="2:30" x14ac:dyDescent="0.3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-3.0999999999999992</v>
      </c>
      <c r="AB15">
        <f t="shared" si="10"/>
        <v>3.2668190561999273E-3</v>
      </c>
      <c r="AC15">
        <f t="shared" si="11"/>
        <v>2.9000000000000008</v>
      </c>
      <c r="AD15">
        <f t="shared" si="12"/>
        <v>5.9525324197758382E-3</v>
      </c>
    </row>
    <row r="16" spans="2:30" x14ac:dyDescent="0.3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-2.9999999999999991</v>
      </c>
      <c r="AB16">
        <f t="shared" si="10"/>
        <v>4.4318484119380188E-3</v>
      </c>
      <c r="AC16">
        <f t="shared" si="11"/>
        <v>3.0000000000000009</v>
      </c>
      <c r="AD16">
        <f t="shared" si="12"/>
        <v>4.4318484119379954E-3</v>
      </c>
    </row>
    <row r="17" spans="2:30" x14ac:dyDescent="0.3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-2.899999999999999</v>
      </c>
      <c r="AB17">
        <f t="shared" si="10"/>
        <v>5.9525324197758694E-3</v>
      </c>
      <c r="AC17">
        <f t="shared" si="11"/>
        <v>3.100000000000001</v>
      </c>
      <c r="AD17">
        <f t="shared" si="12"/>
        <v>3.26681905619991E-3</v>
      </c>
    </row>
    <row r="18" spans="2:30" x14ac:dyDescent="0.3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-2.7999999999999989</v>
      </c>
      <c r="AB18">
        <f t="shared" si="10"/>
        <v>7.9154515829799894E-3</v>
      </c>
      <c r="AC18">
        <f t="shared" si="11"/>
        <v>3.2000000000000011</v>
      </c>
      <c r="AD18">
        <f t="shared" si="12"/>
        <v>2.3840882014648343E-3</v>
      </c>
    </row>
    <row r="19" spans="2:30" x14ac:dyDescent="0.3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-2.6999999999999988</v>
      </c>
      <c r="AB19">
        <f t="shared" si="10"/>
        <v>1.0420934814422628E-2</v>
      </c>
      <c r="AC19">
        <f t="shared" si="11"/>
        <v>3.3000000000000012</v>
      </c>
      <c r="AD19">
        <f t="shared" si="12"/>
        <v>1.7225689390536734E-3</v>
      </c>
    </row>
    <row r="20" spans="2:30" x14ac:dyDescent="0.3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-2.5999999999999988</v>
      </c>
      <c r="AB20">
        <f t="shared" si="10"/>
        <v>1.3582969233685661E-2</v>
      </c>
      <c r="AC20">
        <f t="shared" si="11"/>
        <v>3.4000000000000012</v>
      </c>
      <c r="AD20">
        <f t="shared" si="12"/>
        <v>1.2322191684730143E-3</v>
      </c>
    </row>
    <row r="21" spans="2:30" x14ac:dyDescent="0.3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-2.4999999999999987</v>
      </c>
      <c r="AB21">
        <f t="shared" si="10"/>
        <v>1.7528300493568599E-2</v>
      </c>
      <c r="AC21">
        <f t="shared" si="11"/>
        <v>3.5000000000000013</v>
      </c>
      <c r="AD21">
        <f t="shared" si="12"/>
        <v>8.7268269504575625E-4</v>
      </c>
    </row>
    <row r="22" spans="2:30" x14ac:dyDescent="0.3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-2.3999999999999986</v>
      </c>
      <c r="AB22">
        <f t="shared" si="10"/>
        <v>2.2394530294842969E-2</v>
      </c>
      <c r="AC22">
        <f t="shared" si="11"/>
        <v>3.6000000000000014</v>
      </c>
      <c r="AD22">
        <f t="shared" si="12"/>
        <v>6.1190193011376919E-4</v>
      </c>
    </row>
    <row r="23" spans="2:30" x14ac:dyDescent="0.3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-2.2999999999999985</v>
      </c>
      <c r="AB23">
        <f t="shared" si="10"/>
        <v>2.8327037741601276E-2</v>
      </c>
      <c r="AC23">
        <f t="shared" si="11"/>
        <v>3.7000000000000015</v>
      </c>
      <c r="AD23">
        <f t="shared" si="12"/>
        <v>4.2478027055074921E-4</v>
      </c>
    </row>
    <row r="24" spans="2:30" x14ac:dyDescent="0.3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-2.1999999999999984</v>
      </c>
      <c r="AB24">
        <f t="shared" si="10"/>
        <v>3.547459284623157E-2</v>
      </c>
      <c r="AC24">
        <f t="shared" si="11"/>
        <v>3.8000000000000016</v>
      </c>
      <c r="AD24">
        <f t="shared" si="12"/>
        <v>2.9194692579145848E-4</v>
      </c>
    </row>
    <row r="25" spans="2:30" x14ac:dyDescent="0.3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-2.0999999999999983</v>
      </c>
      <c r="AB25">
        <f t="shared" si="10"/>
        <v>4.3983595980427351E-2</v>
      </c>
      <c r="AC25">
        <f t="shared" si="11"/>
        <v>3.9000000000000017</v>
      </c>
      <c r="AD25">
        <f t="shared" si="12"/>
        <v>1.9865547139277128E-4</v>
      </c>
    </row>
    <row r="26" spans="2:30" x14ac:dyDescent="0.3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-1.9999999999999982</v>
      </c>
      <c r="AB26">
        <f t="shared" si="10"/>
        <v>5.399096651318825E-2</v>
      </c>
      <c r="AC26">
        <f t="shared" si="11"/>
        <v>4.0000000000000018</v>
      </c>
      <c r="AD26">
        <f t="shared" si="12"/>
        <v>1.3383022576488442E-4</v>
      </c>
    </row>
    <row r="27" spans="2:30" x14ac:dyDescent="0.3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</row>
    <row r="28" spans="2:30" x14ac:dyDescent="0.3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</row>
    <row r="29" spans="2:30" x14ac:dyDescent="0.3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</row>
    <row r="30" spans="2:30" x14ac:dyDescent="0.3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</row>
    <row r="31" spans="2:30" x14ac:dyDescent="0.3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</row>
    <row r="32" spans="2:30" x14ac:dyDescent="0.3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</row>
    <row r="33" spans="2:26" x14ac:dyDescent="0.3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</row>
    <row r="34" spans="2:26" x14ac:dyDescent="0.3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</row>
    <row r="35" spans="2:26" x14ac:dyDescent="0.3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</row>
    <row r="36" spans="2:26" x14ac:dyDescent="0.3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</row>
    <row r="37" spans="2:26" x14ac:dyDescent="0.3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</row>
    <row r="38" spans="2:26" x14ac:dyDescent="0.3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</row>
    <row r="39" spans="2:26" x14ac:dyDescent="0.3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</row>
    <row r="40" spans="2:26" x14ac:dyDescent="0.3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</row>
    <row r="41" spans="2:26" x14ac:dyDescent="0.3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</row>
    <row r="42" spans="2:26" x14ac:dyDescent="0.3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</row>
    <row r="43" spans="2:26" x14ac:dyDescent="0.3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</row>
    <row r="44" spans="2:26" x14ac:dyDescent="0.3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</row>
    <row r="45" spans="2:26" x14ac:dyDescent="0.3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</row>
    <row r="46" spans="2:26" x14ac:dyDescent="0.3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</row>
    <row r="47" spans="2:26" x14ac:dyDescent="0.3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</row>
    <row r="48" spans="2:26" x14ac:dyDescent="0.3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</row>
    <row r="49" spans="2:26" x14ac:dyDescent="0.3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</row>
    <row r="50" spans="2:26" x14ac:dyDescent="0.3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</row>
    <row r="51" spans="2:26" x14ac:dyDescent="0.3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</row>
    <row r="52" spans="2:26" x14ac:dyDescent="0.3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</row>
    <row r="53" spans="2:26" x14ac:dyDescent="0.3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</row>
    <row r="54" spans="2:26" x14ac:dyDescent="0.3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</row>
    <row r="55" spans="2:26" x14ac:dyDescent="0.3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</row>
    <row r="56" spans="2:26" x14ac:dyDescent="0.3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</row>
    <row r="57" spans="2:26" x14ac:dyDescent="0.3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</row>
    <row r="58" spans="2:26" x14ac:dyDescent="0.3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</row>
    <row r="59" spans="2:26" x14ac:dyDescent="0.3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</row>
    <row r="60" spans="2:26" x14ac:dyDescent="0.3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</row>
    <row r="61" spans="2:26" x14ac:dyDescent="0.3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</row>
    <row r="62" spans="2:26" x14ac:dyDescent="0.3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</row>
    <row r="63" spans="2:26" x14ac:dyDescent="0.3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</row>
    <row r="64" spans="2:26" x14ac:dyDescent="0.3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</row>
    <row r="65" spans="2:26" x14ac:dyDescent="0.3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</row>
    <row r="66" spans="2:26" x14ac:dyDescent="0.3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</row>
    <row r="67" spans="2:26" x14ac:dyDescent="0.3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26" x14ac:dyDescent="0.3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26" x14ac:dyDescent="0.3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26" x14ac:dyDescent="0.3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26" x14ac:dyDescent="0.3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si="0"/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26" x14ac:dyDescent="0.3">
      <c r="B72">
        <f t="shared" ref="B72:B86" si="13">B71+0.1</f>
        <v>2.6000000000000036</v>
      </c>
      <c r="C72">
        <f t="shared" ref="C72:C86" si="14">_xlfn.NORM.DIST(B72,C$2,C$3,FALSE)</f>
        <v>1.3582969233685486E-2</v>
      </c>
      <c r="K72">
        <f t="shared" ref="K72:K86" si="15">K71+0.1</f>
        <v>2.6000000000000036</v>
      </c>
      <c r="L72">
        <f t="shared" ref="L72:N86" si="16">_xlfn.NORM.DIST(K72,L$2,L$3,FALSE)</f>
        <v>1.3582969233685486E-2</v>
      </c>
      <c r="M72">
        <f t="shared" ref="M72:M86" si="17">M71+0.2</f>
        <v>5.2000000000000073</v>
      </c>
      <c r="N72">
        <f t="shared" si="16"/>
        <v>6.7914846168427431E-3</v>
      </c>
      <c r="O72">
        <f t="shared" ref="O72:O86" si="18">O71+0.1</f>
        <v>4.6000000000000005</v>
      </c>
      <c r="P72">
        <f t="shared" ref="P72:P86" si="19">_xlfn.NORM.DIST(O72,P$2,P$3,FALSE)</f>
        <v>0.11092083467945546</v>
      </c>
      <c r="Y72">
        <f t="shared" ref="Y72:Y86" si="20">Y71+0.1</f>
        <v>2.6000000000000036</v>
      </c>
      <c r="Z72">
        <f t="shared" ref="Z72:Z86" si="21">_xlfn.NORM.DIST(Y72,Z$2,Z$3,FALSE)</f>
        <v>1.3582969233685486E-2</v>
      </c>
    </row>
    <row r="73" spans="2:26" x14ac:dyDescent="0.3">
      <c r="B73">
        <f t="shared" si="13"/>
        <v>2.7000000000000037</v>
      </c>
      <c r="C73">
        <f t="shared" si="14"/>
        <v>1.0420934814422488E-2</v>
      </c>
      <c r="K73">
        <f t="shared" si="15"/>
        <v>2.7000000000000037</v>
      </c>
      <c r="L73">
        <f t="shared" si="16"/>
        <v>1.0420934814422488E-2</v>
      </c>
      <c r="M73">
        <f t="shared" si="17"/>
        <v>5.4000000000000075</v>
      </c>
      <c r="N73">
        <f t="shared" si="16"/>
        <v>5.2104674072112438E-3</v>
      </c>
      <c r="O73">
        <f t="shared" si="18"/>
        <v>4.7</v>
      </c>
      <c r="P73">
        <f t="shared" si="19"/>
        <v>9.4049077376886905E-2</v>
      </c>
      <c r="Y73">
        <f t="shared" si="20"/>
        <v>2.7000000000000037</v>
      </c>
      <c r="Z73">
        <f t="shared" si="21"/>
        <v>1.0420934814422488E-2</v>
      </c>
    </row>
    <row r="74" spans="2:26" x14ac:dyDescent="0.3">
      <c r="B74">
        <f t="shared" si="13"/>
        <v>2.8000000000000038</v>
      </c>
      <c r="C74">
        <f t="shared" si="14"/>
        <v>7.9154515829798801E-3</v>
      </c>
      <c r="K74">
        <f t="shared" si="15"/>
        <v>2.8000000000000038</v>
      </c>
      <c r="L74">
        <f t="shared" si="16"/>
        <v>7.9154515829798801E-3</v>
      </c>
      <c r="M74">
        <f t="shared" si="17"/>
        <v>5.6000000000000076</v>
      </c>
      <c r="N74">
        <f t="shared" si="16"/>
        <v>3.95772579148994E-3</v>
      </c>
      <c r="O74">
        <f t="shared" si="18"/>
        <v>4.8</v>
      </c>
      <c r="P74">
        <f t="shared" si="19"/>
        <v>7.8950158300894177E-2</v>
      </c>
      <c r="Y74">
        <f t="shared" si="20"/>
        <v>2.8000000000000038</v>
      </c>
      <c r="Z74">
        <f t="shared" si="21"/>
        <v>7.9154515829798801E-3</v>
      </c>
    </row>
    <row r="75" spans="2:26" x14ac:dyDescent="0.3">
      <c r="B75">
        <f t="shared" si="13"/>
        <v>2.9000000000000039</v>
      </c>
      <c r="C75">
        <f t="shared" si="14"/>
        <v>5.9525324197757853E-3</v>
      </c>
      <c r="K75">
        <f t="shared" si="15"/>
        <v>2.9000000000000039</v>
      </c>
      <c r="L75">
        <f t="shared" si="16"/>
        <v>5.9525324197757853E-3</v>
      </c>
      <c r="M75">
        <f t="shared" si="17"/>
        <v>5.8000000000000078</v>
      </c>
      <c r="N75">
        <f t="shared" si="16"/>
        <v>2.9762662098878926E-3</v>
      </c>
      <c r="O75">
        <f t="shared" si="18"/>
        <v>4.8999999999999995</v>
      </c>
      <c r="P75">
        <f t="shared" si="19"/>
        <v>6.5615814774676665E-2</v>
      </c>
      <c r="Y75">
        <f t="shared" si="20"/>
        <v>2.9000000000000039</v>
      </c>
      <c r="Z75">
        <f t="shared" si="21"/>
        <v>5.9525324197757853E-3</v>
      </c>
    </row>
    <row r="76" spans="2:26" x14ac:dyDescent="0.3">
      <c r="B76">
        <f t="shared" si="13"/>
        <v>3.000000000000004</v>
      </c>
      <c r="C76">
        <f t="shared" si="14"/>
        <v>4.4318484119379529E-3</v>
      </c>
      <c r="K76">
        <f t="shared" si="15"/>
        <v>3.000000000000004</v>
      </c>
      <c r="L76">
        <f t="shared" si="16"/>
        <v>4.4318484119379529E-3</v>
      </c>
      <c r="M76">
        <f t="shared" si="17"/>
        <v>6.000000000000008</v>
      </c>
      <c r="N76">
        <f t="shared" si="16"/>
        <v>2.2159242059689764E-3</v>
      </c>
      <c r="O76">
        <f t="shared" si="18"/>
        <v>4.9999999999999991</v>
      </c>
      <c r="P76">
        <f t="shared" si="19"/>
        <v>5.3990966513188146E-2</v>
      </c>
      <c r="Y76">
        <f t="shared" si="20"/>
        <v>3.000000000000004</v>
      </c>
      <c r="Z76">
        <f t="shared" si="21"/>
        <v>4.4318484119379529E-3</v>
      </c>
    </row>
    <row r="77" spans="2:26" x14ac:dyDescent="0.3">
      <c r="B77">
        <f t="shared" si="13"/>
        <v>3.1000000000000041</v>
      </c>
      <c r="C77">
        <f t="shared" si="14"/>
        <v>3.2668190561998783E-3</v>
      </c>
      <c r="K77">
        <f t="shared" si="15"/>
        <v>3.1000000000000041</v>
      </c>
      <c r="L77">
        <f t="shared" si="16"/>
        <v>3.2668190561998783E-3</v>
      </c>
      <c r="M77">
        <f t="shared" si="17"/>
        <v>6.2000000000000082</v>
      </c>
      <c r="N77">
        <f t="shared" si="16"/>
        <v>1.6334095280999392E-3</v>
      </c>
      <c r="O77">
        <f t="shared" si="18"/>
        <v>5.0999999999999988</v>
      </c>
      <c r="P77">
        <f t="shared" si="19"/>
        <v>4.3983595980427309E-2</v>
      </c>
      <c r="Y77">
        <f t="shared" si="20"/>
        <v>3.1000000000000041</v>
      </c>
      <c r="Z77">
        <f t="shared" si="21"/>
        <v>3.2668190561998783E-3</v>
      </c>
    </row>
    <row r="78" spans="2:26" x14ac:dyDescent="0.3">
      <c r="B78">
        <f t="shared" si="13"/>
        <v>3.2000000000000042</v>
      </c>
      <c r="C78">
        <f t="shared" si="14"/>
        <v>2.3840882014648105E-3</v>
      </c>
      <c r="K78">
        <f t="shared" si="15"/>
        <v>3.2000000000000042</v>
      </c>
      <c r="L78">
        <f t="shared" si="16"/>
        <v>2.3840882014648105E-3</v>
      </c>
      <c r="M78">
        <f t="shared" si="17"/>
        <v>6.4000000000000083</v>
      </c>
      <c r="N78">
        <f t="shared" si="16"/>
        <v>1.1920441007324052E-3</v>
      </c>
      <c r="O78">
        <f t="shared" si="18"/>
        <v>5.1999999999999984</v>
      </c>
      <c r="P78">
        <f t="shared" si="19"/>
        <v>3.547459284623157E-2</v>
      </c>
      <c r="Y78">
        <f t="shared" si="20"/>
        <v>3.2000000000000042</v>
      </c>
      <c r="Z78">
        <f t="shared" si="21"/>
        <v>2.3840882014648105E-3</v>
      </c>
    </row>
    <row r="79" spans="2:26" x14ac:dyDescent="0.3">
      <c r="B79">
        <f t="shared" si="13"/>
        <v>3.3000000000000043</v>
      </c>
      <c r="C79">
        <f t="shared" si="14"/>
        <v>1.7225689390536552E-3</v>
      </c>
      <c r="K79">
        <f t="shared" si="15"/>
        <v>3.3000000000000043</v>
      </c>
      <c r="L79">
        <f t="shared" si="16"/>
        <v>1.7225689390536552E-3</v>
      </c>
      <c r="M79">
        <f t="shared" si="17"/>
        <v>6.6000000000000085</v>
      </c>
      <c r="N79">
        <f t="shared" si="16"/>
        <v>8.612844695268276E-4</v>
      </c>
      <c r="O79">
        <f t="shared" si="18"/>
        <v>5.299999999999998</v>
      </c>
      <c r="P79">
        <f t="shared" si="19"/>
        <v>2.8327037741601297E-2</v>
      </c>
      <c r="Y79">
        <f t="shared" si="20"/>
        <v>3.3000000000000043</v>
      </c>
      <c r="Z79">
        <f t="shared" si="21"/>
        <v>1.7225689390536552E-3</v>
      </c>
    </row>
    <row r="80" spans="2:26" x14ac:dyDescent="0.3">
      <c r="B80">
        <f t="shared" si="13"/>
        <v>3.4000000000000044</v>
      </c>
      <c r="C80">
        <f t="shared" si="14"/>
        <v>1.2322191684730013E-3</v>
      </c>
      <c r="K80">
        <f t="shared" si="15"/>
        <v>3.4000000000000044</v>
      </c>
      <c r="L80">
        <f t="shared" si="16"/>
        <v>1.2322191684730013E-3</v>
      </c>
      <c r="M80">
        <f t="shared" si="17"/>
        <v>6.8000000000000087</v>
      </c>
      <c r="N80">
        <f t="shared" si="16"/>
        <v>6.1610958423650064E-4</v>
      </c>
      <c r="O80">
        <f t="shared" si="18"/>
        <v>5.3999999999999977</v>
      </c>
      <c r="P80">
        <f t="shared" si="19"/>
        <v>2.2394530294843017E-2</v>
      </c>
      <c r="Y80">
        <f t="shared" si="20"/>
        <v>3.4000000000000044</v>
      </c>
      <c r="Z80">
        <f t="shared" si="21"/>
        <v>1.2322191684730013E-3</v>
      </c>
    </row>
    <row r="81" spans="2:26" x14ac:dyDescent="0.3">
      <c r="B81">
        <f t="shared" si="13"/>
        <v>3.5000000000000044</v>
      </c>
      <c r="C81">
        <f t="shared" si="14"/>
        <v>8.7268269504574606E-4</v>
      </c>
      <c r="K81">
        <f t="shared" si="15"/>
        <v>3.5000000000000044</v>
      </c>
      <c r="L81">
        <f t="shared" si="16"/>
        <v>8.7268269504574606E-4</v>
      </c>
      <c r="M81">
        <f t="shared" si="17"/>
        <v>7.0000000000000089</v>
      </c>
      <c r="N81">
        <f t="shared" si="16"/>
        <v>4.3634134752287303E-4</v>
      </c>
      <c r="O81">
        <f t="shared" si="18"/>
        <v>5.4999999999999973</v>
      </c>
      <c r="P81">
        <f t="shared" si="19"/>
        <v>1.7528300493568655E-2</v>
      </c>
      <c r="Y81">
        <f t="shared" si="20"/>
        <v>3.5000000000000044</v>
      </c>
      <c r="Z81">
        <f t="shared" si="21"/>
        <v>8.7268269504574606E-4</v>
      </c>
    </row>
    <row r="82" spans="2:26" x14ac:dyDescent="0.3">
      <c r="B82">
        <f t="shared" si="13"/>
        <v>3.6000000000000045</v>
      </c>
      <c r="C82">
        <f t="shared" si="14"/>
        <v>6.1190193011376214E-4</v>
      </c>
      <c r="K82">
        <f t="shared" si="15"/>
        <v>3.6000000000000045</v>
      </c>
      <c r="L82">
        <f t="shared" si="16"/>
        <v>6.1190193011376214E-4</v>
      </c>
      <c r="M82">
        <f t="shared" si="17"/>
        <v>7.2000000000000091</v>
      </c>
      <c r="N82">
        <f t="shared" si="16"/>
        <v>3.0595096505688107E-4</v>
      </c>
      <c r="O82">
        <f t="shared" si="18"/>
        <v>5.599999999999997</v>
      </c>
      <c r="P82">
        <f t="shared" si="19"/>
        <v>1.3582969233685722E-2</v>
      </c>
      <c r="Y82">
        <f t="shared" si="20"/>
        <v>3.6000000000000045</v>
      </c>
      <c r="Z82">
        <f t="shared" si="21"/>
        <v>6.1190193011376214E-4</v>
      </c>
    </row>
    <row r="83" spans="2:26" x14ac:dyDescent="0.3">
      <c r="B83">
        <f t="shared" si="13"/>
        <v>3.7000000000000046</v>
      </c>
      <c r="C83">
        <f t="shared" si="14"/>
        <v>4.2478027055074428E-4</v>
      </c>
      <c r="K83">
        <f t="shared" si="15"/>
        <v>3.7000000000000046</v>
      </c>
      <c r="L83">
        <f t="shared" si="16"/>
        <v>4.2478027055074428E-4</v>
      </c>
      <c r="M83">
        <f t="shared" si="17"/>
        <v>7.4000000000000092</v>
      </c>
      <c r="N83">
        <f t="shared" si="16"/>
        <v>2.1239013527537214E-4</v>
      </c>
      <c r="O83">
        <f t="shared" si="18"/>
        <v>5.6999999999999966</v>
      </c>
      <c r="P83">
        <f t="shared" si="19"/>
        <v>1.0420934814422692E-2</v>
      </c>
      <c r="Y83">
        <f t="shared" si="20"/>
        <v>3.7000000000000046</v>
      </c>
      <c r="Z83">
        <f t="shared" si="21"/>
        <v>4.2478027055074428E-4</v>
      </c>
    </row>
    <row r="84" spans="2:26" x14ac:dyDescent="0.3">
      <c r="B84">
        <f t="shared" si="13"/>
        <v>3.8000000000000047</v>
      </c>
      <c r="C84">
        <f t="shared" si="14"/>
        <v>2.9194692579145507E-4</v>
      </c>
      <c r="K84">
        <f t="shared" si="15"/>
        <v>3.8000000000000047</v>
      </c>
      <c r="L84">
        <f t="shared" si="16"/>
        <v>2.9194692579145507E-4</v>
      </c>
      <c r="M84">
        <f t="shared" si="17"/>
        <v>7.6000000000000094</v>
      </c>
      <c r="N84">
        <f t="shared" si="16"/>
        <v>1.4597346289572753E-4</v>
      </c>
      <c r="O84">
        <f t="shared" si="18"/>
        <v>5.7999999999999963</v>
      </c>
      <c r="P84">
        <f t="shared" si="19"/>
        <v>7.9154515829800449E-3</v>
      </c>
      <c r="Y84">
        <f t="shared" si="20"/>
        <v>3.8000000000000047</v>
      </c>
      <c r="Z84">
        <f t="shared" si="21"/>
        <v>2.9194692579145507E-4</v>
      </c>
    </row>
    <row r="85" spans="2:26" x14ac:dyDescent="0.3">
      <c r="B85">
        <f t="shared" si="13"/>
        <v>3.9000000000000048</v>
      </c>
      <c r="C85">
        <f t="shared" si="14"/>
        <v>1.9865547139276881E-4</v>
      </c>
      <c r="K85">
        <f t="shared" si="15"/>
        <v>3.9000000000000048</v>
      </c>
      <c r="L85">
        <f t="shared" si="16"/>
        <v>1.9865547139276881E-4</v>
      </c>
      <c r="M85">
        <f t="shared" si="17"/>
        <v>7.8000000000000096</v>
      </c>
      <c r="N85">
        <f t="shared" si="16"/>
        <v>9.9327735696384407E-5</v>
      </c>
      <c r="O85">
        <f t="shared" si="18"/>
        <v>5.8999999999999959</v>
      </c>
      <c r="P85">
        <f t="shared" si="19"/>
        <v>5.9525324197759223E-3</v>
      </c>
      <c r="Y85">
        <f t="shared" si="20"/>
        <v>3.9000000000000048</v>
      </c>
      <c r="Z85">
        <f t="shared" si="21"/>
        <v>1.9865547139276881E-4</v>
      </c>
    </row>
    <row r="86" spans="2:26" x14ac:dyDescent="0.3">
      <c r="B86">
        <f t="shared" si="13"/>
        <v>4.0000000000000044</v>
      </c>
      <c r="C86">
        <f t="shared" si="14"/>
        <v>1.3383022576488298E-4</v>
      </c>
      <c r="K86">
        <f t="shared" si="15"/>
        <v>4.0000000000000044</v>
      </c>
      <c r="L86">
        <f t="shared" si="16"/>
        <v>1.3383022576488298E-4</v>
      </c>
      <c r="M86">
        <f t="shared" si="17"/>
        <v>8.0000000000000089</v>
      </c>
      <c r="N86">
        <f t="shared" si="16"/>
        <v>6.6915112882441491E-5</v>
      </c>
      <c r="O86">
        <f t="shared" si="18"/>
        <v>5.9999999999999956</v>
      </c>
      <c r="P86">
        <f t="shared" si="19"/>
        <v>4.4318484119380665E-3</v>
      </c>
      <c r="Y86">
        <f t="shared" si="20"/>
        <v>4.0000000000000044</v>
      </c>
      <c r="Z86">
        <f t="shared" si="21"/>
        <v>1.3383022576488298E-4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6"/>
  <sheetViews>
    <sheetView showGridLines="0" view="pageBreakPreview" zoomScale="60" zoomScaleNormal="90" zoomScalePageLayoutView="80" workbookViewId="0">
      <selection activeCell="AN13" sqref="AN13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26" width="3.625" style="18"/>
    <col min="27" max="52" width="3.625" style="5"/>
    <col min="53" max="16384" width="3.625" style="1"/>
  </cols>
  <sheetData>
    <row r="1" spans="1:7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4.95" customHeight="1" x14ac:dyDescent="0.3">
      <c r="A2" s="1"/>
      <c r="B2" s="1"/>
      <c r="C2" s="59" t="s">
        <v>0</v>
      </c>
      <c r="D2" s="60"/>
      <c r="E2" s="60"/>
      <c r="F2" s="61"/>
      <c r="G2" s="25" t="s">
        <v>33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58" t="s">
        <v>38</v>
      </c>
      <c r="AB2" s="58"/>
      <c r="AC2" s="58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21"/>
      <c r="BC2" s="59" t="s">
        <v>2</v>
      </c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1"/>
    </row>
    <row r="3" spans="1:76" ht="24.95" customHeight="1" thickBot="1" x14ac:dyDescent="0.35">
      <c r="A3" s="1"/>
      <c r="B3" s="1"/>
      <c r="C3" s="62"/>
      <c r="D3" s="63"/>
      <c r="E3" s="63"/>
      <c r="F3" s="64"/>
      <c r="G3" s="4" t="s">
        <v>35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37"/>
      <c r="AB3" s="37"/>
      <c r="AC3" s="37"/>
      <c r="AD3" s="37"/>
      <c r="AW3" s="37"/>
      <c r="AX3" s="37"/>
      <c r="AY3" s="37"/>
      <c r="AZ3" s="37"/>
      <c r="BA3" s="21"/>
      <c r="BC3" s="65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7"/>
    </row>
    <row r="4" spans="1:76" ht="24.95" customHeight="1" thickBot="1" x14ac:dyDescent="0.35">
      <c r="A4" s="1"/>
      <c r="B4" s="1"/>
      <c r="C4" s="65"/>
      <c r="D4" s="66"/>
      <c r="E4" s="66"/>
      <c r="F4" s="67"/>
      <c r="G4" s="26" t="s">
        <v>34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37"/>
      <c r="AB4" s="37"/>
      <c r="AC4" s="37"/>
      <c r="AD4" s="37"/>
      <c r="AW4" s="37"/>
      <c r="AX4" s="37"/>
      <c r="AY4" s="37"/>
      <c r="AZ4" s="37"/>
      <c r="BA4" s="21"/>
      <c r="BC4" s="15"/>
      <c r="BD4" s="5" t="s">
        <v>7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2"/>
      <c r="BW4" s="2"/>
      <c r="BX4" s="3"/>
    </row>
    <row r="5" spans="1:7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37"/>
      <c r="AB5" s="37"/>
      <c r="AC5" s="37"/>
      <c r="AD5" s="37"/>
      <c r="AW5" s="37"/>
      <c r="AX5" s="37"/>
      <c r="AY5" s="37"/>
      <c r="AZ5" s="37"/>
      <c r="BA5" s="21"/>
      <c r="BC5" s="15"/>
      <c r="BD5" s="5"/>
      <c r="BE5" s="5" t="s">
        <v>11</v>
      </c>
      <c r="BF5" s="5"/>
      <c r="BG5" s="5"/>
      <c r="BH5" s="5" t="s">
        <v>10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6"/>
    </row>
    <row r="6" spans="1:76" ht="24.95" customHeight="1" x14ac:dyDescent="0.3">
      <c r="A6" s="58" t="s">
        <v>36</v>
      </c>
      <c r="B6" s="58"/>
      <c r="C6" s="58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21"/>
      <c r="Y6" s="21"/>
      <c r="Z6" s="22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21"/>
      <c r="BC6" s="30"/>
      <c r="BD6" s="7"/>
      <c r="BE6" s="7" t="s">
        <v>8</v>
      </c>
      <c r="BF6" s="7"/>
      <c r="BG6" s="7"/>
      <c r="BH6" s="7" t="s">
        <v>9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9"/>
    </row>
    <row r="7" spans="1:76" ht="24.95" customHeight="1" x14ac:dyDescent="0.3">
      <c r="A7" s="22"/>
      <c r="B7" s="22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21"/>
      <c r="BC7" s="19"/>
      <c r="BD7" s="10" t="s">
        <v>11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6"/>
    </row>
    <row r="8" spans="1:76" ht="24.95" customHeight="1" x14ac:dyDescent="0.3">
      <c r="A8" s="22"/>
      <c r="B8" s="22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21"/>
      <c r="BC8" s="4"/>
      <c r="BD8" s="5"/>
      <c r="BE8" s="5" t="s">
        <v>12</v>
      </c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6"/>
    </row>
    <row r="9" spans="1:76" ht="24.95" customHeight="1" x14ac:dyDescent="0.3">
      <c r="A9" s="22"/>
      <c r="B9" s="22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21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6"/>
    </row>
    <row r="10" spans="1:76" ht="24.95" customHeight="1" x14ac:dyDescent="0.3">
      <c r="A10" s="22"/>
      <c r="B10" s="22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21"/>
      <c r="BC10" s="1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9"/>
    </row>
    <row r="11" spans="1:7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37"/>
      <c r="AB11" s="37"/>
      <c r="AC11" s="38"/>
      <c r="AD11" s="37"/>
      <c r="AE11" s="38"/>
      <c r="AF11" s="38"/>
      <c r="AG11" s="37"/>
      <c r="AH11" s="38"/>
      <c r="AI11" s="38"/>
      <c r="AJ11" s="38"/>
      <c r="AK11" s="38"/>
      <c r="AL11" s="38"/>
      <c r="AM11" s="38"/>
      <c r="AN11" s="38"/>
      <c r="AO11" s="38"/>
      <c r="AP11" s="37"/>
      <c r="AQ11" s="37"/>
      <c r="AR11" s="37"/>
      <c r="AS11" s="37"/>
      <c r="AT11" s="38"/>
      <c r="AU11" s="38"/>
      <c r="AV11" s="38"/>
      <c r="AW11" s="38"/>
      <c r="AX11" s="38"/>
      <c r="AY11" s="38"/>
      <c r="AZ11" s="38"/>
      <c r="BA11" s="21"/>
      <c r="BC11" s="4"/>
      <c r="BD11" s="5" t="s">
        <v>8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6"/>
    </row>
    <row r="12" spans="1:76" ht="24.95" customHeight="1" x14ac:dyDescent="0.3">
      <c r="A12" s="22"/>
      <c r="B12" s="22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21"/>
      <c r="BC12" s="4"/>
      <c r="BD12" s="5"/>
      <c r="BE12" s="5" t="s">
        <v>13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6"/>
    </row>
    <row r="13" spans="1:76" ht="24.95" customHeight="1" x14ac:dyDescent="0.3">
      <c r="A13" s="22"/>
      <c r="B13" s="22"/>
      <c r="C13" s="20"/>
      <c r="D13" s="3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21"/>
      <c r="BB13" s="29"/>
      <c r="BC13" s="4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6"/>
    </row>
    <row r="14" spans="1:76" ht="24.95" customHeight="1" x14ac:dyDescent="0.3">
      <c r="A14" s="22"/>
      <c r="B14" s="22"/>
      <c r="C14" s="20"/>
      <c r="D14" s="3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21"/>
      <c r="BB14" s="13"/>
      <c r="BC14" s="4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6"/>
    </row>
    <row r="15" spans="1:76" ht="24.95" customHeight="1" x14ac:dyDescent="0.3">
      <c r="A15" s="22"/>
      <c r="B15" s="22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21"/>
      <c r="BB15" s="13"/>
      <c r="BC15" s="4"/>
      <c r="BD15" s="5" t="s">
        <v>14</v>
      </c>
      <c r="BE15" s="5"/>
      <c r="BF15" s="5"/>
      <c r="BG15" s="5"/>
      <c r="BH15" s="5" t="s">
        <v>15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6"/>
    </row>
    <row r="16" spans="1:76" ht="24.95" customHeight="1" x14ac:dyDescent="0.3">
      <c r="A16" s="22"/>
      <c r="B16" s="22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21"/>
      <c r="BB16" s="13"/>
      <c r="BC16" s="4"/>
      <c r="BD16" s="5" t="s">
        <v>16</v>
      </c>
      <c r="BE16" s="5"/>
      <c r="BF16" s="5"/>
      <c r="BG16" s="5"/>
      <c r="BH16" s="5" t="s">
        <v>17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6"/>
    </row>
    <row r="17" spans="1:76" ht="24.95" customHeight="1" thickBot="1" x14ac:dyDescent="0.35">
      <c r="A17" s="57"/>
      <c r="B17" s="57"/>
      <c r="C17" s="57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37"/>
      <c r="AB17" s="37"/>
      <c r="AY17" s="37"/>
      <c r="AZ17" s="37"/>
      <c r="BA17" s="21"/>
      <c r="BB17" s="13"/>
      <c r="BC17" s="26"/>
      <c r="BD17" s="27" t="s">
        <v>18</v>
      </c>
      <c r="BE17" s="27"/>
      <c r="BF17" s="27"/>
      <c r="BG17" s="27"/>
      <c r="BH17" s="27" t="s">
        <v>19</v>
      </c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8"/>
    </row>
    <row r="18" spans="1:76" ht="24.95" customHeight="1" x14ac:dyDescent="0.3">
      <c r="A18" s="22"/>
      <c r="B18" s="22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21"/>
      <c r="BB18" s="5"/>
      <c r="BC18" s="31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24.95" customHeight="1" x14ac:dyDescent="0.3">
      <c r="A19" s="22"/>
      <c r="B19" s="22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21"/>
      <c r="BB19" s="13"/>
      <c r="BC19" s="14" t="s">
        <v>1</v>
      </c>
      <c r="BD19" s="10" t="s">
        <v>6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1"/>
    </row>
    <row r="20" spans="1:76" ht="24.95" customHeight="1" x14ac:dyDescent="0.3">
      <c r="A20" s="22"/>
      <c r="B20" s="22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38"/>
      <c r="AB20" s="38"/>
      <c r="AY20" s="38"/>
      <c r="AZ20" s="38"/>
      <c r="BA20" s="21"/>
      <c r="BB20" s="13"/>
      <c r="BC20" s="12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13"/>
    </row>
    <row r="21" spans="1:76" ht="24.95" customHeight="1" x14ac:dyDescent="0.3">
      <c r="A21" s="57"/>
      <c r="B21" s="57"/>
      <c r="C21" s="57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37"/>
      <c r="AB21" s="37"/>
      <c r="AY21" s="39"/>
      <c r="AZ21" s="39"/>
      <c r="BA21" s="21"/>
      <c r="BB21" s="13"/>
      <c r="BC21" s="12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3"/>
    </row>
    <row r="22" spans="1:76" ht="24.95" customHeight="1" x14ac:dyDescent="0.3">
      <c r="A22" s="22"/>
      <c r="B22" s="22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37"/>
      <c r="AB22" s="37"/>
      <c r="AY22" s="39"/>
      <c r="AZ22" s="39"/>
      <c r="BA22" s="21"/>
      <c r="BB22" s="13"/>
      <c r="BC22" s="12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3"/>
    </row>
    <row r="23" spans="1:76" ht="24.95" customHeight="1" x14ac:dyDescent="0.3">
      <c r="A23" s="1"/>
      <c r="B23" s="1"/>
      <c r="C23" s="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37"/>
      <c r="AB23" s="40"/>
      <c r="AY23" s="40"/>
      <c r="AZ23" s="40"/>
      <c r="BA23" s="21"/>
      <c r="BB23" s="5"/>
      <c r="BC23" s="12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3"/>
    </row>
    <row r="24" spans="1:76" ht="24.95" customHeight="1" x14ac:dyDescent="0.3">
      <c r="A24" s="18"/>
      <c r="B24" s="18"/>
      <c r="C24" s="18"/>
      <c r="D24" s="3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5"/>
      <c r="V24" s="35"/>
      <c r="W24" s="35"/>
      <c r="X24" s="21"/>
      <c r="Y24" s="21"/>
      <c r="Z24" s="22"/>
      <c r="AA24" s="37"/>
      <c r="AB24" s="40"/>
      <c r="AY24" s="40"/>
      <c r="AZ24" s="40"/>
      <c r="BA24" s="21"/>
      <c r="BB24" s="5"/>
      <c r="BC24" s="12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3"/>
    </row>
    <row r="25" spans="1:76" ht="24.95" customHeight="1" x14ac:dyDescent="0.3">
      <c r="C25" s="18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AA25" s="37"/>
      <c r="AB25" s="37"/>
      <c r="AY25" s="39"/>
      <c r="AZ25" s="39"/>
      <c r="BA25" s="21"/>
      <c r="BC25" s="12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13"/>
    </row>
    <row r="26" spans="1:76" ht="24.95" customHeight="1" x14ac:dyDescent="0.3">
      <c r="C26" s="18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AA26" s="37"/>
      <c r="AB26" s="37"/>
      <c r="AY26" s="39"/>
      <c r="AZ26" s="39"/>
      <c r="BA26" s="21"/>
      <c r="BC26" s="12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13"/>
    </row>
    <row r="27" spans="1:76" ht="24.95" customHeight="1" x14ac:dyDescent="0.3">
      <c r="C27" s="1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AA27" s="37"/>
      <c r="AB27" s="37"/>
      <c r="AY27" s="37"/>
      <c r="AZ27" s="37"/>
      <c r="BA27" s="21"/>
      <c r="BC27" s="12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13"/>
    </row>
    <row r="28" spans="1:76" ht="24.95" customHeight="1" x14ac:dyDescent="0.3">
      <c r="C28" s="18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37"/>
      <c r="AB28" s="37"/>
      <c r="AY28" s="37"/>
      <c r="AZ28" s="37"/>
      <c r="BA28" s="21"/>
      <c r="BC28" s="12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3"/>
    </row>
    <row r="29" spans="1:76" ht="24.95" customHeight="1" x14ac:dyDescent="0.3">
      <c r="A29" s="57"/>
      <c r="B29" s="57"/>
      <c r="C29" s="57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AA29" s="37"/>
      <c r="AB29" s="37"/>
      <c r="AY29" s="37"/>
      <c r="AZ29" s="37"/>
      <c r="BA29" s="21"/>
      <c r="BC29" s="12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3"/>
    </row>
    <row r="30" spans="1:76" ht="24.95" customHeight="1" x14ac:dyDescent="0.3">
      <c r="C30" s="18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AA30" s="37"/>
      <c r="AB30" s="37"/>
      <c r="AY30" s="37"/>
      <c r="AZ30" s="37"/>
      <c r="BA30" s="21"/>
      <c r="BC30" s="12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3"/>
    </row>
    <row r="31" spans="1:76" ht="24.95" customHeight="1" x14ac:dyDescent="0.3">
      <c r="C31" s="18"/>
      <c r="AA31" s="37"/>
      <c r="AB31" s="37"/>
      <c r="AY31" s="37"/>
      <c r="AZ31" s="37"/>
      <c r="BA31" s="21"/>
      <c r="BC31" s="32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/>
    </row>
    <row r="32" spans="1:76" ht="24.95" customHeight="1" x14ac:dyDescent="0.3">
      <c r="C32" s="14" t="s">
        <v>1</v>
      </c>
      <c r="D32" s="10" t="s">
        <v>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AA32" s="37"/>
      <c r="AB32" s="37"/>
      <c r="AY32" s="37"/>
      <c r="AZ32" s="37"/>
      <c r="BA32" s="24"/>
    </row>
    <row r="33" spans="3:65" ht="24.95" customHeight="1" x14ac:dyDescent="0.3"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37"/>
      <c r="AB33" s="37"/>
      <c r="AY33" s="37"/>
      <c r="AZ33" s="37"/>
      <c r="BA33" s="24"/>
      <c r="BC33" s="1" t="s">
        <v>3</v>
      </c>
      <c r="BH33" s="1" t="s">
        <v>40</v>
      </c>
    </row>
    <row r="34" spans="3:65" ht="24.95" customHeight="1" x14ac:dyDescent="0.3"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BD34" s="1" t="s">
        <v>5</v>
      </c>
      <c r="BE34" s="1" t="s">
        <v>20</v>
      </c>
    </row>
    <row r="35" spans="3:65" ht="24.95" customHeight="1" x14ac:dyDescent="0.3"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3"/>
      <c r="BC35" s="1" t="s">
        <v>4</v>
      </c>
      <c r="BH35" s="1" t="s">
        <v>31</v>
      </c>
    </row>
    <row r="36" spans="3:65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BM36" s="1" t="s">
        <v>39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統計学B #03</vt:lpstr>
      <vt:lpstr>統計学B #03_解答</vt:lpstr>
      <vt:lpstr>norm.dist</vt:lpstr>
      <vt:lpstr>temp</vt:lpstr>
      <vt:lpstr>temp!Print_Area</vt:lpstr>
      <vt:lpstr>'統計学B #03'!Print_Area</vt:lpstr>
      <vt:lpstr>'統計学B #03_解答'!Print_Area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2019-10-08T07:13:27Z</cp:lastPrinted>
  <dcterms:created xsi:type="dcterms:W3CDTF">2019-04-23T06:14:39Z</dcterms:created>
  <dcterms:modified xsi:type="dcterms:W3CDTF">2019-10-08T07:13:34Z</dcterms:modified>
</cp:coreProperties>
</file>