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drawings/drawing11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6"/>
  </bookViews>
  <sheets>
    <sheet name="統計学B #09" sheetId="30" r:id="rId1"/>
    <sheet name="統計学B #09_解答" sheetId="27" r:id="rId2"/>
    <sheet name="標準正規分布表" sheetId="26" r:id="rId3"/>
    <sheet name="temp" sheetId="20" r:id="rId4"/>
    <sheet name="norm.dist (3)" sheetId="31" r:id="rId5"/>
    <sheet name="norm.dist (2)" sheetId="28" r:id="rId6"/>
    <sheet name="norm.dist" sheetId="18" r:id="rId7"/>
    <sheet name="chisq.dist" sheetId="29" r:id="rId8"/>
    <sheet name="確率密度関数" sheetId="24" r:id="rId9"/>
  </sheets>
  <definedNames>
    <definedName name="_xlnm.Print_Area" localSheetId="3">temp!$A$1:$BZ$37</definedName>
    <definedName name="_xlnm.Print_Area" localSheetId="0">'統計学B #09'!$A$1:$GZ$37</definedName>
    <definedName name="_xlnm.Print_Area" localSheetId="1">'統計学B #09_解答'!$A$1:$GZ$37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2" i="31" l="1"/>
  <c r="AD42" i="31" s="1"/>
  <c r="AC43" i="31"/>
  <c r="AC44" i="31" s="1"/>
  <c r="AD43" i="31"/>
  <c r="AC27" i="31"/>
  <c r="AD27" i="31" s="1"/>
  <c r="AC28" i="31"/>
  <c r="AC29" i="31" s="1"/>
  <c r="AD28" i="31"/>
  <c r="B9" i="31"/>
  <c r="C9" i="31" s="1"/>
  <c r="Z8" i="31"/>
  <c r="Y8" i="31"/>
  <c r="Y9" i="31" s="1"/>
  <c r="N8" i="31"/>
  <c r="M8" i="31"/>
  <c r="M9" i="31" s="1"/>
  <c r="C8" i="31"/>
  <c r="B8" i="31"/>
  <c r="AC7" i="31"/>
  <c r="AC8" i="31" s="1"/>
  <c r="AC9" i="31" s="1"/>
  <c r="AD9" i="31" s="1"/>
  <c r="AB7" i="31"/>
  <c r="AA7" i="31"/>
  <c r="AA8" i="31" s="1"/>
  <c r="Z7" i="31"/>
  <c r="Y7" i="31"/>
  <c r="P7" i="31"/>
  <c r="O7" i="31"/>
  <c r="O8" i="31" s="1"/>
  <c r="N7" i="31"/>
  <c r="M7" i="31"/>
  <c r="L7" i="31"/>
  <c r="K7" i="31"/>
  <c r="K8" i="31" s="1"/>
  <c r="C7" i="31"/>
  <c r="B7" i="31"/>
  <c r="AD6" i="31"/>
  <c r="AB6" i="31"/>
  <c r="Z6" i="31"/>
  <c r="P6" i="31"/>
  <c r="N6" i="31"/>
  <c r="L6" i="31"/>
  <c r="C6" i="31"/>
  <c r="AD44" i="31" l="1"/>
  <c r="AC45" i="31"/>
  <c r="AD29" i="31"/>
  <c r="AC30" i="31"/>
  <c r="AC10" i="31"/>
  <c r="AC11" i="31" s="1"/>
  <c r="AC12" i="31" s="1"/>
  <c r="AD8" i="31"/>
  <c r="AD7" i="31"/>
  <c r="K9" i="31"/>
  <c r="L8" i="31"/>
  <c r="O9" i="31"/>
  <c r="P8" i="31"/>
  <c r="AB8" i="31"/>
  <c r="AA9" i="31"/>
  <c r="Z9" i="31"/>
  <c r="Y10" i="31"/>
  <c r="N9" i="31"/>
  <c r="M10" i="31"/>
  <c r="B10" i="31"/>
  <c r="K7" i="29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K89" i="29" s="1"/>
  <c r="K90" i="29" s="1"/>
  <c r="K91" i="29" s="1"/>
  <c r="K92" i="29" s="1"/>
  <c r="K93" i="29" s="1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K104" i="29" s="1"/>
  <c r="K105" i="29" s="1"/>
  <c r="K106" i="29" s="1"/>
  <c r="I7" i="29"/>
  <c r="I8" i="29" s="1"/>
  <c r="G7" i="29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E7" i="29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F6" i="29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7" i="29"/>
  <c r="D7" i="29" s="1"/>
  <c r="K2" i="29"/>
  <c r="I2" i="29"/>
  <c r="G2" i="29"/>
  <c r="E2" i="29"/>
  <c r="C2" i="29"/>
  <c r="L6" i="29"/>
  <c r="J6" i="29"/>
  <c r="H6" i="29"/>
  <c r="D6" i="29"/>
  <c r="ER17" i="27"/>
  <c r="ER18" i="27" s="1"/>
  <c r="AC46" i="31" l="1"/>
  <c r="AD45" i="31"/>
  <c r="AC31" i="31"/>
  <c r="AD30" i="31"/>
  <c r="AD11" i="31"/>
  <c r="AD10" i="31"/>
  <c r="M11" i="31"/>
  <c r="N10" i="31"/>
  <c r="Z10" i="31"/>
  <c r="Y11" i="31"/>
  <c r="P9" i="31"/>
  <c r="O10" i="31"/>
  <c r="AD12" i="31"/>
  <c r="AC13" i="31"/>
  <c r="AB9" i="31"/>
  <c r="AA10" i="31"/>
  <c r="B11" i="31"/>
  <c r="C10" i="31"/>
  <c r="K10" i="31"/>
  <c r="L9" i="31"/>
  <c r="I9" i="29"/>
  <c r="I10" i="29" s="1"/>
  <c r="J8" i="29"/>
  <c r="D8" i="29"/>
  <c r="L8" i="29"/>
  <c r="L7" i="29"/>
  <c r="J9" i="29"/>
  <c r="J7" i="29"/>
  <c r="H8" i="29"/>
  <c r="H7" i="29"/>
  <c r="DJ36" i="27"/>
  <c r="DJ34" i="27"/>
  <c r="DJ32" i="27"/>
  <c r="DJ30" i="27"/>
  <c r="DJ28" i="27"/>
  <c r="DJ26" i="27"/>
  <c r="DJ24" i="27"/>
  <c r="DJ22" i="27"/>
  <c r="DJ20" i="27"/>
  <c r="DJ18" i="27"/>
  <c r="DJ16" i="27"/>
  <c r="DJ14" i="27"/>
  <c r="DJ12" i="27"/>
  <c r="DJ10" i="27"/>
  <c r="DJ8" i="27"/>
  <c r="DJ6" i="27"/>
  <c r="DJ4" i="27"/>
  <c r="CR31" i="27"/>
  <c r="CU27" i="27"/>
  <c r="CE23" i="27"/>
  <c r="CP27" i="27" s="1"/>
  <c r="AC27" i="28"/>
  <c r="AD27" i="28"/>
  <c r="AC28" i="28"/>
  <c r="AC29" i="28" s="1"/>
  <c r="O8" i="28"/>
  <c r="K8" i="28"/>
  <c r="AC7" i="28"/>
  <c r="AA7" i="28"/>
  <c r="AA8" i="28" s="1"/>
  <c r="Y7" i="28"/>
  <c r="P7" i="28"/>
  <c r="O7" i="28"/>
  <c r="M7" i="28"/>
  <c r="L7" i="28"/>
  <c r="K7" i="28"/>
  <c r="B7" i="28"/>
  <c r="AD6" i="28"/>
  <c r="AB6" i="28"/>
  <c r="Z6" i="28"/>
  <c r="P6" i="28"/>
  <c r="N6" i="28"/>
  <c r="L6" i="28"/>
  <c r="C6" i="28"/>
  <c r="BJ36" i="27"/>
  <c r="BJ34" i="27"/>
  <c r="BJ32" i="27"/>
  <c r="BJ30" i="27"/>
  <c r="BJ28" i="27"/>
  <c r="BJ26" i="27"/>
  <c r="BJ24" i="27"/>
  <c r="BJ22" i="27"/>
  <c r="BJ20" i="27"/>
  <c r="BJ18" i="27"/>
  <c r="BJ16" i="27"/>
  <c r="BJ14" i="27"/>
  <c r="BJ12" i="27"/>
  <c r="BJ10" i="27"/>
  <c r="BJ8" i="27"/>
  <c r="BJ6" i="27"/>
  <c r="BJ4" i="27"/>
  <c r="AD46" i="31" l="1"/>
  <c r="AC47" i="31"/>
  <c r="AD31" i="31"/>
  <c r="AC32" i="31"/>
  <c r="AB10" i="31"/>
  <c r="AA11" i="31"/>
  <c r="P10" i="31"/>
  <c r="O11" i="31"/>
  <c r="L10" i="31"/>
  <c r="K11" i="31"/>
  <c r="N11" i="31"/>
  <c r="M12" i="31"/>
  <c r="AD13" i="31"/>
  <c r="AC14" i="31"/>
  <c r="Z11" i="31"/>
  <c r="Y12" i="31"/>
  <c r="C11" i="31"/>
  <c r="B12" i="31"/>
  <c r="J10" i="29"/>
  <c r="I11" i="29"/>
  <c r="F7" i="29"/>
  <c r="D9" i="29"/>
  <c r="L9" i="29"/>
  <c r="H9" i="29"/>
  <c r="AB7" i="28"/>
  <c r="AD29" i="28"/>
  <c r="AC30" i="28"/>
  <c r="AD28" i="28"/>
  <c r="AB8" i="28"/>
  <c r="AA9" i="28"/>
  <c r="Z7" i="28"/>
  <c r="Y8" i="28"/>
  <c r="N7" i="28"/>
  <c r="M8" i="28"/>
  <c r="L8" i="28"/>
  <c r="K9" i="28"/>
  <c r="C7" i="28"/>
  <c r="B8" i="28"/>
  <c r="AD7" i="28"/>
  <c r="AC8" i="28"/>
  <c r="P8" i="28"/>
  <c r="O9" i="28"/>
  <c r="K38" i="26"/>
  <c r="J38" i="26"/>
  <c r="I38" i="26"/>
  <c r="H38" i="26"/>
  <c r="G38" i="26"/>
  <c r="F38" i="26"/>
  <c r="E38" i="26"/>
  <c r="D38" i="26"/>
  <c r="C38" i="26"/>
  <c r="B38" i="26"/>
  <c r="K37" i="26"/>
  <c r="J37" i="26"/>
  <c r="I37" i="26"/>
  <c r="H37" i="26"/>
  <c r="G37" i="26"/>
  <c r="F37" i="26"/>
  <c r="E37" i="26"/>
  <c r="D37" i="26"/>
  <c r="C37" i="26"/>
  <c r="B37" i="26"/>
  <c r="K36" i="26"/>
  <c r="J36" i="26"/>
  <c r="I36" i="26"/>
  <c r="H36" i="26"/>
  <c r="G36" i="26"/>
  <c r="F36" i="26"/>
  <c r="E36" i="26"/>
  <c r="D36" i="26"/>
  <c r="C36" i="26"/>
  <c r="B36" i="26"/>
  <c r="K35" i="26"/>
  <c r="J35" i="26"/>
  <c r="I35" i="26"/>
  <c r="H35" i="26"/>
  <c r="G35" i="26"/>
  <c r="F35" i="26"/>
  <c r="E35" i="26"/>
  <c r="D35" i="26"/>
  <c r="C35" i="26"/>
  <c r="B35" i="26"/>
  <c r="K34" i="26"/>
  <c r="J34" i="26"/>
  <c r="I34" i="26"/>
  <c r="H34" i="26"/>
  <c r="G34" i="26"/>
  <c r="F34" i="26"/>
  <c r="E34" i="26"/>
  <c r="D34" i="26"/>
  <c r="C34" i="26"/>
  <c r="B34" i="26"/>
  <c r="K32" i="26"/>
  <c r="J32" i="26"/>
  <c r="I32" i="26"/>
  <c r="H32" i="26"/>
  <c r="G32" i="26"/>
  <c r="F32" i="26"/>
  <c r="E32" i="26"/>
  <c r="D32" i="26"/>
  <c r="C32" i="26"/>
  <c r="B32" i="26"/>
  <c r="K31" i="26"/>
  <c r="J31" i="26"/>
  <c r="I31" i="26"/>
  <c r="H31" i="26"/>
  <c r="G31" i="26"/>
  <c r="F31" i="26"/>
  <c r="E31" i="26"/>
  <c r="D31" i="26"/>
  <c r="C31" i="26"/>
  <c r="B31" i="26"/>
  <c r="K30" i="26"/>
  <c r="J30" i="26"/>
  <c r="I30" i="26"/>
  <c r="H30" i="26"/>
  <c r="G30" i="26"/>
  <c r="F30" i="26"/>
  <c r="E30" i="26"/>
  <c r="D30" i="26"/>
  <c r="C30" i="26"/>
  <c r="B30" i="26"/>
  <c r="K29" i="26"/>
  <c r="J29" i="26"/>
  <c r="I29" i="26"/>
  <c r="H29" i="26"/>
  <c r="G29" i="26"/>
  <c r="F29" i="26"/>
  <c r="E29" i="26"/>
  <c r="D29" i="26"/>
  <c r="C29" i="26"/>
  <c r="B29" i="26"/>
  <c r="K28" i="26"/>
  <c r="J28" i="26"/>
  <c r="I28" i="26"/>
  <c r="H28" i="26"/>
  <c r="G28" i="26"/>
  <c r="F28" i="26"/>
  <c r="E28" i="26"/>
  <c r="D28" i="26"/>
  <c r="C28" i="26"/>
  <c r="B28" i="26"/>
  <c r="K26" i="26"/>
  <c r="J26" i="26"/>
  <c r="I26" i="26"/>
  <c r="H26" i="26"/>
  <c r="G26" i="26"/>
  <c r="F26" i="26"/>
  <c r="E26" i="26"/>
  <c r="D26" i="26"/>
  <c r="C26" i="26"/>
  <c r="B26" i="26"/>
  <c r="K25" i="26"/>
  <c r="J25" i="26"/>
  <c r="I25" i="26"/>
  <c r="H25" i="26"/>
  <c r="G25" i="26"/>
  <c r="F25" i="26"/>
  <c r="E25" i="26"/>
  <c r="D25" i="26"/>
  <c r="C25" i="26"/>
  <c r="B25" i="26"/>
  <c r="K24" i="26"/>
  <c r="J24" i="26"/>
  <c r="I24" i="26"/>
  <c r="H24" i="26"/>
  <c r="G24" i="26"/>
  <c r="F24" i="26"/>
  <c r="E24" i="26"/>
  <c r="D24" i="26"/>
  <c r="C24" i="26"/>
  <c r="B24" i="26"/>
  <c r="K23" i="26"/>
  <c r="J23" i="26"/>
  <c r="I23" i="26"/>
  <c r="H23" i="26"/>
  <c r="G23" i="26"/>
  <c r="F23" i="26"/>
  <c r="E23" i="26"/>
  <c r="D23" i="26"/>
  <c r="C23" i="26"/>
  <c r="B23" i="26"/>
  <c r="K22" i="26"/>
  <c r="J22" i="26"/>
  <c r="I22" i="26"/>
  <c r="H22" i="26"/>
  <c r="G22" i="26"/>
  <c r="F22" i="26"/>
  <c r="E22" i="26"/>
  <c r="D22" i="26"/>
  <c r="C22" i="26"/>
  <c r="B22" i="26"/>
  <c r="K20" i="26"/>
  <c r="J20" i="26"/>
  <c r="I20" i="26"/>
  <c r="H20" i="26"/>
  <c r="G20" i="26"/>
  <c r="F20" i="26"/>
  <c r="E20" i="26"/>
  <c r="D20" i="26"/>
  <c r="C20" i="26"/>
  <c r="B20" i="26"/>
  <c r="K19" i="26"/>
  <c r="J19" i="26"/>
  <c r="I19" i="26"/>
  <c r="H19" i="26"/>
  <c r="G19" i="26"/>
  <c r="F19" i="26"/>
  <c r="E19" i="26"/>
  <c r="D19" i="26"/>
  <c r="C19" i="26"/>
  <c r="B19" i="26"/>
  <c r="K18" i="26"/>
  <c r="J18" i="26"/>
  <c r="I18" i="26"/>
  <c r="H18" i="26"/>
  <c r="G18" i="26"/>
  <c r="F18" i="26"/>
  <c r="E18" i="26"/>
  <c r="D18" i="26"/>
  <c r="C18" i="26"/>
  <c r="B18" i="26"/>
  <c r="K17" i="26"/>
  <c r="J17" i="26"/>
  <c r="I17" i="26"/>
  <c r="H17" i="26"/>
  <c r="G17" i="26"/>
  <c r="F17" i="26"/>
  <c r="E17" i="26"/>
  <c r="D17" i="26"/>
  <c r="C17" i="26"/>
  <c r="B17" i="26"/>
  <c r="K16" i="26"/>
  <c r="J16" i="26"/>
  <c r="I16" i="26"/>
  <c r="H16" i="26"/>
  <c r="G16" i="26"/>
  <c r="F16" i="26"/>
  <c r="E16" i="26"/>
  <c r="D16" i="26"/>
  <c r="C16" i="26"/>
  <c r="B16" i="26"/>
  <c r="K14" i="26"/>
  <c r="J14" i="26"/>
  <c r="I14" i="26"/>
  <c r="H14" i="26"/>
  <c r="G14" i="26"/>
  <c r="F14" i="26"/>
  <c r="E14" i="26"/>
  <c r="D14" i="26"/>
  <c r="C14" i="26"/>
  <c r="B14" i="26"/>
  <c r="K13" i="26"/>
  <c r="J13" i="26"/>
  <c r="I13" i="26"/>
  <c r="H13" i="26"/>
  <c r="G13" i="26"/>
  <c r="F13" i="26"/>
  <c r="E13" i="26"/>
  <c r="D13" i="26"/>
  <c r="C13" i="26"/>
  <c r="B13" i="26"/>
  <c r="K12" i="26"/>
  <c r="J12" i="26"/>
  <c r="I12" i="26"/>
  <c r="H12" i="26"/>
  <c r="G12" i="26"/>
  <c r="F12" i="26"/>
  <c r="E12" i="26"/>
  <c r="D12" i="26"/>
  <c r="C12" i="26"/>
  <c r="B12" i="26"/>
  <c r="K11" i="26"/>
  <c r="J11" i="26"/>
  <c r="I11" i="26"/>
  <c r="H11" i="26"/>
  <c r="G11" i="26"/>
  <c r="F11" i="26"/>
  <c r="E11" i="26"/>
  <c r="D11" i="26"/>
  <c r="C11" i="26"/>
  <c r="B11" i="26"/>
  <c r="K10" i="26"/>
  <c r="J10" i="26"/>
  <c r="I10" i="26"/>
  <c r="H10" i="26"/>
  <c r="G10" i="26"/>
  <c r="F10" i="26"/>
  <c r="E10" i="26"/>
  <c r="D10" i="26"/>
  <c r="C10" i="26"/>
  <c r="B10" i="26"/>
  <c r="K8" i="26"/>
  <c r="J8" i="26"/>
  <c r="I8" i="26"/>
  <c r="H8" i="26"/>
  <c r="G8" i="26"/>
  <c r="F8" i="26"/>
  <c r="E8" i="26"/>
  <c r="D8" i="26"/>
  <c r="C8" i="26"/>
  <c r="B8" i="26"/>
  <c r="K7" i="26"/>
  <c r="J7" i="26"/>
  <c r="I7" i="26"/>
  <c r="H7" i="26"/>
  <c r="G7" i="26"/>
  <c r="F7" i="26"/>
  <c r="E7" i="26"/>
  <c r="D7" i="26"/>
  <c r="C7" i="26"/>
  <c r="B7" i="26"/>
  <c r="K6" i="26"/>
  <c r="J6" i="26"/>
  <c r="I6" i="26"/>
  <c r="H6" i="26"/>
  <c r="G6" i="26"/>
  <c r="F6" i="26"/>
  <c r="E6" i="26"/>
  <c r="D6" i="26"/>
  <c r="C6" i="26"/>
  <c r="B6" i="26"/>
  <c r="K5" i="26"/>
  <c r="J5" i="26"/>
  <c r="I5" i="26"/>
  <c r="H5" i="26"/>
  <c r="G5" i="26"/>
  <c r="F5" i="26"/>
  <c r="E5" i="26"/>
  <c r="D5" i="26"/>
  <c r="C5" i="26"/>
  <c r="B5" i="26"/>
  <c r="K4" i="26"/>
  <c r="J4" i="26"/>
  <c r="I4" i="26"/>
  <c r="H4" i="26"/>
  <c r="G4" i="26"/>
  <c r="F4" i="26"/>
  <c r="E4" i="26"/>
  <c r="D4" i="26"/>
  <c r="C4" i="26"/>
  <c r="B4" i="26"/>
  <c r="K2" i="26"/>
  <c r="J2" i="26"/>
  <c r="I2" i="26"/>
  <c r="H2" i="26"/>
  <c r="G2" i="26"/>
  <c r="F2" i="26"/>
  <c r="E2" i="26"/>
  <c r="D2" i="26"/>
  <c r="B2" i="26"/>
  <c r="C2" i="26"/>
  <c r="A35" i="26"/>
  <c r="A36" i="26" s="1"/>
  <c r="A37" i="26" s="1"/>
  <c r="A38" i="26" s="1"/>
  <c r="A34" i="26"/>
  <c r="A28" i="26"/>
  <c r="A29" i="26" s="1"/>
  <c r="A30" i="26" s="1"/>
  <c r="A31" i="26" s="1"/>
  <c r="A32" i="26" s="1"/>
  <c r="A23" i="26"/>
  <c r="A24" i="26" s="1"/>
  <c r="A25" i="26" s="1"/>
  <c r="A26" i="26" s="1"/>
  <c r="A22" i="26"/>
  <c r="A16" i="26"/>
  <c r="A17" i="26" s="1"/>
  <c r="A18" i="26" s="1"/>
  <c r="A19" i="26" s="1"/>
  <c r="A20" i="26" s="1"/>
  <c r="A10" i="26"/>
  <c r="A11" i="26" s="1"/>
  <c r="A12" i="26" s="1"/>
  <c r="A13" i="26" s="1"/>
  <c r="A14" i="26" s="1"/>
  <c r="A8" i="26"/>
  <c r="A7" i="26"/>
  <c r="A6" i="26"/>
  <c r="A5" i="26"/>
  <c r="A4" i="26"/>
  <c r="K1" i="26"/>
  <c r="J1" i="26"/>
  <c r="I1" i="26"/>
  <c r="H1" i="26"/>
  <c r="G1" i="26"/>
  <c r="F1" i="26"/>
  <c r="E1" i="26"/>
  <c r="D1" i="26"/>
  <c r="C1" i="26"/>
  <c r="AC48" i="31" l="1"/>
  <c r="AD47" i="31"/>
  <c r="AC33" i="31"/>
  <c r="AD32" i="31"/>
  <c r="C12" i="31"/>
  <c r="B13" i="31"/>
  <c r="AC15" i="31"/>
  <c r="AD14" i="31"/>
  <c r="K12" i="31"/>
  <c r="L11" i="31"/>
  <c r="AB11" i="31"/>
  <c r="AA12" i="31"/>
  <c r="Y13" i="31"/>
  <c r="Z12" i="31"/>
  <c r="M13" i="31"/>
  <c r="N12" i="31"/>
  <c r="O12" i="31"/>
  <c r="P11" i="31"/>
  <c r="I12" i="29"/>
  <c r="J11" i="29"/>
  <c r="F8" i="29"/>
  <c r="D10" i="29"/>
  <c r="L10" i="29"/>
  <c r="H10" i="29"/>
  <c r="AD30" i="28"/>
  <c r="AC31" i="28"/>
  <c r="P9" i="28"/>
  <c r="O10" i="28"/>
  <c r="AA10" i="28"/>
  <c r="AB9" i="28"/>
  <c r="AD8" i="28"/>
  <c r="AC9" i="28"/>
  <c r="K10" i="28"/>
  <c r="L9" i="28"/>
  <c r="Y9" i="28"/>
  <c r="Z8" i="28"/>
  <c r="B9" i="28"/>
  <c r="C8" i="28"/>
  <c r="N8" i="28"/>
  <c r="M9" i="28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36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6" i="24"/>
  <c r="F6" i="24"/>
  <c r="D6" i="24"/>
  <c r="E6" i="24"/>
  <c r="C6" i="24"/>
  <c r="B7" i="24"/>
  <c r="C7" i="24" s="1"/>
  <c r="AD48" i="31" l="1"/>
  <c r="AC49" i="31"/>
  <c r="AD33" i="31"/>
  <c r="AC34" i="31"/>
  <c r="C13" i="31"/>
  <c r="B14" i="31"/>
  <c r="P12" i="31"/>
  <c r="O13" i="31"/>
  <c r="Z13" i="31"/>
  <c r="Y14" i="31"/>
  <c r="L12" i="31"/>
  <c r="K13" i="31"/>
  <c r="AB12" i="31"/>
  <c r="AA13" i="31"/>
  <c r="N13" i="31"/>
  <c r="M14" i="31"/>
  <c r="AD15" i="31"/>
  <c r="AC16" i="31"/>
  <c r="I13" i="29"/>
  <c r="J12" i="29"/>
  <c r="F9" i="29"/>
  <c r="D11" i="29"/>
  <c r="L11" i="29"/>
  <c r="H11" i="29"/>
  <c r="AD31" i="28"/>
  <c r="AC32" i="28"/>
  <c r="C9" i="28"/>
  <c r="B10" i="28"/>
  <c r="L10" i="28"/>
  <c r="K11" i="28"/>
  <c r="N9" i="28"/>
  <c r="M10" i="28"/>
  <c r="AD9" i="28"/>
  <c r="AC10" i="28"/>
  <c r="AB10" i="28"/>
  <c r="AA11" i="28"/>
  <c r="P10" i="28"/>
  <c r="O11" i="28"/>
  <c r="Z9" i="28"/>
  <c r="Y10" i="28"/>
  <c r="D7" i="24"/>
  <c r="F7" i="24"/>
  <c r="E7" i="24"/>
  <c r="B8" i="24"/>
  <c r="AC50" i="31" l="1"/>
  <c r="AD49" i="31"/>
  <c r="AC35" i="31"/>
  <c r="AD34" i="31"/>
  <c r="AC17" i="31"/>
  <c r="AD16" i="31"/>
  <c r="AA14" i="31"/>
  <c r="AB13" i="31"/>
  <c r="Y15" i="31"/>
  <c r="Z14" i="31"/>
  <c r="C14" i="31"/>
  <c r="B15" i="31"/>
  <c r="N14" i="31"/>
  <c r="M15" i="31"/>
  <c r="L13" i="31"/>
  <c r="K14" i="31"/>
  <c r="O14" i="31"/>
  <c r="P13" i="31"/>
  <c r="I14" i="29"/>
  <c r="J13" i="29"/>
  <c r="F10" i="29"/>
  <c r="D12" i="29"/>
  <c r="L12" i="29"/>
  <c r="H12" i="29"/>
  <c r="AC33" i="28"/>
  <c r="AD32" i="28"/>
  <c r="AB11" i="28"/>
  <c r="AA12" i="28"/>
  <c r="C10" i="28"/>
  <c r="B11" i="28"/>
  <c r="O12" i="28"/>
  <c r="P11" i="28"/>
  <c r="AC11" i="28"/>
  <c r="AD10" i="28"/>
  <c r="L11" i="28"/>
  <c r="K12" i="28"/>
  <c r="Z10" i="28"/>
  <c r="Y11" i="28"/>
  <c r="M11" i="28"/>
  <c r="N10" i="28"/>
  <c r="D8" i="24"/>
  <c r="F8" i="24"/>
  <c r="B9" i="24"/>
  <c r="C8" i="24"/>
  <c r="E8" i="24"/>
  <c r="O7" i="18"/>
  <c r="P7" i="18" s="1"/>
  <c r="P6" i="18"/>
  <c r="AD50" i="31" l="1"/>
  <c r="AC51" i="31"/>
  <c r="AD35" i="31"/>
  <c r="AC36" i="31"/>
  <c r="N15" i="31"/>
  <c r="M16" i="31"/>
  <c r="P14" i="31"/>
  <c r="O15" i="31"/>
  <c r="Z15" i="31"/>
  <c r="Y16" i="31"/>
  <c r="AD17" i="31"/>
  <c r="AC18" i="31"/>
  <c r="L14" i="31"/>
  <c r="K15" i="31"/>
  <c r="C15" i="31"/>
  <c r="B16" i="31"/>
  <c r="AB14" i="31"/>
  <c r="AA15" i="31"/>
  <c r="I15" i="29"/>
  <c r="J14" i="29"/>
  <c r="F11" i="29"/>
  <c r="D13" i="29"/>
  <c r="L13" i="29"/>
  <c r="H13" i="29"/>
  <c r="AD33" i="28"/>
  <c r="AC34" i="28"/>
  <c r="N11" i="28"/>
  <c r="M12" i="28"/>
  <c r="P12" i="28"/>
  <c r="O13" i="28"/>
  <c r="Z11" i="28"/>
  <c r="Y12" i="28"/>
  <c r="C11" i="28"/>
  <c r="B12" i="28"/>
  <c r="AD11" i="28"/>
  <c r="AC12" i="28"/>
  <c r="L12" i="28"/>
  <c r="K13" i="28"/>
  <c r="AB12" i="28"/>
  <c r="AA13" i="28"/>
  <c r="D9" i="24"/>
  <c r="F9" i="24"/>
  <c r="B10" i="24"/>
  <c r="C9" i="24"/>
  <c r="E9" i="24"/>
  <c r="O8" i="18"/>
  <c r="O9" i="18" s="1"/>
  <c r="P9" i="18" s="1"/>
  <c r="P8" i="18"/>
  <c r="O10" i="18"/>
  <c r="AC52" i="31" l="1"/>
  <c r="AD51" i="31"/>
  <c r="AC37" i="31"/>
  <c r="AD36" i="31"/>
  <c r="AA16" i="31"/>
  <c r="AB15" i="31"/>
  <c r="L15" i="31"/>
  <c r="K16" i="31"/>
  <c r="Z16" i="31"/>
  <c r="Y17" i="31"/>
  <c r="N16" i="31"/>
  <c r="M17" i="31"/>
  <c r="B17" i="31"/>
  <c r="C16" i="31"/>
  <c r="AD18" i="31"/>
  <c r="AC19" i="31"/>
  <c r="O16" i="31"/>
  <c r="P15" i="31"/>
  <c r="I16" i="29"/>
  <c r="J15" i="29"/>
  <c r="F12" i="29"/>
  <c r="D14" i="29"/>
  <c r="L14" i="29"/>
  <c r="H14" i="29"/>
  <c r="AD34" i="28"/>
  <c r="AC35" i="28"/>
  <c r="AA14" i="28"/>
  <c r="AB13" i="28"/>
  <c r="Y13" i="28"/>
  <c r="Z12" i="28"/>
  <c r="K14" i="28"/>
  <c r="L13" i="28"/>
  <c r="B13" i="28"/>
  <c r="C12" i="28"/>
  <c r="P13" i="28"/>
  <c r="O14" i="28"/>
  <c r="AD12" i="28"/>
  <c r="AC13" i="28"/>
  <c r="N12" i="28"/>
  <c r="M13" i="28"/>
  <c r="D10" i="24"/>
  <c r="F10" i="24"/>
  <c r="B11" i="24"/>
  <c r="C10" i="24"/>
  <c r="E10" i="24"/>
  <c r="O11" i="18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AD52" i="31" l="1"/>
  <c r="AC53" i="31"/>
  <c r="AD37" i="31"/>
  <c r="AC38" i="31"/>
  <c r="AD19" i="31"/>
  <c r="AC20" i="31"/>
  <c r="N17" i="31"/>
  <c r="M18" i="31"/>
  <c r="L16" i="31"/>
  <c r="K17" i="31"/>
  <c r="Z17" i="31"/>
  <c r="Y18" i="31"/>
  <c r="P16" i="31"/>
  <c r="O17" i="31"/>
  <c r="C17" i="31"/>
  <c r="B18" i="31"/>
  <c r="AB16" i="31"/>
  <c r="AA17" i="31"/>
  <c r="I17" i="29"/>
  <c r="J16" i="29"/>
  <c r="F13" i="29"/>
  <c r="D15" i="29"/>
  <c r="L15" i="29"/>
  <c r="H15" i="29"/>
  <c r="AD35" i="28"/>
  <c r="AC36" i="28"/>
  <c r="AD36" i="28" s="1"/>
  <c r="AD13" i="28"/>
  <c r="AC14" i="28"/>
  <c r="C13" i="28"/>
  <c r="B14" i="28"/>
  <c r="N13" i="28"/>
  <c r="M14" i="28"/>
  <c r="P14" i="28"/>
  <c r="O15" i="28"/>
  <c r="Z13" i="28"/>
  <c r="Y14" i="28"/>
  <c r="L14" i="28"/>
  <c r="K15" i="28"/>
  <c r="AB14" i="28"/>
  <c r="AA15" i="28"/>
  <c r="D11" i="24"/>
  <c r="F11" i="24"/>
  <c r="B12" i="24"/>
  <c r="C11" i="24"/>
  <c r="E11" i="24"/>
  <c r="P11" i="18"/>
  <c r="O12" i="18"/>
  <c r="N8" i="18"/>
  <c r="K8" i="18"/>
  <c r="L7" i="18"/>
  <c r="Z8" i="18"/>
  <c r="Y10" i="18"/>
  <c r="B11" i="18"/>
  <c r="C10" i="18"/>
  <c r="AC54" i="31" l="1"/>
  <c r="AD53" i="31"/>
  <c r="AC39" i="31"/>
  <c r="AD38" i="31"/>
  <c r="Z18" i="31"/>
  <c r="Y19" i="31"/>
  <c r="AB17" i="31"/>
  <c r="AA18" i="31"/>
  <c r="P17" i="31"/>
  <c r="O18" i="31"/>
  <c r="K18" i="31"/>
  <c r="L17" i="31"/>
  <c r="AD20" i="31"/>
  <c r="AC21" i="31"/>
  <c r="B19" i="31"/>
  <c r="C18" i="31"/>
  <c r="M19" i="31"/>
  <c r="N18" i="31"/>
  <c r="I18" i="29"/>
  <c r="J17" i="29"/>
  <c r="F14" i="29"/>
  <c r="D16" i="29"/>
  <c r="L16" i="29"/>
  <c r="H16" i="29"/>
  <c r="L15" i="28"/>
  <c r="K16" i="28"/>
  <c r="O16" i="28"/>
  <c r="P15" i="28"/>
  <c r="C14" i="28"/>
  <c r="B15" i="28"/>
  <c r="AB15" i="28"/>
  <c r="AA16" i="28"/>
  <c r="Z14" i="28"/>
  <c r="Y15" i="28"/>
  <c r="M15" i="28"/>
  <c r="N14" i="28"/>
  <c r="AC15" i="28"/>
  <c r="AD14" i="28"/>
  <c r="D12" i="24"/>
  <c r="F12" i="24"/>
  <c r="B13" i="24"/>
  <c r="C12" i="24"/>
  <c r="E12" i="24"/>
  <c r="O13" i="18"/>
  <c r="P12" i="18"/>
  <c r="N9" i="18"/>
  <c r="L8" i="18"/>
  <c r="K9" i="18"/>
  <c r="Y11" i="18"/>
  <c r="Z10" i="18"/>
  <c r="B12" i="18"/>
  <c r="C11" i="18"/>
  <c r="AD54" i="31" l="1"/>
  <c r="AC55" i="31"/>
  <c r="AD39" i="31"/>
  <c r="AC40" i="31"/>
  <c r="AB18" i="31"/>
  <c r="AA19" i="31"/>
  <c r="C19" i="31"/>
  <c r="B20" i="31"/>
  <c r="L18" i="31"/>
  <c r="K19" i="31"/>
  <c r="AD21" i="31"/>
  <c r="AC22" i="31"/>
  <c r="P18" i="31"/>
  <c r="O19" i="31"/>
  <c r="Z19" i="31"/>
  <c r="Y20" i="31"/>
  <c r="N19" i="31"/>
  <c r="M20" i="31"/>
  <c r="I19" i="29"/>
  <c r="J18" i="29"/>
  <c r="F15" i="29"/>
  <c r="D17" i="29"/>
  <c r="L17" i="29"/>
  <c r="H17" i="29"/>
  <c r="AB16" i="28"/>
  <c r="AA17" i="28"/>
  <c r="N15" i="28"/>
  <c r="M16" i="28"/>
  <c r="P16" i="28"/>
  <c r="O17" i="28"/>
  <c r="Z15" i="28"/>
  <c r="Y16" i="28"/>
  <c r="C15" i="28"/>
  <c r="B16" i="28"/>
  <c r="L16" i="28"/>
  <c r="K17" i="28"/>
  <c r="AD15" i="28"/>
  <c r="AC16" i="28"/>
  <c r="D13" i="24"/>
  <c r="F13" i="24"/>
  <c r="B14" i="24"/>
  <c r="C13" i="24"/>
  <c r="E13" i="24"/>
  <c r="P13" i="18"/>
  <c r="O14" i="18"/>
  <c r="N10" i="18"/>
  <c r="K10" i="18"/>
  <c r="L9" i="18"/>
  <c r="Z11" i="18"/>
  <c r="Y12" i="18"/>
  <c r="B13" i="18"/>
  <c r="C12" i="18"/>
  <c r="AC56" i="31" l="1"/>
  <c r="AD55" i="31"/>
  <c r="AC41" i="31"/>
  <c r="AD41" i="31" s="1"/>
  <c r="AD40" i="31"/>
  <c r="Y21" i="31"/>
  <c r="Z20" i="31"/>
  <c r="AC23" i="31"/>
  <c r="AD22" i="31"/>
  <c r="B21" i="31"/>
  <c r="C20" i="31"/>
  <c r="M21" i="31"/>
  <c r="N20" i="31"/>
  <c r="O20" i="31"/>
  <c r="P19" i="31"/>
  <c r="K20" i="31"/>
  <c r="L19" i="31"/>
  <c r="AB19" i="31"/>
  <c r="AA20" i="31"/>
  <c r="I20" i="29"/>
  <c r="J19" i="29"/>
  <c r="F16" i="29"/>
  <c r="D18" i="29"/>
  <c r="L18" i="29"/>
  <c r="H18" i="29"/>
  <c r="B17" i="28"/>
  <c r="C16" i="28"/>
  <c r="P17" i="28"/>
  <c r="O18" i="28"/>
  <c r="K18" i="28"/>
  <c r="L17" i="28"/>
  <c r="Y17" i="28"/>
  <c r="Z16" i="28"/>
  <c r="N16" i="28"/>
  <c r="M17" i="28"/>
  <c r="AD16" i="28"/>
  <c r="AC17" i="28"/>
  <c r="AA18" i="28"/>
  <c r="AB17" i="28"/>
  <c r="D14" i="24"/>
  <c r="F14" i="24"/>
  <c r="B15" i="24"/>
  <c r="C14" i="24"/>
  <c r="E14" i="24"/>
  <c r="O15" i="18"/>
  <c r="P14" i="18"/>
  <c r="N11" i="18"/>
  <c r="K11" i="18"/>
  <c r="L10" i="18"/>
  <c r="Y13" i="18"/>
  <c r="Z12" i="18"/>
  <c r="C13" i="18"/>
  <c r="B14" i="18"/>
  <c r="AD56" i="31" l="1"/>
  <c r="AC57" i="31"/>
  <c r="AB20" i="31"/>
  <c r="AA21" i="31"/>
  <c r="L20" i="31"/>
  <c r="K21" i="31"/>
  <c r="N21" i="31"/>
  <c r="M22" i="31"/>
  <c r="AD23" i="31"/>
  <c r="AC24" i="31"/>
  <c r="P20" i="31"/>
  <c r="O21" i="31"/>
  <c r="C21" i="31"/>
  <c r="B22" i="31"/>
  <c r="Z21" i="31"/>
  <c r="Y22" i="31"/>
  <c r="I21" i="29"/>
  <c r="J20" i="29"/>
  <c r="F17" i="29"/>
  <c r="D19" i="29"/>
  <c r="L19" i="29"/>
  <c r="H19" i="29"/>
  <c r="P18" i="28"/>
  <c r="O19" i="28"/>
  <c r="N17" i="28"/>
  <c r="M18" i="28"/>
  <c r="AD17" i="28"/>
  <c r="AC18" i="28"/>
  <c r="Z17" i="28"/>
  <c r="Y18" i="28"/>
  <c r="AB18" i="28"/>
  <c r="AA19" i="28"/>
  <c r="L18" i="28"/>
  <c r="K19" i="28"/>
  <c r="C17" i="28"/>
  <c r="B18" i="28"/>
  <c r="D15" i="24"/>
  <c r="F15" i="24"/>
  <c r="B16" i="24"/>
  <c r="C15" i="24"/>
  <c r="E15" i="24"/>
  <c r="P15" i="18"/>
  <c r="O16" i="18"/>
  <c r="N12" i="18"/>
  <c r="K12" i="18"/>
  <c r="L11" i="18"/>
  <c r="Z13" i="18"/>
  <c r="Y14" i="18"/>
  <c r="B15" i="18"/>
  <c r="C14" i="18"/>
  <c r="AC58" i="31" l="1"/>
  <c r="AD57" i="31"/>
  <c r="O22" i="31"/>
  <c r="P21" i="31"/>
  <c r="C22" i="31"/>
  <c r="B23" i="31"/>
  <c r="AC25" i="31"/>
  <c r="AD24" i="31"/>
  <c r="L21" i="31"/>
  <c r="K22" i="31"/>
  <c r="Y23" i="31"/>
  <c r="Z22" i="31"/>
  <c r="N22" i="31"/>
  <c r="M23" i="31"/>
  <c r="AA22" i="31"/>
  <c r="AB21" i="31"/>
  <c r="I22" i="29"/>
  <c r="J21" i="29"/>
  <c r="F18" i="29"/>
  <c r="D20" i="29"/>
  <c r="L20" i="29"/>
  <c r="H20" i="29"/>
  <c r="L19" i="28"/>
  <c r="K20" i="28"/>
  <c r="Z18" i="28"/>
  <c r="Y19" i="28"/>
  <c r="M19" i="28"/>
  <c r="N18" i="28"/>
  <c r="C18" i="28"/>
  <c r="B19" i="28"/>
  <c r="AB19" i="28"/>
  <c r="AA20" i="28"/>
  <c r="AC19" i="28"/>
  <c r="AD18" i="28"/>
  <c r="O20" i="28"/>
  <c r="P19" i="28"/>
  <c r="D16" i="24"/>
  <c r="F16" i="24"/>
  <c r="B17" i="24"/>
  <c r="C16" i="24"/>
  <c r="E16" i="24"/>
  <c r="O17" i="18"/>
  <c r="P16" i="18"/>
  <c r="N13" i="18"/>
  <c r="L12" i="18"/>
  <c r="K13" i="18"/>
  <c r="Y15" i="18"/>
  <c r="Z14" i="18"/>
  <c r="B16" i="18"/>
  <c r="C15" i="18"/>
  <c r="AC59" i="31" l="1"/>
  <c r="AD58" i="31"/>
  <c r="N23" i="31"/>
  <c r="M24" i="31"/>
  <c r="L22" i="31"/>
  <c r="K23" i="31"/>
  <c r="C23" i="31"/>
  <c r="B24" i="31"/>
  <c r="AB22" i="31"/>
  <c r="AA23" i="31"/>
  <c r="Z23" i="31"/>
  <c r="Y24" i="31"/>
  <c r="AD25" i="31"/>
  <c r="AC26" i="31"/>
  <c r="AD26" i="31" s="1"/>
  <c r="P22" i="31"/>
  <c r="O23" i="31"/>
  <c r="I23" i="29"/>
  <c r="J22" i="29"/>
  <c r="F19" i="29"/>
  <c r="D21" i="29"/>
  <c r="L21" i="29"/>
  <c r="H21" i="29"/>
  <c r="C19" i="28"/>
  <c r="B20" i="28"/>
  <c r="Z19" i="28"/>
  <c r="Y20" i="28"/>
  <c r="AD19" i="28"/>
  <c r="AC20" i="28"/>
  <c r="AB20" i="28"/>
  <c r="AA21" i="28"/>
  <c r="L20" i="28"/>
  <c r="K21" i="28"/>
  <c r="P20" i="28"/>
  <c r="O21" i="28"/>
  <c r="N19" i="28"/>
  <c r="M20" i="28"/>
  <c r="D17" i="24"/>
  <c r="F17" i="24"/>
  <c r="B18" i="24"/>
  <c r="C17" i="24"/>
  <c r="E17" i="24"/>
  <c r="P17" i="18"/>
  <c r="O18" i="18"/>
  <c r="N14" i="18"/>
  <c r="K14" i="18"/>
  <c r="L13" i="18"/>
  <c r="Z15" i="18"/>
  <c r="Y16" i="18"/>
  <c r="B17" i="18"/>
  <c r="C16" i="18"/>
  <c r="AC60" i="31" l="1"/>
  <c r="AD59" i="31"/>
  <c r="AA24" i="31"/>
  <c r="AB23" i="31"/>
  <c r="L23" i="31"/>
  <c r="K24" i="31"/>
  <c r="P23" i="31"/>
  <c r="O24" i="31"/>
  <c r="Y25" i="31"/>
  <c r="Z24" i="31"/>
  <c r="B25" i="31"/>
  <c r="C24" i="31"/>
  <c r="N24" i="31"/>
  <c r="M25" i="31"/>
  <c r="I24" i="29"/>
  <c r="J23" i="29"/>
  <c r="F20" i="29"/>
  <c r="D22" i="29"/>
  <c r="L22" i="29"/>
  <c r="H22" i="29"/>
  <c r="P21" i="28"/>
  <c r="O22" i="28"/>
  <c r="AA22" i="28"/>
  <c r="AB21" i="28"/>
  <c r="N20" i="28"/>
  <c r="M21" i="28"/>
  <c r="K22" i="28"/>
  <c r="L21" i="28"/>
  <c r="AD20" i="28"/>
  <c r="AC21" i="28"/>
  <c r="B21" i="28"/>
  <c r="C20" i="28"/>
  <c r="Y21" i="28"/>
  <c r="Z20" i="28"/>
  <c r="D18" i="24"/>
  <c r="F18" i="24"/>
  <c r="B19" i="24"/>
  <c r="C18" i="24"/>
  <c r="E18" i="24"/>
  <c r="O19" i="18"/>
  <c r="P18" i="18"/>
  <c r="N15" i="18"/>
  <c r="K15" i="18"/>
  <c r="L14" i="18"/>
  <c r="Y17" i="18"/>
  <c r="Z16" i="18"/>
  <c r="C17" i="18"/>
  <c r="B18" i="18"/>
  <c r="AD60" i="31" l="1"/>
  <c r="AC61" i="31"/>
  <c r="N25" i="31"/>
  <c r="M26" i="31"/>
  <c r="L24" i="31"/>
  <c r="K25" i="31"/>
  <c r="Z25" i="31"/>
  <c r="Y26" i="31"/>
  <c r="P24" i="31"/>
  <c r="O25" i="31"/>
  <c r="C25" i="31"/>
  <c r="B26" i="31"/>
  <c r="AB24" i="31"/>
  <c r="AA25" i="31"/>
  <c r="I25" i="29"/>
  <c r="J24" i="29"/>
  <c r="F21" i="29"/>
  <c r="D23" i="29"/>
  <c r="L23" i="29"/>
  <c r="H23" i="29"/>
  <c r="C21" i="28"/>
  <c r="B22" i="28"/>
  <c r="L22" i="28"/>
  <c r="K23" i="28"/>
  <c r="AB22" i="28"/>
  <c r="AA23" i="28"/>
  <c r="AD21" i="28"/>
  <c r="AC22" i="28"/>
  <c r="N21" i="28"/>
  <c r="M22" i="28"/>
  <c r="P22" i="28"/>
  <c r="O23" i="28"/>
  <c r="Z21" i="28"/>
  <c r="Y22" i="28"/>
  <c r="D19" i="24"/>
  <c r="F19" i="24"/>
  <c r="B20" i="24"/>
  <c r="C19" i="24"/>
  <c r="E19" i="24"/>
  <c r="P19" i="18"/>
  <c r="O20" i="18"/>
  <c r="N16" i="18"/>
  <c r="K16" i="18"/>
  <c r="L15" i="18"/>
  <c r="Z17" i="18"/>
  <c r="Y18" i="18"/>
  <c r="B19" i="18"/>
  <c r="C18" i="18"/>
  <c r="AC62" i="31" l="1"/>
  <c r="AD61" i="31"/>
  <c r="AA26" i="31"/>
  <c r="AB26" i="31" s="1"/>
  <c r="AB25" i="31"/>
  <c r="O26" i="31"/>
  <c r="P25" i="31"/>
  <c r="L25" i="31"/>
  <c r="K26" i="31"/>
  <c r="C26" i="31"/>
  <c r="B27" i="31"/>
  <c r="Y27" i="31"/>
  <c r="Z26" i="31"/>
  <c r="N26" i="31"/>
  <c r="M27" i="31"/>
  <c r="I26" i="29"/>
  <c r="J25" i="29"/>
  <c r="F22" i="29"/>
  <c r="D24" i="29"/>
  <c r="L24" i="29"/>
  <c r="H24" i="29"/>
  <c r="O24" i="28"/>
  <c r="P23" i="28"/>
  <c r="AC23" i="28"/>
  <c r="AD22" i="28"/>
  <c r="L23" i="28"/>
  <c r="K24" i="28"/>
  <c r="Z22" i="28"/>
  <c r="Y23" i="28"/>
  <c r="M23" i="28"/>
  <c r="N22" i="28"/>
  <c r="AB23" i="28"/>
  <c r="AA24" i="28"/>
  <c r="C22" i="28"/>
  <c r="B23" i="28"/>
  <c r="D20" i="24"/>
  <c r="F20" i="24"/>
  <c r="B21" i="24"/>
  <c r="C20" i="24"/>
  <c r="E20" i="24"/>
  <c r="O21" i="18"/>
  <c r="P20" i="18"/>
  <c r="N17" i="18"/>
  <c r="L16" i="18"/>
  <c r="K17" i="18"/>
  <c r="Y19" i="18"/>
  <c r="Z18" i="18"/>
  <c r="B20" i="18"/>
  <c r="C19" i="18"/>
  <c r="AD62" i="31" l="1"/>
  <c r="AC63" i="31"/>
  <c r="N27" i="31"/>
  <c r="M28" i="31"/>
  <c r="C27" i="31"/>
  <c r="B28" i="31"/>
  <c r="P26" i="31"/>
  <c r="O27" i="31"/>
  <c r="L26" i="31"/>
  <c r="K27" i="31"/>
  <c r="Z27" i="31"/>
  <c r="Y28" i="31"/>
  <c r="I27" i="29"/>
  <c r="J26" i="29"/>
  <c r="F23" i="29"/>
  <c r="D25" i="29"/>
  <c r="L25" i="29"/>
  <c r="H25" i="29"/>
  <c r="Z23" i="28"/>
  <c r="Y24" i="28"/>
  <c r="AD23" i="28"/>
  <c r="AC24" i="28"/>
  <c r="C23" i="28"/>
  <c r="B24" i="28"/>
  <c r="L24" i="28"/>
  <c r="K25" i="28"/>
  <c r="AB24" i="28"/>
  <c r="AA25" i="28"/>
  <c r="N23" i="28"/>
  <c r="M24" i="28"/>
  <c r="P24" i="28"/>
  <c r="O25" i="28"/>
  <c r="D21" i="24"/>
  <c r="F21" i="24"/>
  <c r="B22" i="24"/>
  <c r="C21" i="24"/>
  <c r="E21" i="24"/>
  <c r="P21" i="18"/>
  <c r="O22" i="18"/>
  <c r="N18" i="18"/>
  <c r="K18" i="18"/>
  <c r="L17" i="18"/>
  <c r="Z19" i="18"/>
  <c r="Y20" i="18"/>
  <c r="B21" i="18"/>
  <c r="C20" i="18"/>
  <c r="AC64" i="31" l="1"/>
  <c r="AD63" i="31"/>
  <c r="Z28" i="31"/>
  <c r="Y29" i="31"/>
  <c r="L27" i="31"/>
  <c r="K28" i="31"/>
  <c r="C28" i="31"/>
  <c r="B29" i="31"/>
  <c r="O28" i="31"/>
  <c r="P27" i="31"/>
  <c r="M29" i="31"/>
  <c r="N28" i="31"/>
  <c r="I28" i="29"/>
  <c r="J27" i="29"/>
  <c r="F24" i="29"/>
  <c r="D26" i="29"/>
  <c r="L26" i="29"/>
  <c r="H26" i="29"/>
  <c r="N24" i="28"/>
  <c r="M25" i="28"/>
  <c r="K26" i="28"/>
  <c r="L25" i="28"/>
  <c r="AD24" i="28"/>
  <c r="AC25" i="28"/>
  <c r="O26" i="28"/>
  <c r="P25" i="28"/>
  <c r="AA26" i="28"/>
  <c r="AB25" i="28"/>
  <c r="B25" i="28"/>
  <c r="C24" i="28"/>
  <c r="Y25" i="28"/>
  <c r="Z24" i="28"/>
  <c r="D22" i="24"/>
  <c r="F22" i="24"/>
  <c r="B23" i="24"/>
  <c r="C22" i="24"/>
  <c r="E22" i="24"/>
  <c r="O23" i="18"/>
  <c r="P22" i="18"/>
  <c r="N19" i="18"/>
  <c r="K19" i="18"/>
  <c r="L18" i="18"/>
  <c r="Y21" i="18"/>
  <c r="Z20" i="18"/>
  <c r="C21" i="18"/>
  <c r="B22" i="18"/>
  <c r="AC65" i="31" l="1"/>
  <c r="AD64" i="31"/>
  <c r="L28" i="31"/>
  <c r="K29" i="31"/>
  <c r="P28" i="31"/>
  <c r="O29" i="31"/>
  <c r="C29" i="31"/>
  <c r="B30" i="31"/>
  <c r="Z29" i="31"/>
  <c r="Y30" i="31"/>
  <c r="N29" i="31"/>
  <c r="M30" i="31"/>
  <c r="I29" i="29"/>
  <c r="J28" i="29"/>
  <c r="F25" i="29"/>
  <c r="D27" i="29"/>
  <c r="L27" i="29"/>
  <c r="H27" i="29"/>
  <c r="AB26" i="28"/>
  <c r="P26" i="28"/>
  <c r="O27" i="28"/>
  <c r="L26" i="28"/>
  <c r="K27" i="28"/>
  <c r="C25" i="28"/>
  <c r="B26" i="28"/>
  <c r="AD25" i="28"/>
  <c r="AC26" i="28"/>
  <c r="AD26" i="28" s="1"/>
  <c r="N25" i="28"/>
  <c r="M26" i="28"/>
  <c r="Z25" i="28"/>
  <c r="Y26" i="28"/>
  <c r="D23" i="24"/>
  <c r="F23" i="24"/>
  <c r="B24" i="24"/>
  <c r="C23" i="24"/>
  <c r="E23" i="24"/>
  <c r="P23" i="18"/>
  <c r="O24" i="18"/>
  <c r="N20" i="18"/>
  <c r="K20" i="18"/>
  <c r="L19" i="18"/>
  <c r="Z21" i="18"/>
  <c r="Y22" i="18"/>
  <c r="B23" i="18"/>
  <c r="C22" i="18"/>
  <c r="AC66" i="31" l="1"/>
  <c r="AD65" i="31"/>
  <c r="N30" i="31"/>
  <c r="M31" i="31"/>
  <c r="Y31" i="31"/>
  <c r="Z30" i="31"/>
  <c r="P29" i="31"/>
  <c r="O30" i="31"/>
  <c r="B31" i="31"/>
  <c r="C30" i="31"/>
  <c r="K30" i="31"/>
  <c r="L29" i="31"/>
  <c r="I30" i="29"/>
  <c r="J29" i="29"/>
  <c r="F26" i="29"/>
  <c r="D28" i="29"/>
  <c r="L28" i="29"/>
  <c r="H28" i="29"/>
  <c r="Y27" i="28"/>
  <c r="Z26" i="28"/>
  <c r="K28" i="28"/>
  <c r="L27" i="28"/>
  <c r="M27" i="28"/>
  <c r="N26" i="28"/>
  <c r="B27" i="28"/>
  <c r="C26" i="28"/>
  <c r="O28" i="28"/>
  <c r="P27" i="28"/>
  <c r="D24" i="24"/>
  <c r="F24" i="24"/>
  <c r="B25" i="24"/>
  <c r="C24" i="24"/>
  <c r="E24" i="24"/>
  <c r="O25" i="18"/>
  <c r="P24" i="18"/>
  <c r="N21" i="18"/>
  <c r="L20" i="18"/>
  <c r="K21" i="18"/>
  <c r="Y23" i="18"/>
  <c r="Z22" i="18"/>
  <c r="B24" i="18"/>
  <c r="C23" i="18"/>
  <c r="AD66" i="31" l="1"/>
  <c r="C31" i="31"/>
  <c r="B32" i="31"/>
  <c r="Z31" i="31"/>
  <c r="Y32" i="31"/>
  <c r="P30" i="31"/>
  <c r="O31" i="31"/>
  <c r="N31" i="31"/>
  <c r="M32" i="31"/>
  <c r="L30" i="31"/>
  <c r="K31" i="31"/>
  <c r="I31" i="29"/>
  <c r="J30" i="29"/>
  <c r="F27" i="29"/>
  <c r="D29" i="29"/>
  <c r="L29" i="29"/>
  <c r="H29" i="29"/>
  <c r="N27" i="28"/>
  <c r="M28" i="28"/>
  <c r="C27" i="28"/>
  <c r="B28" i="28"/>
  <c r="L28" i="28"/>
  <c r="K29" i="28"/>
  <c r="P28" i="28"/>
  <c r="O29" i="28"/>
  <c r="Z27" i="28"/>
  <c r="Y28" i="28"/>
  <c r="D25" i="24"/>
  <c r="F25" i="24"/>
  <c r="B26" i="24"/>
  <c r="C25" i="24"/>
  <c r="E25" i="24"/>
  <c r="P25" i="18"/>
  <c r="O26" i="18"/>
  <c r="N22" i="18"/>
  <c r="K22" i="18"/>
  <c r="L21" i="18"/>
  <c r="Z23" i="18"/>
  <c r="Y24" i="18"/>
  <c r="B25" i="18"/>
  <c r="C24" i="18"/>
  <c r="L31" i="31" l="1"/>
  <c r="K32" i="31"/>
  <c r="M33" i="31"/>
  <c r="N32" i="31"/>
  <c r="Z32" i="31"/>
  <c r="Y33" i="31"/>
  <c r="O32" i="31"/>
  <c r="P31" i="31"/>
  <c r="C32" i="31"/>
  <c r="B33" i="31"/>
  <c r="I32" i="29"/>
  <c r="J31" i="29"/>
  <c r="F28" i="29"/>
  <c r="D30" i="29"/>
  <c r="L30" i="29"/>
  <c r="H30" i="29"/>
  <c r="K30" i="28"/>
  <c r="L29" i="28"/>
  <c r="O30" i="28"/>
  <c r="P29" i="28"/>
  <c r="B29" i="28"/>
  <c r="C28" i="28"/>
  <c r="Y29" i="28"/>
  <c r="Z28" i="28"/>
  <c r="M29" i="28"/>
  <c r="N28" i="28"/>
  <c r="D26" i="24"/>
  <c r="F26" i="24"/>
  <c r="B27" i="24"/>
  <c r="C26" i="24"/>
  <c r="E26" i="24"/>
  <c r="O27" i="18"/>
  <c r="P26" i="18"/>
  <c r="N23" i="18"/>
  <c r="K23" i="18"/>
  <c r="L22" i="18"/>
  <c r="Y25" i="18"/>
  <c r="Z24" i="18"/>
  <c r="C25" i="18"/>
  <c r="B26" i="18"/>
  <c r="Z33" i="31" l="1"/>
  <c r="Y34" i="31"/>
  <c r="P32" i="31"/>
  <c r="O33" i="31"/>
  <c r="N33" i="31"/>
  <c r="M34" i="31"/>
  <c r="C33" i="31"/>
  <c r="B34" i="31"/>
  <c r="L32" i="31"/>
  <c r="K33" i="31"/>
  <c r="I33" i="29"/>
  <c r="J32" i="29"/>
  <c r="F29" i="29"/>
  <c r="D31" i="29"/>
  <c r="L31" i="29"/>
  <c r="H31" i="29"/>
  <c r="N29" i="28"/>
  <c r="M30" i="28"/>
  <c r="Z29" i="28"/>
  <c r="Y30" i="28"/>
  <c r="P30" i="28"/>
  <c r="O31" i="28"/>
  <c r="C29" i="28"/>
  <c r="B30" i="28"/>
  <c r="L30" i="28"/>
  <c r="K31" i="28"/>
  <c r="D27" i="24"/>
  <c r="F27" i="24"/>
  <c r="B28" i="24"/>
  <c r="C27" i="24"/>
  <c r="E27" i="24"/>
  <c r="P27" i="18"/>
  <c r="O28" i="18"/>
  <c r="N24" i="18"/>
  <c r="K24" i="18"/>
  <c r="L23" i="18"/>
  <c r="Z25" i="18"/>
  <c r="Y26" i="18"/>
  <c r="B27" i="18"/>
  <c r="C26" i="18"/>
  <c r="K34" i="31" l="1"/>
  <c r="L33" i="31"/>
  <c r="B35" i="31"/>
  <c r="C34" i="31"/>
  <c r="P33" i="31"/>
  <c r="O34" i="31"/>
  <c r="N34" i="31"/>
  <c r="M35" i="31"/>
  <c r="Y35" i="31"/>
  <c r="Z34" i="31"/>
  <c r="I34" i="29"/>
  <c r="J33" i="29"/>
  <c r="F30" i="29"/>
  <c r="D32" i="29"/>
  <c r="L32" i="29"/>
  <c r="H32" i="29"/>
  <c r="B31" i="28"/>
  <c r="C30" i="28"/>
  <c r="Y31" i="28"/>
  <c r="Z30" i="28"/>
  <c r="K32" i="28"/>
  <c r="L31" i="28"/>
  <c r="O32" i="28"/>
  <c r="P31" i="28"/>
  <c r="M31" i="28"/>
  <c r="N30" i="28"/>
  <c r="D28" i="24"/>
  <c r="F28" i="24"/>
  <c r="B29" i="24"/>
  <c r="C28" i="24"/>
  <c r="E28" i="24"/>
  <c r="O29" i="18"/>
  <c r="P28" i="18"/>
  <c r="N25" i="18"/>
  <c r="L24" i="18"/>
  <c r="K25" i="18"/>
  <c r="Y27" i="18"/>
  <c r="Z26" i="18"/>
  <c r="B28" i="18"/>
  <c r="C27" i="18"/>
  <c r="N35" i="31" l="1"/>
  <c r="M36" i="31"/>
  <c r="C35" i="31"/>
  <c r="B36" i="31"/>
  <c r="P34" i="31"/>
  <c r="O35" i="31"/>
  <c r="Z35" i="31"/>
  <c r="Y36" i="31"/>
  <c r="L34" i="31"/>
  <c r="K35" i="31"/>
  <c r="I35" i="29"/>
  <c r="J34" i="29"/>
  <c r="F31" i="29"/>
  <c r="D33" i="29"/>
  <c r="L33" i="29"/>
  <c r="H33" i="29"/>
  <c r="P32" i="28"/>
  <c r="O33" i="28"/>
  <c r="Z31" i="28"/>
  <c r="Y32" i="28"/>
  <c r="N31" i="28"/>
  <c r="M32" i="28"/>
  <c r="L32" i="28"/>
  <c r="K33" i="28"/>
  <c r="C31" i="28"/>
  <c r="B32" i="28"/>
  <c r="D29" i="24"/>
  <c r="F29" i="24"/>
  <c r="B30" i="24"/>
  <c r="C29" i="24"/>
  <c r="E29" i="24"/>
  <c r="P29" i="18"/>
  <c r="O30" i="18"/>
  <c r="N26" i="18"/>
  <c r="K26" i="18"/>
  <c r="L25" i="18"/>
  <c r="Z27" i="18"/>
  <c r="Y28" i="18"/>
  <c r="B29" i="18"/>
  <c r="C28" i="18"/>
  <c r="Z36" i="31" l="1"/>
  <c r="Y37" i="31"/>
  <c r="C36" i="31"/>
  <c r="B37" i="31"/>
  <c r="L35" i="31"/>
  <c r="K36" i="31"/>
  <c r="O36" i="31"/>
  <c r="P35" i="31"/>
  <c r="M37" i="31"/>
  <c r="N36" i="31"/>
  <c r="I36" i="29"/>
  <c r="J35" i="29"/>
  <c r="F32" i="29"/>
  <c r="D34" i="29"/>
  <c r="L34" i="29"/>
  <c r="H34" i="29"/>
  <c r="K34" i="28"/>
  <c r="L33" i="28"/>
  <c r="Y33" i="28"/>
  <c r="Z32" i="28"/>
  <c r="B33" i="28"/>
  <c r="C32" i="28"/>
  <c r="M33" i="28"/>
  <c r="N32" i="28"/>
  <c r="O34" i="28"/>
  <c r="P33" i="28"/>
  <c r="D30" i="24"/>
  <c r="F30" i="24"/>
  <c r="B31" i="24"/>
  <c r="C30" i="24"/>
  <c r="E30" i="24"/>
  <c r="O31" i="18"/>
  <c r="P30" i="18"/>
  <c r="N27" i="18"/>
  <c r="K27" i="18"/>
  <c r="L26" i="18"/>
  <c r="Y29" i="18"/>
  <c r="Z28" i="18"/>
  <c r="C29" i="18"/>
  <c r="B30" i="18"/>
  <c r="C37" i="31" l="1"/>
  <c r="B38" i="31"/>
  <c r="P36" i="31"/>
  <c r="O37" i="31"/>
  <c r="L36" i="31"/>
  <c r="K37" i="31"/>
  <c r="Z37" i="31"/>
  <c r="Y38" i="31"/>
  <c r="N37" i="31"/>
  <c r="M38" i="31"/>
  <c r="I37" i="29"/>
  <c r="J36" i="29"/>
  <c r="F33" i="29"/>
  <c r="D35" i="29"/>
  <c r="L35" i="29"/>
  <c r="H35" i="29"/>
  <c r="Z33" i="28"/>
  <c r="Y34" i="28"/>
  <c r="N33" i="28"/>
  <c r="M34" i="28"/>
  <c r="P34" i="28"/>
  <c r="O35" i="28"/>
  <c r="C33" i="28"/>
  <c r="B34" i="28"/>
  <c r="L34" i="28"/>
  <c r="K35" i="28"/>
  <c r="D31" i="24"/>
  <c r="F31" i="24"/>
  <c r="B32" i="24"/>
  <c r="C31" i="24"/>
  <c r="E31" i="24"/>
  <c r="P31" i="18"/>
  <c r="O32" i="18"/>
  <c r="N28" i="18"/>
  <c r="K28" i="18"/>
  <c r="L27" i="18"/>
  <c r="Z29" i="18"/>
  <c r="Y30" i="18"/>
  <c r="B31" i="18"/>
  <c r="C30" i="18"/>
  <c r="Y39" i="31" l="1"/>
  <c r="Z38" i="31"/>
  <c r="P37" i="31"/>
  <c r="O38" i="31"/>
  <c r="N38" i="31"/>
  <c r="M39" i="31"/>
  <c r="K38" i="31"/>
  <c r="L37" i="31"/>
  <c r="B39" i="31"/>
  <c r="C38" i="31"/>
  <c r="I38" i="29"/>
  <c r="J37" i="29"/>
  <c r="F34" i="29"/>
  <c r="D36" i="29"/>
  <c r="L36" i="29"/>
  <c r="H36" i="29"/>
  <c r="Y35" i="28"/>
  <c r="Z34" i="28"/>
  <c r="B35" i="28"/>
  <c r="C34" i="28"/>
  <c r="M35" i="28"/>
  <c r="N34" i="28"/>
  <c r="L35" i="28"/>
  <c r="K36" i="28"/>
  <c r="O36" i="28"/>
  <c r="P35" i="28"/>
  <c r="D32" i="24"/>
  <c r="F32" i="24"/>
  <c r="B33" i="24"/>
  <c r="C32" i="24"/>
  <c r="E32" i="24"/>
  <c r="O33" i="18"/>
  <c r="P32" i="18"/>
  <c r="N29" i="18"/>
  <c r="L28" i="18"/>
  <c r="K29" i="18"/>
  <c r="Y31" i="18"/>
  <c r="Z30" i="18"/>
  <c r="B32" i="18"/>
  <c r="C31" i="18"/>
  <c r="P38" i="31" l="1"/>
  <c r="O39" i="31"/>
  <c r="L38" i="31"/>
  <c r="K39" i="31"/>
  <c r="N39" i="31"/>
  <c r="M40" i="31"/>
  <c r="C39" i="31"/>
  <c r="B40" i="31"/>
  <c r="Z39" i="31"/>
  <c r="Y40" i="31"/>
  <c r="I39" i="29"/>
  <c r="J38" i="29"/>
  <c r="F35" i="29"/>
  <c r="D37" i="29"/>
  <c r="L37" i="29"/>
  <c r="H37" i="29"/>
  <c r="K37" i="28"/>
  <c r="L36" i="28"/>
  <c r="C35" i="28"/>
  <c r="B36" i="28"/>
  <c r="O37" i="28"/>
  <c r="P36" i="28"/>
  <c r="M36" i="28"/>
  <c r="N35" i="28"/>
  <c r="Y36" i="28"/>
  <c r="Z35" i="28"/>
  <c r="D33" i="24"/>
  <c r="F33" i="24"/>
  <c r="B34" i="24"/>
  <c r="C33" i="24"/>
  <c r="E33" i="24"/>
  <c r="P33" i="18"/>
  <c r="O34" i="18"/>
  <c r="N30" i="18"/>
  <c r="K30" i="18"/>
  <c r="L29" i="18"/>
  <c r="Z31" i="18"/>
  <c r="Y32" i="18"/>
  <c r="B33" i="18"/>
  <c r="C32" i="18"/>
  <c r="C40" i="31" l="1"/>
  <c r="B41" i="31"/>
  <c r="L39" i="31"/>
  <c r="K40" i="31"/>
  <c r="Z40" i="31"/>
  <c r="Y41" i="31"/>
  <c r="M41" i="31"/>
  <c r="N40" i="31"/>
  <c r="O40" i="31"/>
  <c r="P39" i="31"/>
  <c r="I40" i="29"/>
  <c r="J39" i="29"/>
  <c r="F36" i="29"/>
  <c r="D38" i="29"/>
  <c r="L38" i="29"/>
  <c r="H38" i="29"/>
  <c r="C36" i="28"/>
  <c r="B37" i="28"/>
  <c r="N36" i="28"/>
  <c r="M37" i="28"/>
  <c r="Z36" i="28"/>
  <c r="Y37" i="28"/>
  <c r="P37" i="28"/>
  <c r="O38" i="28"/>
  <c r="L37" i="28"/>
  <c r="K38" i="28"/>
  <c r="D34" i="24"/>
  <c r="F34" i="24"/>
  <c r="B35" i="24"/>
  <c r="C34" i="24"/>
  <c r="E34" i="24"/>
  <c r="O35" i="18"/>
  <c r="P34" i="18"/>
  <c r="N31" i="18"/>
  <c r="K31" i="18"/>
  <c r="L30" i="18"/>
  <c r="Y33" i="18"/>
  <c r="Z32" i="18"/>
  <c r="C33" i="18"/>
  <c r="B34" i="18"/>
  <c r="L40" i="31" l="1"/>
  <c r="K41" i="31"/>
  <c r="N41" i="31"/>
  <c r="M42" i="31"/>
  <c r="Z41" i="31"/>
  <c r="Y42" i="31"/>
  <c r="C41" i="31"/>
  <c r="B42" i="31"/>
  <c r="P40" i="31"/>
  <c r="O41" i="31"/>
  <c r="I41" i="29"/>
  <c r="J40" i="29"/>
  <c r="F37" i="29"/>
  <c r="D39" i="29"/>
  <c r="L39" i="29"/>
  <c r="H39" i="29"/>
  <c r="O39" i="28"/>
  <c r="P38" i="28"/>
  <c r="M38" i="28"/>
  <c r="N37" i="28"/>
  <c r="K39" i="28"/>
  <c r="L38" i="28"/>
  <c r="Y38" i="28"/>
  <c r="Z37" i="28"/>
  <c r="B38" i="28"/>
  <c r="C37" i="28"/>
  <c r="D35" i="24"/>
  <c r="F35" i="24"/>
  <c r="B36" i="24"/>
  <c r="C35" i="24"/>
  <c r="E35" i="24"/>
  <c r="P35" i="18"/>
  <c r="O36" i="18"/>
  <c r="N32" i="18"/>
  <c r="K32" i="18"/>
  <c r="L31" i="18"/>
  <c r="Z33" i="18"/>
  <c r="Y34" i="18"/>
  <c r="B35" i="18"/>
  <c r="C34" i="18"/>
  <c r="B43" i="31" l="1"/>
  <c r="C42" i="31"/>
  <c r="N42" i="31"/>
  <c r="M43" i="31"/>
  <c r="P41" i="31"/>
  <c r="O42" i="31"/>
  <c r="Y43" i="31"/>
  <c r="Z42" i="31"/>
  <c r="K42" i="31"/>
  <c r="L41" i="31"/>
  <c r="I42" i="29"/>
  <c r="J41" i="29"/>
  <c r="F38" i="29"/>
  <c r="D40" i="29"/>
  <c r="L40" i="29"/>
  <c r="H40" i="29"/>
  <c r="Z38" i="28"/>
  <c r="Y39" i="28"/>
  <c r="N38" i="28"/>
  <c r="M39" i="28"/>
  <c r="C38" i="28"/>
  <c r="B39" i="28"/>
  <c r="L39" i="28"/>
  <c r="K40" i="28"/>
  <c r="P39" i="28"/>
  <c r="O40" i="28"/>
  <c r="D36" i="24"/>
  <c r="F36" i="24"/>
  <c r="B37" i="24"/>
  <c r="C36" i="24"/>
  <c r="E36" i="24"/>
  <c r="O37" i="18"/>
  <c r="P36" i="18"/>
  <c r="N33" i="18"/>
  <c r="L32" i="18"/>
  <c r="K33" i="18"/>
  <c r="Y35" i="18"/>
  <c r="Z34" i="18"/>
  <c r="B36" i="18"/>
  <c r="C35" i="18"/>
  <c r="N43" i="31" l="1"/>
  <c r="M44" i="31"/>
  <c r="Z43" i="31"/>
  <c r="Y44" i="31"/>
  <c r="P42" i="31"/>
  <c r="O43" i="31"/>
  <c r="L42" i="31"/>
  <c r="K43" i="31"/>
  <c r="C43" i="31"/>
  <c r="B44" i="31"/>
  <c r="I43" i="29"/>
  <c r="J42" i="29"/>
  <c r="F39" i="29"/>
  <c r="D41" i="29"/>
  <c r="L41" i="29"/>
  <c r="H41" i="29"/>
  <c r="K41" i="28"/>
  <c r="L40" i="28"/>
  <c r="M40" i="28"/>
  <c r="N39" i="28"/>
  <c r="O41" i="28"/>
  <c r="P40" i="28"/>
  <c r="B40" i="28"/>
  <c r="C39" i="28"/>
  <c r="Y40" i="28"/>
  <c r="Z39" i="28"/>
  <c r="B38" i="24"/>
  <c r="C37" i="24"/>
  <c r="E37" i="24"/>
  <c r="P37" i="18"/>
  <c r="O38" i="18"/>
  <c r="N34" i="18"/>
  <c r="K34" i="18"/>
  <c r="L33" i="18"/>
  <c r="Z35" i="18"/>
  <c r="Y36" i="18"/>
  <c r="B37" i="18"/>
  <c r="C36" i="18"/>
  <c r="L43" i="31" l="1"/>
  <c r="K44" i="31"/>
  <c r="Z44" i="31"/>
  <c r="Y45" i="31"/>
  <c r="C44" i="31"/>
  <c r="B45" i="31"/>
  <c r="O44" i="31"/>
  <c r="P43" i="31"/>
  <c r="M45" i="31"/>
  <c r="N44" i="31"/>
  <c r="I44" i="29"/>
  <c r="J43" i="29"/>
  <c r="F40" i="29"/>
  <c r="D42" i="29"/>
  <c r="L42" i="29"/>
  <c r="H42" i="29"/>
  <c r="C40" i="28"/>
  <c r="B41" i="28"/>
  <c r="N40" i="28"/>
  <c r="M41" i="28"/>
  <c r="Z40" i="28"/>
  <c r="Y41" i="28"/>
  <c r="P41" i="28"/>
  <c r="O42" i="28"/>
  <c r="L41" i="28"/>
  <c r="K42" i="28"/>
  <c r="B39" i="24"/>
  <c r="C38" i="24"/>
  <c r="E38" i="24"/>
  <c r="O39" i="18"/>
  <c r="P38" i="18"/>
  <c r="N35" i="18"/>
  <c r="K35" i="18"/>
  <c r="L34" i="18"/>
  <c r="Y37" i="18"/>
  <c r="Z36" i="18"/>
  <c r="C37" i="18"/>
  <c r="B38" i="18"/>
  <c r="Z45" i="31" l="1"/>
  <c r="Y46" i="31"/>
  <c r="P44" i="31"/>
  <c r="O45" i="31"/>
  <c r="C45" i="31"/>
  <c r="B46" i="31"/>
  <c r="L44" i="31"/>
  <c r="K45" i="31"/>
  <c r="N45" i="31"/>
  <c r="M46" i="31"/>
  <c r="I45" i="29"/>
  <c r="J44" i="29"/>
  <c r="F41" i="29"/>
  <c r="D43" i="29"/>
  <c r="L43" i="29"/>
  <c r="H43" i="29"/>
  <c r="O43" i="28"/>
  <c r="P42" i="28"/>
  <c r="M42" i="28"/>
  <c r="N41" i="28"/>
  <c r="K43" i="28"/>
  <c r="L42" i="28"/>
  <c r="Y42" i="28"/>
  <c r="Z41" i="28"/>
  <c r="B42" i="28"/>
  <c r="C41" i="28"/>
  <c r="B40" i="24"/>
  <c r="C39" i="24"/>
  <c r="E39" i="24"/>
  <c r="P39" i="18"/>
  <c r="O40" i="18"/>
  <c r="N36" i="18"/>
  <c r="K36" i="18"/>
  <c r="L35" i="18"/>
  <c r="Z37" i="18"/>
  <c r="Y38" i="18"/>
  <c r="B39" i="18"/>
  <c r="C38" i="18"/>
  <c r="K46" i="31" l="1"/>
  <c r="L45" i="31"/>
  <c r="P45" i="31"/>
  <c r="O46" i="31"/>
  <c r="N46" i="31"/>
  <c r="M47" i="31"/>
  <c r="B47" i="31"/>
  <c r="C46" i="31"/>
  <c r="Y47" i="31"/>
  <c r="Z46" i="31"/>
  <c r="I46" i="29"/>
  <c r="J45" i="29"/>
  <c r="F42" i="29"/>
  <c r="D44" i="29"/>
  <c r="L44" i="29"/>
  <c r="H44" i="29"/>
  <c r="Z42" i="28"/>
  <c r="Y43" i="28"/>
  <c r="N42" i="28"/>
  <c r="M43" i="28"/>
  <c r="C42" i="28"/>
  <c r="B43" i="28"/>
  <c r="L43" i="28"/>
  <c r="K44" i="28"/>
  <c r="P43" i="28"/>
  <c r="O44" i="28"/>
  <c r="B41" i="24"/>
  <c r="C40" i="24"/>
  <c r="E40" i="24"/>
  <c r="O41" i="18"/>
  <c r="P40" i="18"/>
  <c r="N37" i="18"/>
  <c r="L36" i="18"/>
  <c r="K37" i="18"/>
  <c r="Y39" i="18"/>
  <c r="Z38" i="18"/>
  <c r="B40" i="18"/>
  <c r="C39" i="18"/>
  <c r="P46" i="31" l="1"/>
  <c r="O47" i="31"/>
  <c r="C47" i="31"/>
  <c r="B48" i="31"/>
  <c r="N47" i="31"/>
  <c r="M48" i="31"/>
  <c r="Z47" i="31"/>
  <c r="Y48" i="31"/>
  <c r="L46" i="31"/>
  <c r="K47" i="31"/>
  <c r="I47" i="29"/>
  <c r="J46" i="29"/>
  <c r="F43" i="29"/>
  <c r="D45" i="29"/>
  <c r="L45" i="29"/>
  <c r="H45" i="29"/>
  <c r="M44" i="28"/>
  <c r="N43" i="28"/>
  <c r="O45" i="28"/>
  <c r="P44" i="28"/>
  <c r="B44" i="28"/>
  <c r="C43" i="28"/>
  <c r="Y44" i="28"/>
  <c r="Z43" i="28"/>
  <c r="K45" i="28"/>
  <c r="L44" i="28"/>
  <c r="B42" i="24"/>
  <c r="C41" i="24"/>
  <c r="E41" i="24"/>
  <c r="P41" i="18"/>
  <c r="O42" i="18"/>
  <c r="N38" i="18"/>
  <c r="K38" i="18"/>
  <c r="L37" i="18"/>
  <c r="Z39" i="18"/>
  <c r="Y40" i="18"/>
  <c r="B41" i="18"/>
  <c r="C40" i="18"/>
  <c r="Z48" i="31" l="1"/>
  <c r="Y49" i="31"/>
  <c r="C48" i="31"/>
  <c r="B49" i="31"/>
  <c r="L47" i="31"/>
  <c r="K48" i="31"/>
  <c r="M49" i="31"/>
  <c r="N48" i="31"/>
  <c r="O48" i="31"/>
  <c r="P47" i="31"/>
  <c r="I48" i="29"/>
  <c r="J47" i="29"/>
  <c r="F44" i="29"/>
  <c r="D46" i="29"/>
  <c r="L46" i="29"/>
  <c r="H46" i="29"/>
  <c r="L45" i="28"/>
  <c r="K46" i="28"/>
  <c r="Z44" i="28"/>
  <c r="Y45" i="28"/>
  <c r="P45" i="28"/>
  <c r="O46" i="28"/>
  <c r="C44" i="28"/>
  <c r="B45" i="28"/>
  <c r="N44" i="28"/>
  <c r="M45" i="28"/>
  <c r="B43" i="24"/>
  <c r="C42" i="24"/>
  <c r="E42" i="24"/>
  <c r="O43" i="18"/>
  <c r="P42" i="18"/>
  <c r="N39" i="18"/>
  <c r="K39" i="18"/>
  <c r="L38" i="18"/>
  <c r="Y41" i="18"/>
  <c r="Z40" i="18"/>
  <c r="C41" i="18"/>
  <c r="B42" i="18"/>
  <c r="C49" i="31" l="1"/>
  <c r="B50" i="31"/>
  <c r="N49" i="31"/>
  <c r="M50" i="31"/>
  <c r="L48" i="31"/>
  <c r="K49" i="31"/>
  <c r="Z49" i="31"/>
  <c r="Y50" i="31"/>
  <c r="P48" i="31"/>
  <c r="O49" i="31"/>
  <c r="I49" i="29"/>
  <c r="J48" i="29"/>
  <c r="F45" i="29"/>
  <c r="D47" i="29"/>
  <c r="L47" i="29"/>
  <c r="H47" i="29"/>
  <c r="B46" i="28"/>
  <c r="C45" i="28"/>
  <c r="Y46" i="28"/>
  <c r="Z45" i="28"/>
  <c r="M46" i="28"/>
  <c r="N45" i="28"/>
  <c r="O47" i="28"/>
  <c r="P46" i="28"/>
  <c r="K47" i="28"/>
  <c r="L46" i="28"/>
  <c r="B44" i="24"/>
  <c r="C43" i="24"/>
  <c r="E43" i="24"/>
  <c r="P43" i="18"/>
  <c r="O44" i="18"/>
  <c r="N40" i="18"/>
  <c r="K40" i="18"/>
  <c r="L39" i="18"/>
  <c r="Z41" i="18"/>
  <c r="Y42" i="18"/>
  <c r="B43" i="18"/>
  <c r="C42" i="18"/>
  <c r="Y51" i="31" l="1"/>
  <c r="Z50" i="31"/>
  <c r="N50" i="31"/>
  <c r="M51" i="31"/>
  <c r="P49" i="31"/>
  <c r="O50" i="31"/>
  <c r="K50" i="31"/>
  <c r="L49" i="31"/>
  <c r="B51" i="31"/>
  <c r="C50" i="31"/>
  <c r="I50" i="29"/>
  <c r="J49" i="29"/>
  <c r="F46" i="29"/>
  <c r="D48" i="29"/>
  <c r="L48" i="29"/>
  <c r="H48" i="29"/>
  <c r="P47" i="28"/>
  <c r="O48" i="28"/>
  <c r="Z46" i="28"/>
  <c r="Y47" i="28"/>
  <c r="L47" i="28"/>
  <c r="K48" i="28"/>
  <c r="N46" i="28"/>
  <c r="M47" i="28"/>
  <c r="C46" i="28"/>
  <c r="B47" i="28"/>
  <c r="B45" i="24"/>
  <c r="C44" i="24"/>
  <c r="E44" i="24"/>
  <c r="O45" i="18"/>
  <c r="P44" i="18"/>
  <c r="N41" i="18"/>
  <c r="L40" i="18"/>
  <c r="K41" i="18"/>
  <c r="Y43" i="18"/>
  <c r="Z42" i="18"/>
  <c r="B44" i="18"/>
  <c r="C43" i="18"/>
  <c r="N51" i="31" l="1"/>
  <c r="M52" i="31"/>
  <c r="L50" i="31"/>
  <c r="K51" i="31"/>
  <c r="P50" i="31"/>
  <c r="O51" i="31"/>
  <c r="C51" i="31"/>
  <c r="B52" i="31"/>
  <c r="Z51" i="31"/>
  <c r="Y52" i="31"/>
  <c r="I51" i="29"/>
  <c r="J50" i="29"/>
  <c r="F47" i="29"/>
  <c r="D49" i="29"/>
  <c r="L49" i="29"/>
  <c r="H49" i="29"/>
  <c r="M48" i="28"/>
  <c r="N47" i="28"/>
  <c r="Y48" i="28"/>
  <c r="Z47" i="28"/>
  <c r="B48" i="28"/>
  <c r="C47" i="28"/>
  <c r="K49" i="28"/>
  <c r="L48" i="28"/>
  <c r="O49" i="28"/>
  <c r="P48" i="28"/>
  <c r="B46" i="24"/>
  <c r="C45" i="24"/>
  <c r="E45" i="24"/>
  <c r="P45" i="18"/>
  <c r="O46" i="18"/>
  <c r="N42" i="18"/>
  <c r="K42" i="18"/>
  <c r="L41" i="18"/>
  <c r="Z43" i="18"/>
  <c r="Y44" i="18"/>
  <c r="B45" i="18"/>
  <c r="C44" i="18"/>
  <c r="C52" i="31" l="1"/>
  <c r="B53" i="31"/>
  <c r="L51" i="31"/>
  <c r="K52" i="31"/>
  <c r="Y53" i="31"/>
  <c r="Z52" i="31"/>
  <c r="O52" i="31"/>
  <c r="P51" i="31"/>
  <c r="N52" i="31"/>
  <c r="M53" i="31"/>
  <c r="I52" i="29"/>
  <c r="J51" i="29"/>
  <c r="F48" i="29"/>
  <c r="D50" i="29"/>
  <c r="L50" i="29"/>
  <c r="H50" i="29"/>
  <c r="Z48" i="28"/>
  <c r="Y49" i="28"/>
  <c r="L49" i="28"/>
  <c r="K50" i="28"/>
  <c r="P49" i="28"/>
  <c r="O50" i="28"/>
  <c r="C48" i="28"/>
  <c r="B49" i="28"/>
  <c r="N48" i="28"/>
  <c r="M49" i="28"/>
  <c r="B47" i="24"/>
  <c r="C46" i="24"/>
  <c r="E46" i="24"/>
  <c r="O47" i="18"/>
  <c r="P46" i="18"/>
  <c r="N43" i="18"/>
  <c r="K43" i="18"/>
  <c r="L42" i="18"/>
  <c r="Y45" i="18"/>
  <c r="Z44" i="18"/>
  <c r="C45" i="18"/>
  <c r="B46" i="18"/>
  <c r="K53" i="31" l="1"/>
  <c r="L52" i="31"/>
  <c r="P52" i="31"/>
  <c r="O53" i="31"/>
  <c r="N53" i="31"/>
  <c r="M54" i="31"/>
  <c r="C53" i="31"/>
  <c r="B54" i="31"/>
  <c r="Z53" i="31"/>
  <c r="Y54" i="31"/>
  <c r="I53" i="29"/>
  <c r="J52" i="29"/>
  <c r="F49" i="29"/>
  <c r="D51" i="29"/>
  <c r="L51" i="29"/>
  <c r="H51" i="29"/>
  <c r="B50" i="28"/>
  <c r="C49" i="28"/>
  <c r="K51" i="28"/>
  <c r="L50" i="28"/>
  <c r="M50" i="28"/>
  <c r="N49" i="28"/>
  <c r="O51" i="28"/>
  <c r="P50" i="28"/>
  <c r="Y50" i="28"/>
  <c r="Z49" i="28"/>
  <c r="B48" i="24"/>
  <c r="C47" i="24"/>
  <c r="E47" i="24"/>
  <c r="P47" i="18"/>
  <c r="O48" i="18"/>
  <c r="N44" i="18"/>
  <c r="K44" i="18"/>
  <c r="L43" i="18"/>
  <c r="Z45" i="18"/>
  <c r="Y46" i="18"/>
  <c r="B47" i="18"/>
  <c r="C46" i="18"/>
  <c r="Y55" i="31" l="1"/>
  <c r="Z54" i="31"/>
  <c r="B55" i="31"/>
  <c r="C54" i="31"/>
  <c r="O54" i="31"/>
  <c r="P53" i="31"/>
  <c r="M55" i="31"/>
  <c r="N54" i="31"/>
  <c r="K54" i="31"/>
  <c r="L53" i="31"/>
  <c r="I54" i="29"/>
  <c r="J53" i="29"/>
  <c r="F50" i="29"/>
  <c r="D52" i="29"/>
  <c r="L52" i="29"/>
  <c r="H52" i="29"/>
  <c r="P51" i="28"/>
  <c r="O52" i="28"/>
  <c r="L51" i="28"/>
  <c r="K52" i="28"/>
  <c r="Z50" i="28"/>
  <c r="Y51" i="28"/>
  <c r="N50" i="28"/>
  <c r="M51" i="28"/>
  <c r="C50" i="28"/>
  <c r="B51" i="28"/>
  <c r="B49" i="24"/>
  <c r="C48" i="24"/>
  <c r="E48" i="24"/>
  <c r="O49" i="18"/>
  <c r="P48" i="18"/>
  <c r="N45" i="18"/>
  <c r="L44" i="18"/>
  <c r="K45" i="18"/>
  <c r="Y47" i="18"/>
  <c r="Z46" i="18"/>
  <c r="B48" i="18"/>
  <c r="C47" i="18"/>
  <c r="N55" i="31" l="1"/>
  <c r="M56" i="31"/>
  <c r="C55" i="31"/>
  <c r="B56" i="31"/>
  <c r="L54" i="31"/>
  <c r="K55" i="31"/>
  <c r="P54" i="31"/>
  <c r="O55" i="31"/>
  <c r="Z55" i="31"/>
  <c r="Y56" i="31"/>
  <c r="I55" i="29"/>
  <c r="J54" i="29"/>
  <c r="F51" i="29"/>
  <c r="D53" i="29"/>
  <c r="L53" i="29"/>
  <c r="H53" i="29"/>
  <c r="M52" i="28"/>
  <c r="N51" i="28"/>
  <c r="B52" i="28"/>
  <c r="C51" i="28"/>
  <c r="Y52" i="28"/>
  <c r="Z51" i="28"/>
  <c r="O53" i="28"/>
  <c r="P52" i="28"/>
  <c r="K53" i="28"/>
  <c r="L52" i="28"/>
  <c r="B50" i="24"/>
  <c r="C49" i="24"/>
  <c r="E49" i="24"/>
  <c r="P49" i="18"/>
  <c r="O50" i="18"/>
  <c r="N46" i="18"/>
  <c r="K46" i="18"/>
  <c r="L45" i="18"/>
  <c r="Z47" i="18"/>
  <c r="Y48" i="18"/>
  <c r="B49" i="18"/>
  <c r="C48" i="18"/>
  <c r="O56" i="31" l="1"/>
  <c r="P55" i="31"/>
  <c r="B57" i="31"/>
  <c r="C56" i="31"/>
  <c r="Y57" i="31"/>
  <c r="Z56" i="31"/>
  <c r="K56" i="31"/>
  <c r="L55" i="31"/>
  <c r="M57" i="31"/>
  <c r="N56" i="31"/>
  <c r="I56" i="29"/>
  <c r="J55" i="29"/>
  <c r="F52" i="29"/>
  <c r="D54" i="29"/>
  <c r="L54" i="29"/>
  <c r="H54" i="29"/>
  <c r="P53" i="28"/>
  <c r="O54" i="28"/>
  <c r="C52" i="28"/>
  <c r="B53" i="28"/>
  <c r="L53" i="28"/>
  <c r="K54" i="28"/>
  <c r="Y53" i="28"/>
  <c r="Z52" i="28"/>
  <c r="M53" i="28"/>
  <c r="N52" i="28"/>
  <c r="B51" i="24"/>
  <c r="C50" i="24"/>
  <c r="E50" i="24"/>
  <c r="O51" i="18"/>
  <c r="P50" i="18"/>
  <c r="N47" i="18"/>
  <c r="K47" i="18"/>
  <c r="L46" i="18"/>
  <c r="Y49" i="18"/>
  <c r="Z48" i="18"/>
  <c r="C49" i="18"/>
  <c r="B50" i="18"/>
  <c r="L56" i="31" l="1"/>
  <c r="K57" i="31"/>
  <c r="C57" i="31"/>
  <c r="B58" i="31"/>
  <c r="N57" i="31"/>
  <c r="M58" i="31"/>
  <c r="Z57" i="31"/>
  <c r="Y58" i="31"/>
  <c r="P56" i="31"/>
  <c r="O57" i="31"/>
  <c r="I57" i="29"/>
  <c r="J56" i="29"/>
  <c r="F53" i="29"/>
  <c r="D55" i="29"/>
  <c r="L55" i="29"/>
  <c r="H55" i="29"/>
  <c r="Y54" i="28"/>
  <c r="Z53" i="28"/>
  <c r="K55" i="28"/>
  <c r="L54" i="28"/>
  <c r="O55" i="28"/>
  <c r="P54" i="28"/>
  <c r="B54" i="28"/>
  <c r="C53" i="28"/>
  <c r="M54" i="28"/>
  <c r="N53" i="28"/>
  <c r="B52" i="24"/>
  <c r="C51" i="24"/>
  <c r="E51" i="24"/>
  <c r="P51" i="18"/>
  <c r="O52" i="18"/>
  <c r="N48" i="18"/>
  <c r="K48" i="18"/>
  <c r="L47" i="18"/>
  <c r="Z49" i="18"/>
  <c r="Y50" i="18"/>
  <c r="B51" i="18"/>
  <c r="C50" i="18"/>
  <c r="O58" i="31" l="1"/>
  <c r="P57" i="31"/>
  <c r="Y59" i="31"/>
  <c r="Z58" i="31"/>
  <c r="B59" i="31"/>
  <c r="C58" i="31"/>
  <c r="M59" i="31"/>
  <c r="N58" i="31"/>
  <c r="K58" i="31"/>
  <c r="L57" i="31"/>
  <c r="I58" i="29"/>
  <c r="J57" i="29"/>
  <c r="F54" i="29"/>
  <c r="D56" i="29"/>
  <c r="L56" i="29"/>
  <c r="H56" i="29"/>
  <c r="L55" i="28"/>
  <c r="K56" i="28"/>
  <c r="C54" i="28"/>
  <c r="B55" i="28"/>
  <c r="N54" i="28"/>
  <c r="M55" i="28"/>
  <c r="P55" i="28"/>
  <c r="O56" i="28"/>
  <c r="Z54" i="28"/>
  <c r="Y55" i="28"/>
  <c r="B53" i="24"/>
  <c r="C52" i="24"/>
  <c r="E52" i="24"/>
  <c r="O53" i="18"/>
  <c r="P52" i="18"/>
  <c r="N49" i="18"/>
  <c r="L48" i="18"/>
  <c r="K49" i="18"/>
  <c r="Y51" i="18"/>
  <c r="Z50" i="18"/>
  <c r="B52" i="18"/>
  <c r="C51" i="18"/>
  <c r="N59" i="31" l="1"/>
  <c r="M60" i="31"/>
  <c r="Z59" i="31"/>
  <c r="Y60" i="31"/>
  <c r="L58" i="31"/>
  <c r="K59" i="31"/>
  <c r="C59" i="31"/>
  <c r="B60" i="31"/>
  <c r="P58" i="31"/>
  <c r="O59" i="31"/>
  <c r="I59" i="29"/>
  <c r="J58" i="29"/>
  <c r="F55" i="29"/>
  <c r="D57" i="29"/>
  <c r="L57" i="29"/>
  <c r="H57" i="29"/>
  <c r="B56" i="28"/>
  <c r="C55" i="28"/>
  <c r="Y56" i="28"/>
  <c r="Z55" i="28"/>
  <c r="M56" i="28"/>
  <c r="N55" i="28"/>
  <c r="K57" i="28"/>
  <c r="L56" i="28"/>
  <c r="O57" i="28"/>
  <c r="P56" i="28"/>
  <c r="B54" i="24"/>
  <c r="C53" i="24"/>
  <c r="E53" i="24"/>
  <c r="P53" i="18"/>
  <c r="O54" i="18"/>
  <c r="N50" i="18"/>
  <c r="K50" i="18"/>
  <c r="L49" i="18"/>
  <c r="Z51" i="18"/>
  <c r="Y52" i="18"/>
  <c r="B53" i="18"/>
  <c r="C52" i="18"/>
  <c r="O60" i="31" l="1"/>
  <c r="P59" i="31"/>
  <c r="B61" i="31"/>
  <c r="C60" i="31"/>
  <c r="Y61" i="31"/>
  <c r="Z60" i="31"/>
  <c r="K60" i="31"/>
  <c r="L59" i="31"/>
  <c r="M61" i="31"/>
  <c r="N60" i="31"/>
  <c r="I60" i="29"/>
  <c r="J59" i="29"/>
  <c r="F56" i="29"/>
  <c r="D58" i="29"/>
  <c r="L58" i="29"/>
  <c r="H58" i="29"/>
  <c r="P57" i="28"/>
  <c r="O58" i="28"/>
  <c r="N56" i="28"/>
  <c r="M57" i="28"/>
  <c r="L57" i="28"/>
  <c r="K58" i="28"/>
  <c r="Z56" i="28"/>
  <c r="Y57" i="28"/>
  <c r="C56" i="28"/>
  <c r="B57" i="28"/>
  <c r="B55" i="24"/>
  <c r="C54" i="24"/>
  <c r="E54" i="24"/>
  <c r="O55" i="18"/>
  <c r="P54" i="18"/>
  <c r="N51" i="18"/>
  <c r="K51" i="18"/>
  <c r="L50" i="18"/>
  <c r="Y53" i="18"/>
  <c r="Z52" i="18"/>
  <c r="C53" i="18"/>
  <c r="B54" i="18"/>
  <c r="L60" i="31" l="1"/>
  <c r="K61" i="31"/>
  <c r="C61" i="31"/>
  <c r="B62" i="31"/>
  <c r="N61" i="31"/>
  <c r="M62" i="31"/>
  <c r="Z61" i="31"/>
  <c r="Y62" i="31"/>
  <c r="P60" i="31"/>
  <c r="O61" i="31"/>
  <c r="I61" i="29"/>
  <c r="J60" i="29"/>
  <c r="F57" i="29"/>
  <c r="D59" i="29"/>
  <c r="L59" i="29"/>
  <c r="H59" i="29"/>
  <c r="Y58" i="28"/>
  <c r="Z57" i="28"/>
  <c r="M58" i="28"/>
  <c r="N57" i="28"/>
  <c r="B58" i="28"/>
  <c r="C57" i="28"/>
  <c r="K59" i="28"/>
  <c r="L58" i="28"/>
  <c r="O59" i="28"/>
  <c r="P58" i="28"/>
  <c r="B56" i="24"/>
  <c r="C55" i="24"/>
  <c r="E55" i="24"/>
  <c r="P55" i="18"/>
  <c r="O56" i="18"/>
  <c r="N52" i="18"/>
  <c r="K52" i="18"/>
  <c r="L51" i="18"/>
  <c r="Z53" i="18"/>
  <c r="Y54" i="18"/>
  <c r="B55" i="18"/>
  <c r="C54" i="18"/>
  <c r="Y63" i="31" l="1"/>
  <c r="Z62" i="31"/>
  <c r="B63" i="31"/>
  <c r="C62" i="31"/>
  <c r="O62" i="31"/>
  <c r="P61" i="31"/>
  <c r="M63" i="31"/>
  <c r="N62" i="31"/>
  <c r="K62" i="31"/>
  <c r="L61" i="31"/>
  <c r="I62" i="29"/>
  <c r="J61" i="29"/>
  <c r="F58" i="29"/>
  <c r="D60" i="29"/>
  <c r="L60" i="29"/>
  <c r="H60" i="29"/>
  <c r="P59" i="28"/>
  <c r="O60" i="28"/>
  <c r="C58" i="28"/>
  <c r="B59" i="28"/>
  <c r="L59" i="28"/>
  <c r="K60" i="28"/>
  <c r="N58" i="28"/>
  <c r="M59" i="28"/>
  <c r="Z58" i="28"/>
  <c r="Y59" i="28"/>
  <c r="B57" i="24"/>
  <c r="C56" i="24"/>
  <c r="E56" i="24"/>
  <c r="O57" i="18"/>
  <c r="P56" i="18"/>
  <c r="N53" i="18"/>
  <c r="L52" i="18"/>
  <c r="K53" i="18"/>
  <c r="Y55" i="18"/>
  <c r="Z54" i="18"/>
  <c r="B56" i="18"/>
  <c r="C55" i="18"/>
  <c r="N63" i="31" l="1"/>
  <c r="M64" i="31"/>
  <c r="C63" i="31"/>
  <c r="B64" i="31"/>
  <c r="L62" i="31"/>
  <c r="K63" i="31"/>
  <c r="P62" i="31"/>
  <c r="O63" i="31"/>
  <c r="Z63" i="31"/>
  <c r="Y64" i="31"/>
  <c r="I63" i="29"/>
  <c r="J62" i="29"/>
  <c r="F59" i="29"/>
  <c r="D61" i="29"/>
  <c r="L61" i="29"/>
  <c r="H61" i="29"/>
  <c r="M60" i="28"/>
  <c r="N59" i="28"/>
  <c r="B60" i="28"/>
  <c r="C59" i="28"/>
  <c r="Y60" i="28"/>
  <c r="Z59" i="28"/>
  <c r="K61" i="28"/>
  <c r="L60" i="28"/>
  <c r="O61" i="28"/>
  <c r="P60" i="28"/>
  <c r="B58" i="24"/>
  <c r="C57" i="24"/>
  <c r="E57" i="24"/>
  <c r="P57" i="18"/>
  <c r="O58" i="18"/>
  <c r="N54" i="18"/>
  <c r="K54" i="18"/>
  <c r="L53" i="18"/>
  <c r="Z55" i="18"/>
  <c r="Y56" i="18"/>
  <c r="B57" i="18"/>
  <c r="C56" i="18"/>
  <c r="O64" i="31" l="1"/>
  <c r="P63" i="31"/>
  <c r="B65" i="31"/>
  <c r="C64" i="31"/>
  <c r="Y65" i="31"/>
  <c r="Z64" i="31"/>
  <c r="K64" i="31"/>
  <c r="L63" i="31"/>
  <c r="M65" i="31"/>
  <c r="N64" i="31"/>
  <c r="I64" i="29"/>
  <c r="J63" i="29"/>
  <c r="F60" i="29"/>
  <c r="D62" i="29"/>
  <c r="L62" i="29"/>
  <c r="H62" i="29"/>
  <c r="P61" i="28"/>
  <c r="O62" i="28"/>
  <c r="Z60" i="28"/>
  <c r="Y61" i="28"/>
  <c r="L61" i="28"/>
  <c r="K62" i="28"/>
  <c r="C60" i="28"/>
  <c r="B61" i="28"/>
  <c r="N60" i="28"/>
  <c r="M61" i="28"/>
  <c r="B59" i="24"/>
  <c r="E58" i="24"/>
  <c r="C58" i="24"/>
  <c r="O59" i="18"/>
  <c r="P58" i="18"/>
  <c r="N55" i="18"/>
  <c r="K55" i="18"/>
  <c r="L54" i="18"/>
  <c r="Y57" i="18"/>
  <c r="Z56" i="18"/>
  <c r="C57" i="18"/>
  <c r="B58" i="18"/>
  <c r="L64" i="31" l="1"/>
  <c r="K65" i="31"/>
  <c r="C65" i="31"/>
  <c r="B66" i="31"/>
  <c r="N65" i="31"/>
  <c r="M66" i="31"/>
  <c r="Z65" i="31"/>
  <c r="Y66" i="31"/>
  <c r="P64" i="31"/>
  <c r="O65" i="31"/>
  <c r="I65" i="29"/>
  <c r="J64" i="29"/>
  <c r="F61" i="29"/>
  <c r="D63" i="29"/>
  <c r="L63" i="29"/>
  <c r="H63" i="29"/>
  <c r="B62" i="28"/>
  <c r="C61" i="28"/>
  <c r="Y62" i="28"/>
  <c r="Z61" i="28"/>
  <c r="M62" i="28"/>
  <c r="N61" i="28"/>
  <c r="K63" i="28"/>
  <c r="L62" i="28"/>
  <c r="O63" i="28"/>
  <c r="P62" i="28"/>
  <c r="B60" i="24"/>
  <c r="C59" i="24"/>
  <c r="E59" i="24"/>
  <c r="P59" i="18"/>
  <c r="O60" i="18"/>
  <c r="N56" i="18"/>
  <c r="K56" i="18"/>
  <c r="L55" i="18"/>
  <c r="Z57" i="18"/>
  <c r="Y58" i="18"/>
  <c r="B59" i="18"/>
  <c r="C58" i="18"/>
  <c r="Y67" i="31" l="1"/>
  <c r="Z66" i="31"/>
  <c r="B67" i="31"/>
  <c r="C66" i="31"/>
  <c r="O66" i="31"/>
  <c r="P65" i="31"/>
  <c r="M67" i="31"/>
  <c r="N66" i="31"/>
  <c r="K66" i="31"/>
  <c r="L65" i="31"/>
  <c r="I66" i="29"/>
  <c r="J65" i="29"/>
  <c r="F62" i="29"/>
  <c r="D64" i="29"/>
  <c r="L64" i="29"/>
  <c r="H64" i="29"/>
  <c r="P63" i="28"/>
  <c r="O64" i="28"/>
  <c r="N62" i="28"/>
  <c r="M63" i="28"/>
  <c r="L63" i="28"/>
  <c r="K64" i="28"/>
  <c r="Z62" i="28"/>
  <c r="Y63" i="28"/>
  <c r="C62" i="28"/>
  <c r="B63" i="28"/>
  <c r="B61" i="24"/>
  <c r="C60" i="24"/>
  <c r="E60" i="24"/>
  <c r="O61" i="18"/>
  <c r="P60" i="18"/>
  <c r="N57" i="18"/>
  <c r="L56" i="18"/>
  <c r="K57" i="18"/>
  <c r="Y59" i="18"/>
  <c r="Z58" i="18"/>
  <c r="B60" i="18"/>
  <c r="C59" i="18"/>
  <c r="N67" i="31" l="1"/>
  <c r="M68" i="31"/>
  <c r="C67" i="31"/>
  <c r="B68" i="31"/>
  <c r="L66" i="31"/>
  <c r="K67" i="31"/>
  <c r="P66" i="31"/>
  <c r="O67" i="31"/>
  <c r="Z67" i="31"/>
  <c r="Y68" i="31"/>
  <c r="I67" i="29"/>
  <c r="J66" i="29"/>
  <c r="F63" i="29"/>
  <c r="D65" i="29"/>
  <c r="L65" i="29"/>
  <c r="H65" i="29"/>
  <c r="Y64" i="28"/>
  <c r="Z63" i="28"/>
  <c r="M64" i="28"/>
  <c r="N63" i="28"/>
  <c r="B64" i="28"/>
  <c r="C63" i="28"/>
  <c r="K65" i="28"/>
  <c r="L64" i="28"/>
  <c r="O65" i="28"/>
  <c r="P64" i="28"/>
  <c r="B62" i="24"/>
  <c r="C61" i="24"/>
  <c r="E61" i="24"/>
  <c r="P61" i="18"/>
  <c r="O62" i="18"/>
  <c r="N58" i="18"/>
  <c r="K58" i="18"/>
  <c r="L57" i="18"/>
  <c r="Z59" i="18"/>
  <c r="Y60" i="18"/>
  <c r="B61" i="18"/>
  <c r="C60" i="18"/>
  <c r="O68" i="31" l="1"/>
  <c r="P67" i="31"/>
  <c r="B69" i="31"/>
  <c r="C68" i="31"/>
  <c r="Y69" i="31"/>
  <c r="Z68" i="31"/>
  <c r="K68" i="31"/>
  <c r="L67" i="31"/>
  <c r="M69" i="31"/>
  <c r="N68" i="31"/>
  <c r="I68" i="29"/>
  <c r="J67" i="29"/>
  <c r="F64" i="29"/>
  <c r="D66" i="29"/>
  <c r="L66" i="29"/>
  <c r="H66" i="29"/>
  <c r="P65" i="28"/>
  <c r="O66" i="28"/>
  <c r="C64" i="28"/>
  <c r="B65" i="28"/>
  <c r="L65" i="28"/>
  <c r="K66" i="28"/>
  <c r="N64" i="28"/>
  <c r="M65" i="28"/>
  <c r="Z64" i="28"/>
  <c r="Y65" i="28"/>
  <c r="B63" i="24"/>
  <c r="C62" i="24"/>
  <c r="E62" i="24"/>
  <c r="O63" i="18"/>
  <c r="P62" i="18"/>
  <c r="N59" i="18"/>
  <c r="K59" i="18"/>
  <c r="L58" i="18"/>
  <c r="Y61" i="18"/>
  <c r="Z60" i="18"/>
  <c r="C61" i="18"/>
  <c r="B62" i="18"/>
  <c r="L68" i="31" l="1"/>
  <c r="K69" i="31"/>
  <c r="C69" i="31"/>
  <c r="B70" i="31"/>
  <c r="N69" i="31"/>
  <c r="M70" i="31"/>
  <c r="Z69" i="31"/>
  <c r="Y70" i="31"/>
  <c r="P68" i="31"/>
  <c r="O69" i="31"/>
  <c r="I69" i="29"/>
  <c r="J68" i="29"/>
  <c r="F65" i="29"/>
  <c r="D67" i="29"/>
  <c r="L67" i="29"/>
  <c r="H67" i="29"/>
  <c r="M66" i="28"/>
  <c r="N65" i="28"/>
  <c r="B66" i="28"/>
  <c r="C65" i="28"/>
  <c r="Y66" i="28"/>
  <c r="Z65" i="28"/>
  <c r="K67" i="28"/>
  <c r="L66" i="28"/>
  <c r="O67" i="28"/>
  <c r="P66" i="28"/>
  <c r="B64" i="24"/>
  <c r="C63" i="24"/>
  <c r="E63" i="24"/>
  <c r="P63" i="18"/>
  <c r="O64" i="18"/>
  <c r="N60" i="18"/>
  <c r="K60" i="18"/>
  <c r="L59" i="18"/>
  <c r="Z61" i="18"/>
  <c r="Y62" i="18"/>
  <c r="B63" i="18"/>
  <c r="C62" i="18"/>
  <c r="Y71" i="31" l="1"/>
  <c r="Z70" i="31"/>
  <c r="B71" i="31"/>
  <c r="C70" i="31"/>
  <c r="O70" i="31"/>
  <c r="P69" i="31"/>
  <c r="M71" i="31"/>
  <c r="N70" i="31"/>
  <c r="K70" i="31"/>
  <c r="L69" i="31"/>
  <c r="I70" i="29"/>
  <c r="J69" i="29"/>
  <c r="F66" i="29"/>
  <c r="D68" i="29"/>
  <c r="L68" i="29"/>
  <c r="H68" i="29"/>
  <c r="L67" i="28"/>
  <c r="K68" i="28"/>
  <c r="C66" i="28"/>
  <c r="B67" i="28"/>
  <c r="P67" i="28"/>
  <c r="O68" i="28"/>
  <c r="Z66" i="28"/>
  <c r="Y67" i="28"/>
  <c r="N66" i="28"/>
  <c r="M67" i="28"/>
  <c r="B65" i="24"/>
  <c r="E64" i="24"/>
  <c r="C64" i="24"/>
  <c r="O65" i="18"/>
  <c r="P64" i="18"/>
  <c r="N61" i="18"/>
  <c r="L60" i="18"/>
  <c r="K61" i="18"/>
  <c r="Y63" i="18"/>
  <c r="Z62" i="18"/>
  <c r="B64" i="18"/>
  <c r="C63" i="18"/>
  <c r="N71" i="31" l="1"/>
  <c r="M72" i="31"/>
  <c r="C71" i="31"/>
  <c r="B72" i="31"/>
  <c r="L70" i="31"/>
  <c r="K71" i="31"/>
  <c r="P70" i="31"/>
  <c r="O71" i="31"/>
  <c r="Z71" i="31"/>
  <c r="Y72" i="31"/>
  <c r="I71" i="29"/>
  <c r="J70" i="29"/>
  <c r="F67" i="29"/>
  <c r="D69" i="29"/>
  <c r="L69" i="29"/>
  <c r="H69" i="29"/>
  <c r="B68" i="28"/>
  <c r="C67" i="28"/>
  <c r="M68" i="28"/>
  <c r="N67" i="28"/>
  <c r="O69" i="28"/>
  <c r="P68" i="28"/>
  <c r="K69" i="28"/>
  <c r="L68" i="28"/>
  <c r="Y68" i="28"/>
  <c r="Z67" i="28"/>
  <c r="B66" i="24"/>
  <c r="C65" i="24"/>
  <c r="E65" i="24"/>
  <c r="P65" i="18"/>
  <c r="O66" i="18"/>
  <c r="N62" i="18"/>
  <c r="K62" i="18"/>
  <c r="L61" i="18"/>
  <c r="Z63" i="18"/>
  <c r="Y64" i="18"/>
  <c r="B65" i="18"/>
  <c r="C64" i="18"/>
  <c r="O72" i="31" l="1"/>
  <c r="P71" i="31"/>
  <c r="B73" i="31"/>
  <c r="C72" i="31"/>
  <c r="Y73" i="31"/>
  <c r="Z72" i="31"/>
  <c r="K72" i="31"/>
  <c r="L71" i="31"/>
  <c r="M73" i="31"/>
  <c r="N72" i="31"/>
  <c r="I72" i="29"/>
  <c r="J71" i="29"/>
  <c r="F68" i="29"/>
  <c r="D70" i="29"/>
  <c r="L70" i="29"/>
  <c r="H70" i="29"/>
  <c r="P69" i="28"/>
  <c r="O70" i="28"/>
  <c r="L69" i="28"/>
  <c r="K70" i="28"/>
  <c r="N68" i="28"/>
  <c r="M69" i="28"/>
  <c r="Z68" i="28"/>
  <c r="Y69" i="28"/>
  <c r="C68" i="28"/>
  <c r="B69" i="28"/>
  <c r="B67" i="24"/>
  <c r="C66" i="24"/>
  <c r="E66" i="24"/>
  <c r="O67" i="18"/>
  <c r="P66" i="18"/>
  <c r="N63" i="18"/>
  <c r="K63" i="18"/>
  <c r="L62" i="18"/>
  <c r="Y65" i="18"/>
  <c r="Z64" i="18"/>
  <c r="C65" i="18"/>
  <c r="B66" i="18"/>
  <c r="L72" i="31" l="1"/>
  <c r="K73" i="31"/>
  <c r="C73" i="31"/>
  <c r="B74" i="31"/>
  <c r="N73" i="31"/>
  <c r="M74" i="31"/>
  <c r="Z73" i="31"/>
  <c r="Y74" i="31"/>
  <c r="P72" i="31"/>
  <c r="O73" i="31"/>
  <c r="I73" i="29"/>
  <c r="J72" i="29"/>
  <c r="F69" i="29"/>
  <c r="D71" i="29"/>
  <c r="L71" i="29"/>
  <c r="H71" i="29"/>
  <c r="B70" i="28"/>
  <c r="C69" i="28"/>
  <c r="M70" i="28"/>
  <c r="N69" i="28"/>
  <c r="Y70" i="28"/>
  <c r="Z69" i="28"/>
  <c r="K71" i="28"/>
  <c r="L70" i="28"/>
  <c r="O71" i="28"/>
  <c r="P70" i="28"/>
  <c r="B68" i="24"/>
  <c r="C67" i="24"/>
  <c r="E67" i="24"/>
  <c r="P67" i="18"/>
  <c r="O68" i="18"/>
  <c r="N64" i="18"/>
  <c r="K64" i="18"/>
  <c r="L63" i="18"/>
  <c r="Z65" i="18"/>
  <c r="Y66" i="18"/>
  <c r="B67" i="18"/>
  <c r="C66" i="18"/>
  <c r="Y75" i="31" l="1"/>
  <c r="Z74" i="31"/>
  <c r="B75" i="31"/>
  <c r="C74" i="31"/>
  <c r="O74" i="31"/>
  <c r="P73" i="31"/>
  <c r="M75" i="31"/>
  <c r="N74" i="31"/>
  <c r="K74" i="31"/>
  <c r="L73" i="31"/>
  <c r="I74" i="29"/>
  <c r="J73" i="29"/>
  <c r="F70" i="29"/>
  <c r="D72" i="29"/>
  <c r="L72" i="29"/>
  <c r="H72" i="29"/>
  <c r="L71" i="28"/>
  <c r="K72" i="28"/>
  <c r="N70" i="28"/>
  <c r="M71" i="28"/>
  <c r="P71" i="28"/>
  <c r="O72" i="28"/>
  <c r="Z70" i="28"/>
  <c r="Y71" i="28"/>
  <c r="C70" i="28"/>
  <c r="B71" i="28"/>
  <c r="B69" i="24"/>
  <c r="E68" i="24"/>
  <c r="C68" i="24"/>
  <c r="O69" i="18"/>
  <c r="P68" i="18"/>
  <c r="N65" i="18"/>
  <c r="L64" i="18"/>
  <c r="K65" i="18"/>
  <c r="Y67" i="18"/>
  <c r="Z66" i="18"/>
  <c r="B68" i="18"/>
  <c r="C67" i="18"/>
  <c r="N75" i="31" l="1"/>
  <c r="M76" i="31"/>
  <c r="C75" i="31"/>
  <c r="B76" i="31"/>
  <c r="L74" i="31"/>
  <c r="K75" i="31"/>
  <c r="P74" i="31"/>
  <c r="O75" i="31"/>
  <c r="Z75" i="31"/>
  <c r="Y76" i="31"/>
  <c r="I75" i="29"/>
  <c r="J74" i="29"/>
  <c r="F71" i="29"/>
  <c r="D73" i="29"/>
  <c r="L73" i="29"/>
  <c r="H73" i="29"/>
  <c r="Y72" i="28"/>
  <c r="Z71" i="28"/>
  <c r="M72" i="28"/>
  <c r="N71" i="28"/>
  <c r="B72" i="28"/>
  <c r="C71" i="28"/>
  <c r="O73" i="28"/>
  <c r="P72" i="28"/>
  <c r="K73" i="28"/>
  <c r="L72" i="28"/>
  <c r="B70" i="24"/>
  <c r="C69" i="24"/>
  <c r="E69" i="24"/>
  <c r="P69" i="18"/>
  <c r="O70" i="18"/>
  <c r="N66" i="18"/>
  <c r="K66" i="18"/>
  <c r="L65" i="18"/>
  <c r="Z67" i="18"/>
  <c r="Y68" i="18"/>
  <c r="B69" i="18"/>
  <c r="C68" i="18"/>
  <c r="Y77" i="31" l="1"/>
  <c r="Z76" i="31"/>
  <c r="O76" i="31"/>
  <c r="P75" i="31"/>
  <c r="B77" i="31"/>
  <c r="C76" i="31"/>
  <c r="K76" i="31"/>
  <c r="L75" i="31"/>
  <c r="M77" i="31"/>
  <c r="N76" i="31"/>
  <c r="I76" i="29"/>
  <c r="J75" i="29"/>
  <c r="F72" i="29"/>
  <c r="D74" i="29"/>
  <c r="L74" i="29"/>
  <c r="H74" i="29"/>
  <c r="P73" i="28"/>
  <c r="O74" i="28"/>
  <c r="N72" i="28"/>
  <c r="M73" i="28"/>
  <c r="L73" i="28"/>
  <c r="K74" i="28"/>
  <c r="C72" i="28"/>
  <c r="B73" i="28"/>
  <c r="Z72" i="28"/>
  <c r="Y73" i="28"/>
  <c r="B71" i="24"/>
  <c r="C70" i="24"/>
  <c r="E70" i="24"/>
  <c r="O71" i="18"/>
  <c r="P70" i="18"/>
  <c r="N67" i="18"/>
  <c r="K67" i="18"/>
  <c r="L66" i="18"/>
  <c r="Z68" i="18"/>
  <c r="Y69" i="18"/>
  <c r="C69" i="18"/>
  <c r="B70" i="18"/>
  <c r="L76" i="31" l="1"/>
  <c r="K77" i="31"/>
  <c r="P76" i="31"/>
  <c r="O77" i="31"/>
  <c r="N77" i="31"/>
  <c r="M78" i="31"/>
  <c r="C77" i="31"/>
  <c r="B78" i="31"/>
  <c r="Z77" i="31"/>
  <c r="Y78" i="31"/>
  <c r="I77" i="29"/>
  <c r="J76" i="29"/>
  <c r="F73" i="29"/>
  <c r="D75" i="29"/>
  <c r="L75" i="29"/>
  <c r="H75" i="29"/>
  <c r="B74" i="28"/>
  <c r="C73" i="28"/>
  <c r="Y74" i="28"/>
  <c r="Z73" i="28"/>
  <c r="K75" i="28"/>
  <c r="L74" i="28"/>
  <c r="O75" i="28"/>
  <c r="P74" i="28"/>
  <c r="M74" i="28"/>
  <c r="N73" i="28"/>
  <c r="B72" i="24"/>
  <c r="C71" i="24"/>
  <c r="E71" i="24"/>
  <c r="P71" i="18"/>
  <c r="O72" i="18"/>
  <c r="N68" i="18"/>
  <c r="K68" i="18"/>
  <c r="L67" i="18"/>
  <c r="Z69" i="18"/>
  <c r="Y70" i="18"/>
  <c r="B71" i="18"/>
  <c r="C70" i="18"/>
  <c r="B79" i="31" l="1"/>
  <c r="C78" i="31"/>
  <c r="O78" i="31"/>
  <c r="P77" i="31"/>
  <c r="Y79" i="31"/>
  <c r="Z78" i="31"/>
  <c r="M79" i="31"/>
  <c r="N78" i="31"/>
  <c r="K78" i="31"/>
  <c r="L77" i="31"/>
  <c r="I78" i="29"/>
  <c r="J77" i="29"/>
  <c r="F74" i="29"/>
  <c r="D76" i="29"/>
  <c r="L76" i="29"/>
  <c r="H76" i="29"/>
  <c r="P75" i="28"/>
  <c r="O76" i="28"/>
  <c r="Z74" i="28"/>
  <c r="Y75" i="28"/>
  <c r="N74" i="28"/>
  <c r="M75" i="28"/>
  <c r="L75" i="28"/>
  <c r="K76" i="28"/>
  <c r="C74" i="28"/>
  <c r="B75" i="28"/>
  <c r="B73" i="24"/>
  <c r="E72" i="24"/>
  <c r="C72" i="24"/>
  <c r="O73" i="18"/>
  <c r="P72" i="18"/>
  <c r="N69" i="18"/>
  <c r="L68" i="18"/>
  <c r="K69" i="18"/>
  <c r="Y71" i="18"/>
  <c r="Z70" i="18"/>
  <c r="B72" i="18"/>
  <c r="C71" i="18"/>
  <c r="N79" i="31" l="1"/>
  <c r="M80" i="31"/>
  <c r="P78" i="31"/>
  <c r="O79" i="31"/>
  <c r="L78" i="31"/>
  <c r="K79" i="31"/>
  <c r="Z79" i="31"/>
  <c r="Y80" i="31"/>
  <c r="C79" i="31"/>
  <c r="B80" i="31"/>
  <c r="I79" i="29"/>
  <c r="J78" i="29"/>
  <c r="F75" i="29"/>
  <c r="D77" i="29"/>
  <c r="L77" i="29"/>
  <c r="H77" i="29"/>
  <c r="K77" i="28"/>
  <c r="L76" i="28"/>
  <c r="Y76" i="28"/>
  <c r="Z75" i="28"/>
  <c r="B76" i="28"/>
  <c r="C75" i="28"/>
  <c r="M76" i="28"/>
  <c r="N75" i="28"/>
  <c r="O77" i="28"/>
  <c r="P76" i="28"/>
  <c r="B74" i="24"/>
  <c r="E73" i="24"/>
  <c r="C73" i="24"/>
  <c r="P73" i="18"/>
  <c r="O74" i="18"/>
  <c r="N70" i="18"/>
  <c r="K70" i="18"/>
  <c r="L69" i="18"/>
  <c r="Z71" i="18"/>
  <c r="Y72" i="18"/>
  <c r="B73" i="18"/>
  <c r="C72" i="18"/>
  <c r="Y81" i="31" l="1"/>
  <c r="Z80" i="31"/>
  <c r="O80" i="31"/>
  <c r="P79" i="31"/>
  <c r="B81" i="31"/>
  <c r="C80" i="31"/>
  <c r="K80" i="31"/>
  <c r="L79" i="31"/>
  <c r="M81" i="31"/>
  <c r="N80" i="31"/>
  <c r="I80" i="29"/>
  <c r="J79" i="29"/>
  <c r="F76" i="29"/>
  <c r="D78" i="29"/>
  <c r="L78" i="29"/>
  <c r="H78" i="29"/>
  <c r="N76" i="28"/>
  <c r="M77" i="28"/>
  <c r="Z76" i="28"/>
  <c r="Y77" i="28"/>
  <c r="P77" i="28"/>
  <c r="O78" i="28"/>
  <c r="C76" i="28"/>
  <c r="B77" i="28"/>
  <c r="L77" i="28"/>
  <c r="K78" i="28"/>
  <c r="B75" i="24"/>
  <c r="E74" i="24"/>
  <c r="C74" i="24"/>
  <c r="O75" i="18"/>
  <c r="P74" i="18"/>
  <c r="N71" i="18"/>
  <c r="K71" i="18"/>
  <c r="L70" i="18"/>
  <c r="Y73" i="18"/>
  <c r="Z72" i="18"/>
  <c r="C73" i="18"/>
  <c r="B74" i="18"/>
  <c r="L80" i="31" l="1"/>
  <c r="K81" i="31"/>
  <c r="P80" i="31"/>
  <c r="O81" i="31"/>
  <c r="N81" i="31"/>
  <c r="M82" i="31"/>
  <c r="C81" i="31"/>
  <c r="B82" i="31"/>
  <c r="Z81" i="31"/>
  <c r="Y82" i="31"/>
  <c r="I81" i="29"/>
  <c r="J80" i="29"/>
  <c r="F77" i="29"/>
  <c r="D79" i="29"/>
  <c r="L79" i="29"/>
  <c r="H79" i="29"/>
  <c r="B78" i="28"/>
  <c r="C77" i="28"/>
  <c r="K79" i="28"/>
  <c r="L78" i="28"/>
  <c r="O79" i="28"/>
  <c r="P78" i="28"/>
  <c r="M78" i="28"/>
  <c r="N77" i="28"/>
  <c r="Y78" i="28"/>
  <c r="Z77" i="28"/>
  <c r="B76" i="24"/>
  <c r="E75" i="24"/>
  <c r="C75" i="24"/>
  <c r="P75" i="18"/>
  <c r="O76" i="18"/>
  <c r="N72" i="18"/>
  <c r="K72" i="18"/>
  <c r="L71" i="18"/>
  <c r="Z73" i="18"/>
  <c r="Y74" i="18"/>
  <c r="B75" i="18"/>
  <c r="C74" i="18"/>
  <c r="B83" i="31" l="1"/>
  <c r="C82" i="31"/>
  <c r="O82" i="31"/>
  <c r="P81" i="31"/>
  <c r="Y83" i="31"/>
  <c r="Z82" i="31"/>
  <c r="M83" i="31"/>
  <c r="N82" i="31"/>
  <c r="K82" i="31"/>
  <c r="L81" i="31"/>
  <c r="I82" i="29"/>
  <c r="J81" i="29"/>
  <c r="F78" i="29"/>
  <c r="D80" i="29"/>
  <c r="L80" i="29"/>
  <c r="H80" i="29"/>
  <c r="Z78" i="28"/>
  <c r="Y79" i="28"/>
  <c r="N78" i="28"/>
  <c r="M79" i="28"/>
  <c r="L79" i="28"/>
  <c r="K80" i="28"/>
  <c r="P79" i="28"/>
  <c r="O80" i="28"/>
  <c r="C78" i="28"/>
  <c r="B79" i="28"/>
  <c r="B77" i="24"/>
  <c r="E76" i="24"/>
  <c r="C76" i="24"/>
  <c r="O77" i="18"/>
  <c r="P76" i="18"/>
  <c r="N73" i="18"/>
  <c r="L72" i="18"/>
  <c r="K73" i="18"/>
  <c r="Z74" i="18"/>
  <c r="Y75" i="18"/>
  <c r="B76" i="18"/>
  <c r="C75" i="18"/>
  <c r="N83" i="31" l="1"/>
  <c r="M84" i="31"/>
  <c r="P82" i="31"/>
  <c r="O83" i="31"/>
  <c r="L82" i="31"/>
  <c r="K83" i="31"/>
  <c r="Z83" i="31"/>
  <c r="Y84" i="31"/>
  <c r="C83" i="31"/>
  <c r="B84" i="31"/>
  <c r="I83" i="29"/>
  <c r="J82" i="29"/>
  <c r="F79" i="29"/>
  <c r="D81" i="29"/>
  <c r="L81" i="29"/>
  <c r="H81" i="29"/>
  <c r="O81" i="28"/>
  <c r="P80" i="28"/>
  <c r="M80" i="28"/>
  <c r="N79" i="28"/>
  <c r="B80" i="28"/>
  <c r="C79" i="28"/>
  <c r="K81" i="28"/>
  <c r="L80" i="28"/>
  <c r="Y80" i="28"/>
  <c r="Z79" i="28"/>
  <c r="B78" i="24"/>
  <c r="E77" i="24"/>
  <c r="C77" i="24"/>
  <c r="P77" i="18"/>
  <c r="O78" i="18"/>
  <c r="N74" i="18"/>
  <c r="K74" i="18"/>
  <c r="L73" i="18"/>
  <c r="Z75" i="18"/>
  <c r="Y76" i="18"/>
  <c r="B77" i="18"/>
  <c r="C76" i="18"/>
  <c r="B85" i="31" l="1"/>
  <c r="C84" i="31"/>
  <c r="Y85" i="31"/>
  <c r="Z84" i="31"/>
  <c r="O84" i="31"/>
  <c r="P83" i="31"/>
  <c r="K84" i="31"/>
  <c r="L83" i="31"/>
  <c r="M85" i="31"/>
  <c r="N84" i="31"/>
  <c r="I84" i="29"/>
  <c r="J83" i="29"/>
  <c r="F80" i="29"/>
  <c r="D82" i="29"/>
  <c r="L82" i="29"/>
  <c r="H82" i="29"/>
  <c r="C80" i="28"/>
  <c r="B81" i="28"/>
  <c r="L81" i="28"/>
  <c r="K82" i="28"/>
  <c r="N80" i="28"/>
  <c r="M81" i="28"/>
  <c r="Z80" i="28"/>
  <c r="Y81" i="28"/>
  <c r="P81" i="28"/>
  <c r="O82" i="28"/>
  <c r="B79" i="24"/>
  <c r="E78" i="24"/>
  <c r="C78" i="24"/>
  <c r="O79" i="18"/>
  <c r="P78" i="18"/>
  <c r="N75" i="18"/>
  <c r="K75" i="18"/>
  <c r="L74" i="18"/>
  <c r="Y77" i="18"/>
  <c r="Z76" i="18"/>
  <c r="C77" i="18"/>
  <c r="B78" i="18"/>
  <c r="L84" i="31" l="1"/>
  <c r="K85" i="31"/>
  <c r="Z85" i="31"/>
  <c r="Y86" i="31"/>
  <c r="Z86" i="31" s="1"/>
  <c r="N85" i="31"/>
  <c r="M86" i="31"/>
  <c r="N86" i="31" s="1"/>
  <c r="P84" i="31"/>
  <c r="O85" i="31"/>
  <c r="C85" i="31"/>
  <c r="B86" i="31"/>
  <c r="C86" i="31" s="1"/>
  <c r="I85" i="29"/>
  <c r="J84" i="29"/>
  <c r="F81" i="29"/>
  <c r="D83" i="29"/>
  <c r="L83" i="29"/>
  <c r="H83" i="29"/>
  <c r="M82" i="28"/>
  <c r="N81" i="28"/>
  <c r="Y82" i="28"/>
  <c r="Z81" i="28"/>
  <c r="K83" i="28"/>
  <c r="L82" i="28"/>
  <c r="O83" i="28"/>
  <c r="P82" i="28"/>
  <c r="B82" i="28"/>
  <c r="C81" i="28"/>
  <c r="B80" i="24"/>
  <c r="E79" i="24"/>
  <c r="C79" i="24"/>
  <c r="P79" i="18"/>
  <c r="O80" i="18"/>
  <c r="N76" i="18"/>
  <c r="K76" i="18"/>
  <c r="L75" i="18"/>
  <c r="Z77" i="18"/>
  <c r="Y78" i="18"/>
  <c r="B79" i="18"/>
  <c r="C78" i="18"/>
  <c r="O86" i="31" l="1"/>
  <c r="P86" i="31" s="1"/>
  <c r="P85" i="31"/>
  <c r="K86" i="31"/>
  <c r="L86" i="31" s="1"/>
  <c r="L85" i="31"/>
  <c r="I86" i="29"/>
  <c r="J85" i="29"/>
  <c r="F82" i="29"/>
  <c r="D84" i="29"/>
  <c r="L84" i="29"/>
  <c r="H84" i="29"/>
  <c r="P83" i="28"/>
  <c r="O84" i="28"/>
  <c r="Z82" i="28"/>
  <c r="Y83" i="28"/>
  <c r="C82" i="28"/>
  <c r="B83" i="28"/>
  <c r="L83" i="28"/>
  <c r="K84" i="28"/>
  <c r="N82" i="28"/>
  <c r="M83" i="28"/>
  <c r="B81" i="24"/>
  <c r="E80" i="24"/>
  <c r="C80" i="24"/>
  <c r="O81" i="18"/>
  <c r="P80" i="18"/>
  <c r="N77" i="18"/>
  <c r="K77" i="18"/>
  <c r="L76" i="18"/>
  <c r="Y79" i="18"/>
  <c r="Z78" i="18"/>
  <c r="B80" i="18"/>
  <c r="C79" i="18"/>
  <c r="I87" i="29" l="1"/>
  <c r="J86" i="29"/>
  <c r="F83" i="29"/>
  <c r="D85" i="29"/>
  <c r="L85" i="29"/>
  <c r="H85" i="29"/>
  <c r="K85" i="28"/>
  <c r="L84" i="28"/>
  <c r="Y84" i="28"/>
  <c r="Z83" i="28"/>
  <c r="M84" i="28"/>
  <c r="N83" i="28"/>
  <c r="B84" i="28"/>
  <c r="C83" i="28"/>
  <c r="O85" i="28"/>
  <c r="P84" i="28"/>
  <c r="B82" i="24"/>
  <c r="E81" i="24"/>
  <c r="C81" i="24"/>
  <c r="P81" i="18"/>
  <c r="O82" i="18"/>
  <c r="N78" i="18"/>
  <c r="K78" i="18"/>
  <c r="L77" i="18"/>
  <c r="Z79" i="18"/>
  <c r="Y80" i="18"/>
  <c r="B81" i="18"/>
  <c r="C80" i="18"/>
  <c r="I88" i="29" l="1"/>
  <c r="J87" i="29"/>
  <c r="F84" i="29"/>
  <c r="D86" i="29"/>
  <c r="L86" i="29"/>
  <c r="H86" i="29"/>
  <c r="N84" i="28"/>
  <c r="M85" i="28"/>
  <c r="C84" i="28"/>
  <c r="B85" i="28"/>
  <c r="Z84" i="28"/>
  <c r="Y85" i="28"/>
  <c r="P85" i="28"/>
  <c r="O86" i="28"/>
  <c r="P86" i="28" s="1"/>
  <c r="L85" i="28"/>
  <c r="K86" i="28"/>
  <c r="L86" i="28" s="1"/>
  <c r="B83" i="24"/>
  <c r="E82" i="24"/>
  <c r="C82" i="24"/>
  <c r="O83" i="18"/>
  <c r="P82" i="18"/>
  <c r="N79" i="18"/>
  <c r="K79" i="18"/>
  <c r="L78" i="18"/>
  <c r="Z80" i="18"/>
  <c r="Y81" i="18"/>
  <c r="C81" i="18"/>
  <c r="B82" i="18"/>
  <c r="I89" i="29" l="1"/>
  <c r="J88" i="29"/>
  <c r="F85" i="29"/>
  <c r="D87" i="29"/>
  <c r="L87" i="29"/>
  <c r="H87" i="29"/>
  <c r="B86" i="28"/>
  <c r="C86" i="28" s="1"/>
  <c r="C85" i="28"/>
  <c r="Y86" i="28"/>
  <c r="Z86" i="28" s="1"/>
  <c r="Z85" i="28"/>
  <c r="M86" i="28"/>
  <c r="N86" i="28" s="1"/>
  <c r="N85" i="28"/>
  <c r="B84" i="24"/>
  <c r="E83" i="24"/>
  <c r="C83" i="24"/>
  <c r="P83" i="18"/>
  <c r="O84" i="18"/>
  <c r="N80" i="18"/>
  <c r="K80" i="18"/>
  <c r="L79" i="18"/>
  <c r="Z81" i="18"/>
  <c r="Y82" i="18"/>
  <c r="B83" i="18"/>
  <c r="C82" i="18"/>
  <c r="I90" i="29" l="1"/>
  <c r="J89" i="29"/>
  <c r="F86" i="29"/>
  <c r="D88" i="29"/>
  <c r="L88" i="29"/>
  <c r="H88" i="29"/>
  <c r="B85" i="24"/>
  <c r="E84" i="24"/>
  <c r="C84" i="24"/>
  <c r="O85" i="18"/>
  <c r="P84" i="18"/>
  <c r="N81" i="18"/>
  <c r="K81" i="18"/>
  <c r="L80" i="18"/>
  <c r="Z82" i="18"/>
  <c r="Y83" i="18"/>
  <c r="B84" i="18"/>
  <c r="C83" i="18"/>
  <c r="I91" i="29" l="1"/>
  <c r="J90" i="29"/>
  <c r="F87" i="29"/>
  <c r="D89" i="29"/>
  <c r="L89" i="29"/>
  <c r="H89" i="29"/>
  <c r="B86" i="24"/>
  <c r="E85" i="24"/>
  <c r="C85" i="24"/>
  <c r="P85" i="18"/>
  <c r="O86" i="18"/>
  <c r="P86" i="18" s="1"/>
  <c r="N82" i="18"/>
  <c r="K82" i="18"/>
  <c r="L81" i="18"/>
  <c r="Z83" i="18"/>
  <c r="Y84" i="18"/>
  <c r="B85" i="18"/>
  <c r="C84" i="18"/>
  <c r="I92" i="29" l="1"/>
  <c r="J91" i="29"/>
  <c r="F88" i="29"/>
  <c r="D90" i="29"/>
  <c r="L90" i="29"/>
  <c r="H90" i="29"/>
  <c r="C86" i="24"/>
  <c r="E86" i="24"/>
  <c r="N83" i="18"/>
  <c r="K83" i="18"/>
  <c r="L82" i="18"/>
  <c r="Y85" i="18"/>
  <c r="Z84" i="18"/>
  <c r="C85" i="18"/>
  <c r="B86" i="18"/>
  <c r="I93" i="29" l="1"/>
  <c r="J92" i="29"/>
  <c r="F89" i="29"/>
  <c r="D91" i="29"/>
  <c r="L91" i="29"/>
  <c r="H91" i="29"/>
  <c r="N84" i="18"/>
  <c r="K84" i="18"/>
  <c r="L83" i="18"/>
  <c r="Z85" i="18"/>
  <c r="Y86" i="18"/>
  <c r="Z86" i="18" s="1"/>
  <c r="C86" i="18"/>
  <c r="I94" i="29" l="1"/>
  <c r="J93" i="29"/>
  <c r="F90" i="29"/>
  <c r="D92" i="29"/>
  <c r="L92" i="29"/>
  <c r="H92" i="29"/>
  <c r="N85" i="18"/>
  <c r="N86" i="18"/>
  <c r="K85" i="18"/>
  <c r="L84" i="18"/>
  <c r="I95" i="29" l="1"/>
  <c r="J94" i="29"/>
  <c r="F91" i="29"/>
  <c r="D93" i="29"/>
  <c r="L93" i="29"/>
  <c r="H93" i="29"/>
  <c r="K86" i="18"/>
  <c r="L86" i="18" s="1"/>
  <c r="L85" i="18"/>
  <c r="I96" i="29" l="1"/>
  <c r="J95" i="29"/>
  <c r="F92" i="29"/>
  <c r="D94" i="29"/>
  <c r="L94" i="29"/>
  <c r="H94" i="29"/>
  <c r="I97" i="29" l="1"/>
  <c r="J96" i="29"/>
  <c r="F93" i="29"/>
  <c r="D95" i="29"/>
  <c r="L95" i="29"/>
  <c r="H95" i="29"/>
  <c r="I98" i="29" l="1"/>
  <c r="J97" i="29"/>
  <c r="F94" i="29"/>
  <c r="D96" i="29"/>
  <c r="L96" i="29"/>
  <c r="H96" i="29"/>
  <c r="I99" i="29" l="1"/>
  <c r="J98" i="29"/>
  <c r="F95" i="29"/>
  <c r="D97" i="29"/>
  <c r="L97" i="29"/>
  <c r="H97" i="29"/>
  <c r="I100" i="29" l="1"/>
  <c r="J99" i="29"/>
  <c r="F96" i="29"/>
  <c r="D98" i="29"/>
  <c r="L98" i="29"/>
  <c r="H98" i="29"/>
  <c r="I101" i="29" l="1"/>
  <c r="J100" i="29"/>
  <c r="F97" i="29"/>
  <c r="D99" i="29"/>
  <c r="L99" i="29"/>
  <c r="H99" i="29"/>
  <c r="I102" i="29" l="1"/>
  <c r="J101" i="29"/>
  <c r="F98" i="29"/>
  <c r="D100" i="29"/>
  <c r="L100" i="29"/>
  <c r="H100" i="29"/>
  <c r="I103" i="29" l="1"/>
  <c r="J102" i="29"/>
  <c r="F99" i="29"/>
  <c r="D101" i="29"/>
  <c r="L101" i="29"/>
  <c r="H101" i="29"/>
  <c r="I104" i="29" l="1"/>
  <c r="J103" i="29"/>
  <c r="F100" i="29"/>
  <c r="D102" i="29"/>
  <c r="L102" i="29"/>
  <c r="H102" i="29"/>
  <c r="I105" i="29" l="1"/>
  <c r="J104" i="29"/>
  <c r="F101" i="29"/>
  <c r="D103" i="29"/>
  <c r="L103" i="29"/>
  <c r="H103" i="29"/>
  <c r="I106" i="29" l="1"/>
  <c r="J106" i="29" s="1"/>
  <c r="J105" i="29"/>
  <c r="F102" i="29"/>
  <c r="D104" i="29"/>
  <c r="L104" i="29"/>
  <c r="H104" i="29"/>
  <c r="F103" i="29" l="1"/>
  <c r="D106" i="29"/>
  <c r="D105" i="29"/>
  <c r="L106" i="29"/>
  <c r="L105" i="29"/>
  <c r="H106" i="29"/>
  <c r="H105" i="29"/>
  <c r="F104" i="29" l="1"/>
  <c r="F106" i="29" l="1"/>
  <c r="F105" i="29"/>
</calcChain>
</file>

<file path=xl/sharedStrings.xml><?xml version="1.0" encoding="utf-8"?>
<sst xmlns="http://schemas.openxmlformats.org/spreadsheetml/2006/main" count="623" uniqueCount="236">
  <si>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</si>
  <si>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</si>
  <si>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</si>
  <si>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</si>
  <si>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</si>
  <si>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</si>
  <si>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</si>
  <si>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</si>
  <si>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</si>
  <si>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</si>
  <si>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</si>
  <si>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</si>
  <si>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</si>
  <si>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</si>
  <si>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</si>
  <si>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</si>
  <si>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</si>
  <si>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</si>
  <si>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</si>
  <si>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</si>
  <si>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</si>
  <si>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</si>
  <si>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</si>
  <si>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</si>
  <si>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</si>
  <si>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</si>
  <si>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</si>
  <si>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</si>
  <si>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</si>
  <si>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</si>
  <si>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</si>
  <si>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</si>
  <si>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</si>
  <si>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</si>
  <si>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</si>
  <si>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</si>
  <si>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</si>
  <si>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</si>
  <si>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</si>
  <si>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</si>
  <si>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x</t>
    <phoneticPr fontId="2"/>
  </si>
  <si>
    <t>F(x)</t>
    <phoneticPr fontId="2"/>
  </si>
  <si>
    <t>mean</t>
    <phoneticPr fontId="2"/>
  </si>
  <si>
    <t>std. dev.</t>
    <phoneticPr fontId="2"/>
  </si>
  <si>
    <t>f(x)</t>
    <phoneticPr fontId="2"/>
  </si>
  <si>
    <t>α</t>
    <phoneticPr fontId="2"/>
  </si>
  <si>
    <t>β</t>
    <phoneticPr fontId="2"/>
  </si>
  <si>
    <r>
      <rPr>
        <sz val="8"/>
        <color theme="1"/>
        <rFont val="ＭＳ Ｐゴシック"/>
        <family val="3"/>
        <charset val="128"/>
      </rPr>
      <t>累積分布関数</t>
    </r>
    <rPh sb="0" eb="2">
      <t>ルイセキ</t>
    </rPh>
    <rPh sb="2" eb="4">
      <t>ブンプ</t>
    </rPh>
    <rPh sb="4" eb="6">
      <t>カンスウ</t>
    </rPh>
    <phoneticPr fontId="2"/>
  </si>
  <si>
    <r>
      <rPr>
        <sz val="8"/>
        <color theme="1"/>
        <rFont val="ＭＳ Ｐゴシック"/>
        <family val="3"/>
        <charset val="128"/>
      </rPr>
      <t>確率密度関数</t>
    </r>
    <rPh sb="0" eb="2">
      <t>カクリツ</t>
    </rPh>
    <rPh sb="2" eb="4">
      <t>ミツド</t>
    </rPh>
    <rPh sb="4" eb="6">
      <t>カンスウ</t>
    </rPh>
    <phoneticPr fontId="2"/>
  </si>
  <si>
    <r>
      <t>α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rebuchet MS"/>
        <family val="2"/>
      </rPr>
      <t>β</t>
    </r>
    <phoneticPr fontId="2"/>
  </si>
  <si>
    <t>β-α</t>
    <phoneticPr fontId="2"/>
  </si>
  <si>
    <t>確率変数</t>
    <rPh sb="0" eb="2">
      <t>カクリツ</t>
    </rPh>
    <rPh sb="2" eb="4">
      <t>ヘンスウ</t>
    </rPh>
    <phoneticPr fontId="2"/>
  </si>
  <si>
    <t>⇒</t>
    <phoneticPr fontId="2"/>
  </si>
  <si>
    <t>中心極限定理</t>
    <rPh sb="0" eb="2">
      <t>チュウシン</t>
    </rPh>
    <rPh sb="2" eb="4">
      <t>キョクゲン</t>
    </rPh>
    <rPh sb="4" eb="6">
      <t>テイリ</t>
    </rPh>
    <phoneticPr fontId="2"/>
  </si>
  <si>
    <t>正規分布</t>
    <rPh sb="0" eb="2">
      <t>セイキ</t>
    </rPh>
    <rPh sb="2" eb="4">
      <t>ブンプ</t>
    </rPh>
    <phoneticPr fontId="2"/>
  </si>
  <si>
    <t>※</t>
    <phoneticPr fontId="2"/>
  </si>
  <si>
    <t>①</t>
    <phoneticPr fontId="2"/>
  </si>
  <si>
    <t>②</t>
    <phoneticPr fontId="2"/>
  </si>
  <si>
    <t>③</t>
    <phoneticPr fontId="2"/>
  </si>
  <si>
    <t>：</t>
    <phoneticPr fontId="2"/>
  </si>
  <si>
    <t>平均</t>
    <rPh sb="0" eb="2">
      <t>ヘイキン</t>
    </rPh>
    <phoneticPr fontId="2"/>
  </si>
  <si>
    <t>z</t>
    <phoneticPr fontId="2"/>
  </si>
  <si>
    <t>標準正規分布</t>
    <rPh sb="0" eb="2">
      <t>ヒョウジュン</t>
    </rPh>
    <rPh sb="2" eb="4">
      <t>セイキ</t>
    </rPh>
    <rPh sb="4" eb="6">
      <t>ブンプ</t>
    </rPh>
    <phoneticPr fontId="2"/>
  </si>
  <si>
    <t>標準正規分布表</t>
    <rPh sb="0" eb="2">
      <t>ヒョウジュン</t>
    </rPh>
    <rPh sb="2" eb="4">
      <t>セイキ</t>
    </rPh>
    <rPh sb="4" eb="6">
      <t>ブンプ</t>
    </rPh>
    <rPh sb="6" eb="7">
      <t>ヒョウ</t>
    </rPh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</si>
  <si>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</si>
  <si>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標準正規分布表の読み方を習得します。</t>
    <rPh sb="0" eb="2">
      <t>ヒョウジュン</t>
    </rPh>
    <rPh sb="2" eb="4">
      <t>セイキ</t>
    </rPh>
    <rPh sb="4" eb="6">
      <t>ブンプ</t>
    </rPh>
    <rPh sb="6" eb="7">
      <t>ヒョウ</t>
    </rPh>
    <rPh sb="8" eb="9">
      <t>ヨ</t>
    </rPh>
    <rPh sb="10" eb="11">
      <t>カタ</t>
    </rPh>
    <rPh sb="12" eb="14">
      <t>シュウトク</t>
    </rPh>
    <phoneticPr fontId="2"/>
  </si>
  <si>
    <t>正規分布とカイ二乗分布の性質を理解します。</t>
    <rPh sb="0" eb="2">
      <t>セイキ</t>
    </rPh>
    <rPh sb="2" eb="4">
      <t>ブンプ</t>
    </rPh>
    <rPh sb="7" eb="9">
      <t>ジジョウ</t>
    </rPh>
    <rPh sb="9" eb="11">
      <t>ブンプ</t>
    </rPh>
    <rPh sb="12" eb="14">
      <t>セイシツ</t>
    </rPh>
    <rPh sb="15" eb="17">
      <t>リカイ</t>
    </rPh>
    <phoneticPr fontId="2"/>
  </si>
  <si>
    <t>正規分布とカイ二乗分布の関連性を学びます。</t>
    <rPh sb="0" eb="2">
      <t>セイキ</t>
    </rPh>
    <rPh sb="2" eb="4">
      <t>ブンプ</t>
    </rPh>
    <rPh sb="7" eb="9">
      <t>ジジョウ</t>
    </rPh>
    <rPh sb="9" eb="11">
      <t>ブンプ</t>
    </rPh>
    <rPh sb="12" eb="15">
      <t>カンレンセイ</t>
    </rPh>
    <rPh sb="16" eb="17">
      <t>マナ</t>
    </rPh>
    <phoneticPr fontId="2"/>
  </si>
  <si>
    <t>pp.82</t>
    <phoneticPr fontId="2"/>
  </si>
  <si>
    <t>平均を中心とした左右対称の連続確率分布</t>
    <rPh sb="0" eb="2">
      <t>ヘイキン</t>
    </rPh>
    <rPh sb="3" eb="5">
      <t>チュウシン</t>
    </rPh>
    <rPh sb="8" eb="10">
      <t>サユウ</t>
    </rPh>
    <rPh sb="10" eb="12">
      <t>タイショウ</t>
    </rPh>
    <rPh sb="13" eb="15">
      <t>レンゾク</t>
    </rPh>
    <rPh sb="15" eb="17">
      <t>カクリツ</t>
    </rPh>
    <rPh sb="17" eb="19">
      <t>ブンプ</t>
    </rPh>
    <phoneticPr fontId="2"/>
  </si>
  <si>
    <t>pp.83</t>
    <phoneticPr fontId="2"/>
  </si>
  <si>
    <t>正規分布の確率計算</t>
    <rPh sb="0" eb="2">
      <t>セイキ</t>
    </rPh>
    <rPh sb="2" eb="4">
      <t>ブンプ</t>
    </rPh>
    <rPh sb="5" eb="7">
      <t>カクリツ</t>
    </rPh>
    <rPh sb="7" eb="9">
      <t>ケイサン</t>
    </rPh>
    <phoneticPr fontId="2"/>
  </si>
  <si>
    <t>標本平均は正規分布にしたがう</t>
    <rPh sb="0" eb="2">
      <t>ヒョウホン</t>
    </rPh>
    <rPh sb="2" eb="4">
      <t>ヘイキン</t>
    </rPh>
    <rPh sb="5" eb="7">
      <t>セイキ</t>
    </rPh>
    <rPh sb="7" eb="9">
      <t>ブンプ</t>
    </rPh>
    <phoneticPr fontId="2"/>
  </si>
  <si>
    <t>どのような分布であっても</t>
    <rPh sb="5" eb="7">
      <t>ブンプ</t>
    </rPh>
    <phoneticPr fontId="2"/>
  </si>
  <si>
    <t>標本平均に関しては確率の計算ができる</t>
    <rPh sb="0" eb="2">
      <t>ヒョウホン</t>
    </rPh>
    <rPh sb="2" eb="4">
      <t>ヘイキン</t>
    </rPh>
    <rPh sb="5" eb="6">
      <t>カン</t>
    </rPh>
    <rPh sb="9" eb="11">
      <t>カクリツ</t>
    </rPh>
    <rPh sb="12" eb="14">
      <t>ケイサン</t>
    </rPh>
    <phoneticPr fontId="2"/>
  </si>
  <si>
    <t>※</t>
    <phoneticPr fontId="2"/>
  </si>
  <si>
    <t>ただしこの確率の計算は容易ではない</t>
    <rPh sb="5" eb="7">
      <t>カクリツ</t>
    </rPh>
    <rPh sb="8" eb="10">
      <t>ケイサン</t>
    </rPh>
    <rPh sb="11" eb="13">
      <t>ヨウイ</t>
    </rPh>
    <phoneticPr fontId="2"/>
  </si>
  <si>
    <t>確率の計算のためには↑のような積分計算が必要</t>
    <rPh sb="0" eb="2">
      <t>カクリツ</t>
    </rPh>
    <rPh sb="3" eb="5">
      <t>ケイサン</t>
    </rPh>
    <rPh sb="15" eb="17">
      <t>セキブン</t>
    </rPh>
    <rPh sb="17" eb="19">
      <t>ケイサン</t>
    </rPh>
    <rPh sb="20" eb="22">
      <t>ヒツヨウ</t>
    </rPh>
    <phoneticPr fontId="2"/>
  </si>
  <si>
    <t>正規分布に</t>
    <rPh sb="0" eb="2">
      <t>セイキ</t>
    </rPh>
    <rPh sb="2" eb="4">
      <t>ブンプ</t>
    </rPh>
    <phoneticPr fontId="2"/>
  </si>
  <si>
    <t>標準化</t>
    <rPh sb="0" eb="3">
      <t>ヒョウジュンカ</t>
    </rPh>
    <phoneticPr fontId="2"/>
  </si>
  <si>
    <t>を適用して、平均値と標準偏差を統一</t>
    <rPh sb="1" eb="3">
      <t>テキヨウ</t>
    </rPh>
    <rPh sb="6" eb="9">
      <t>ヘイキンチ</t>
    </rPh>
    <rPh sb="10" eb="12">
      <t>ヒョウジュン</t>
    </rPh>
    <rPh sb="12" eb="14">
      <t>ヘンサ</t>
    </rPh>
    <rPh sb="15" eb="17">
      <t>トウイツ</t>
    </rPh>
    <phoneticPr fontId="2"/>
  </si>
  <si>
    <t>標準化を適用するときに問題が生じる場合</t>
    <rPh sb="0" eb="3">
      <t>ヒョウジュンカ</t>
    </rPh>
    <rPh sb="4" eb="6">
      <t>テキヨウ</t>
    </rPh>
    <rPh sb="11" eb="13">
      <t>モンダイ</t>
    </rPh>
    <rPh sb="14" eb="15">
      <t>ショウ</t>
    </rPh>
    <rPh sb="17" eb="19">
      <t>バアイ</t>
    </rPh>
    <phoneticPr fontId="2"/>
  </si>
  <si>
    <t>データに外れ値が存在する場合</t>
    <rPh sb="4" eb="5">
      <t>ハズ</t>
    </rPh>
    <rPh sb="6" eb="7">
      <t>チ</t>
    </rPh>
    <rPh sb="8" eb="10">
      <t>ソンザイ</t>
    </rPh>
    <rPh sb="12" eb="14">
      <t>バアイ</t>
    </rPh>
    <phoneticPr fontId="2"/>
  </si>
  <si>
    <t>度数分布が左右対称の単峰の分布でない場合</t>
    <rPh sb="0" eb="2">
      <t>ドスウ</t>
    </rPh>
    <rPh sb="2" eb="4">
      <t>ブンプ</t>
    </rPh>
    <rPh sb="5" eb="7">
      <t>サユウ</t>
    </rPh>
    <rPh sb="7" eb="9">
      <t>タイショウ</t>
    </rPh>
    <rPh sb="10" eb="11">
      <t>タン</t>
    </rPh>
    <rPh sb="11" eb="12">
      <t>ホウ</t>
    </rPh>
    <rPh sb="13" eb="15">
      <t>ブンプ</t>
    </rPh>
    <rPh sb="18" eb="20">
      <t>バアイ</t>
    </rPh>
    <phoneticPr fontId="2"/>
  </si>
  <si>
    <t>・</t>
    <phoneticPr fontId="2"/>
  </si>
  <si>
    <t>正規分布は左右対称であることから、どちらも当てはまらない</t>
    <rPh sb="0" eb="2">
      <t>セイキ</t>
    </rPh>
    <rPh sb="2" eb="4">
      <t>ブンプ</t>
    </rPh>
    <rPh sb="5" eb="7">
      <t>サユウ</t>
    </rPh>
    <rPh sb="7" eb="9">
      <t>タイショウ</t>
    </rPh>
    <rPh sb="21" eb="22">
      <t>ア</t>
    </rPh>
    <phoneticPr fontId="2"/>
  </si>
  <si>
    <t>重要</t>
    <rPh sb="0" eb="2">
      <t>ジュウヨウ</t>
    </rPh>
    <phoneticPr fontId="2"/>
  </si>
  <si>
    <t>：</t>
    <phoneticPr fontId="2"/>
  </si>
  <si>
    <t>標本平均（確率変数）</t>
    <rPh sb="0" eb="2">
      <t>ヒョウホン</t>
    </rPh>
    <rPh sb="2" eb="4">
      <t>ヘイキン</t>
    </rPh>
    <rPh sb="5" eb="7">
      <t>カクリツ</t>
    </rPh>
    <rPh sb="7" eb="9">
      <t>ヘンスウ</t>
    </rPh>
    <phoneticPr fontId="2"/>
  </si>
  <si>
    <t>を標準化した確率変数</t>
    <rPh sb="1" eb="4">
      <t>ヒョウジュンカ</t>
    </rPh>
    <rPh sb="6" eb="8">
      <t>カクリツ</t>
    </rPh>
    <rPh sb="8" eb="10">
      <t>ヘンスウ</t>
    </rPh>
    <phoneticPr fontId="2"/>
  </si>
  <si>
    <t>平均＝０</t>
    <rPh sb="0" eb="2">
      <t>ヘイキン</t>
    </rPh>
    <phoneticPr fontId="2"/>
  </si>
  <si>
    <t>分散＝１</t>
    <rPh sb="0" eb="2">
      <t>ブンサン</t>
    </rPh>
    <phoneticPr fontId="2"/>
  </si>
  <si>
    <t>標準偏差＝１</t>
    <rPh sb="0" eb="2">
      <t>ヒョウジュン</t>
    </rPh>
    <rPh sb="2" eb="4">
      <t>ヘンサ</t>
    </rPh>
    <phoneticPr fontId="2"/>
  </si>
  <si>
    <t>（標準化しているため）</t>
    <rPh sb="1" eb="4">
      <t>ヒョウジュンカ</t>
    </rPh>
    <phoneticPr fontId="2"/>
  </si>
  <si>
    <t>平均０、分散１の正規分布</t>
    <rPh sb="0" eb="2">
      <t>ヘイキン</t>
    </rPh>
    <rPh sb="4" eb="6">
      <t>ブンサン</t>
    </rPh>
    <rPh sb="8" eb="10">
      <t>セイキ</t>
    </rPh>
    <rPh sb="10" eb="12">
      <t>ブンプ</t>
    </rPh>
    <phoneticPr fontId="2"/>
  </si>
  <si>
    <t>Standard Normal Distribution</t>
    <phoneticPr fontId="2"/>
  </si>
  <si>
    <t>確率密度関数は</t>
    <rPh sb="0" eb="2">
      <t>カクリツ</t>
    </rPh>
    <rPh sb="2" eb="4">
      <t>ミツド</t>
    </rPh>
    <rPh sb="4" eb="6">
      <t>カンスウ</t>
    </rPh>
    <phoneticPr fontId="2"/>
  </si>
  <si>
    <t>pp.84</t>
    <phoneticPr fontId="2"/>
  </si>
  <si>
    <t>標準正規分布表の見方</t>
    <rPh sb="0" eb="2">
      <t>ヒョウジュン</t>
    </rPh>
    <rPh sb="2" eb="4">
      <t>セイキ</t>
    </rPh>
    <rPh sb="4" eb="6">
      <t>ブンプ</t>
    </rPh>
    <rPh sb="6" eb="7">
      <t>ヒョウ</t>
    </rPh>
    <rPh sb="8" eb="10">
      <t>ミカタ</t>
    </rPh>
    <phoneticPr fontId="2"/>
  </si>
  <si>
    <t>【！超重要！】</t>
    <rPh sb="2" eb="3">
      <t>チョウ</t>
    </rPh>
    <rPh sb="3" eb="5">
      <t>ジュウヨウ</t>
    </rPh>
    <phoneticPr fontId="2"/>
  </si>
  <si>
    <t>標準正規分布にしたがう確率変数に関する確率計算の結果は</t>
    <rPh sb="0" eb="2">
      <t>ヒョウジュン</t>
    </rPh>
    <rPh sb="2" eb="4">
      <t>セイキ</t>
    </rPh>
    <rPh sb="4" eb="6">
      <t>ブンプ</t>
    </rPh>
    <rPh sb="11" eb="13">
      <t>カクリツ</t>
    </rPh>
    <rPh sb="13" eb="15">
      <t>ヘンスウ</t>
    </rPh>
    <rPh sb="16" eb="17">
      <t>カン</t>
    </rPh>
    <rPh sb="19" eb="21">
      <t>カクリツ</t>
    </rPh>
    <rPh sb="21" eb="23">
      <t>ケイサン</t>
    </rPh>
    <rPh sb="24" eb="26">
      <t>ケッカ</t>
    </rPh>
    <phoneticPr fontId="2"/>
  </si>
  <si>
    <t>標準正規分布表にまとめられている</t>
    <rPh sb="0" eb="2">
      <t>ヒョウジュン</t>
    </rPh>
    <rPh sb="2" eb="4">
      <t>セイキ</t>
    </rPh>
    <rPh sb="4" eb="6">
      <t>ブンプ</t>
    </rPh>
    <rPh sb="6" eb="7">
      <t>ヒョウ</t>
    </rPh>
    <phoneticPr fontId="2"/>
  </si>
  <si>
    <t>の値</t>
    <rPh sb="1" eb="2">
      <t>アタイ</t>
    </rPh>
    <phoneticPr fontId="2"/>
  </si>
  <si>
    <t>に対応した標準正規分布</t>
    <rPh sb="1" eb="3">
      <t>タイオウ</t>
    </rPh>
    <rPh sb="5" eb="7">
      <t>ヒョウジュン</t>
    </rPh>
    <rPh sb="7" eb="9">
      <t>セイキ</t>
    </rPh>
    <rPh sb="9" eb="11">
      <t>ブンプ</t>
    </rPh>
    <phoneticPr fontId="2"/>
  </si>
  <si>
    <t>の</t>
    <phoneticPr fontId="2"/>
  </si>
  <si>
    <t>をまとめた表</t>
    <rPh sb="5" eb="6">
      <t>ヒョウ</t>
    </rPh>
    <phoneticPr fontId="2"/>
  </si>
  <si>
    <t>例</t>
    <rPh sb="0" eb="1">
      <t>レイ</t>
    </rPh>
    <phoneticPr fontId="2"/>
  </si>
  <si>
    <r>
      <t>すなわち、</t>
    </r>
    <r>
      <rPr>
        <sz val="12"/>
        <color rgb="FFFF0000"/>
        <rFont val="メイリオ"/>
        <family val="3"/>
        <charset val="128"/>
      </rPr>
      <t>上側確率</t>
    </r>
    <rPh sb="5" eb="6">
      <t>ウエ</t>
    </rPh>
    <rPh sb="6" eb="7">
      <t>ガワ</t>
    </rPh>
    <rPh sb="7" eb="9">
      <t>カクリツ</t>
    </rPh>
    <phoneticPr fontId="2"/>
  </si>
  <si>
    <t>②</t>
    <phoneticPr fontId="2"/>
  </si>
  <si>
    <t>横方向から0.00の列を探す</t>
    <rPh sb="0" eb="3">
      <t>ヨコホウコウ</t>
    </rPh>
    <rPh sb="10" eb="11">
      <t>レツ</t>
    </rPh>
    <rPh sb="12" eb="13">
      <t>サガ</t>
    </rPh>
    <phoneticPr fontId="2"/>
  </si>
  <si>
    <t>縦方向から2.0の行を探す</t>
    <rPh sb="0" eb="3">
      <t>タテホウコウ</t>
    </rPh>
    <rPh sb="9" eb="10">
      <t>ギョウ</t>
    </rPh>
    <rPh sb="11" eb="12">
      <t>サガ</t>
    </rPh>
    <phoneticPr fontId="2"/>
  </si>
  <si>
    <t>対応する数値が【上側確率】</t>
    <rPh sb="0" eb="2">
      <t>タイオウ</t>
    </rPh>
    <rPh sb="4" eb="6">
      <t>スウチ</t>
    </rPh>
    <rPh sb="8" eb="9">
      <t>ウエ</t>
    </rPh>
    <rPh sb="9" eb="10">
      <t>ガワ</t>
    </rPh>
    <rPh sb="10" eb="12">
      <t>カクリツ</t>
    </rPh>
    <phoneticPr fontId="2"/>
  </si>
  <si>
    <t>は0.02275</t>
    <phoneticPr fontId="2"/>
  </si>
  <si>
    <t>練習問題</t>
    <rPh sb="0" eb="2">
      <t>レンシュウ</t>
    </rPh>
    <rPh sb="2" eb="4">
      <t>モンダイ</t>
    </rPh>
    <phoneticPr fontId="2"/>
  </si>
  <si>
    <t>以下に対応する上側確率を、標準正規分布表より求めよ</t>
    <rPh sb="0" eb="2">
      <t>イカ</t>
    </rPh>
    <rPh sb="3" eb="5">
      <t>タイオウ</t>
    </rPh>
    <rPh sb="7" eb="8">
      <t>ウエ</t>
    </rPh>
    <rPh sb="8" eb="9">
      <t>ガワ</t>
    </rPh>
    <rPh sb="9" eb="11">
      <t>カクリツ</t>
    </rPh>
    <rPh sb="13" eb="15">
      <t>ヒョウジュン</t>
    </rPh>
    <rPh sb="15" eb="17">
      <t>セイキ</t>
    </rPh>
    <rPh sb="17" eb="19">
      <t>ブンプ</t>
    </rPh>
    <rPh sb="19" eb="20">
      <t>ヒョウ</t>
    </rPh>
    <rPh sb="22" eb="23">
      <t>モト</t>
    </rPh>
    <phoneticPr fontId="2"/>
  </si>
  <si>
    <t>⑰</t>
    <phoneticPr fontId="2"/>
  </si>
  <si>
    <t>⑯</t>
    <phoneticPr fontId="2"/>
  </si>
  <si>
    <t>⑮</t>
    <phoneticPr fontId="2"/>
  </si>
  <si>
    <t>⑭</t>
    <phoneticPr fontId="2"/>
  </si>
  <si>
    <t>⑬</t>
    <phoneticPr fontId="2"/>
  </si>
  <si>
    <t>⑫</t>
    <phoneticPr fontId="2"/>
  </si>
  <si>
    <t>⑪</t>
    <phoneticPr fontId="2"/>
  </si>
  <si>
    <t>⑩</t>
    <phoneticPr fontId="2"/>
  </si>
  <si>
    <t>⑨</t>
    <phoneticPr fontId="2"/>
  </si>
  <si>
    <t>⑧</t>
    <phoneticPr fontId="2"/>
  </si>
  <si>
    <t>⑦</t>
    <phoneticPr fontId="2"/>
  </si>
  <si>
    <t>⑥</t>
    <phoneticPr fontId="2"/>
  </si>
  <si>
    <t>⑤</t>
    <phoneticPr fontId="2"/>
  </si>
  <si>
    <t>④</t>
    <phoneticPr fontId="2"/>
  </si>
  <si>
    <t>不等号の向きに注意</t>
    <rPh sb="0" eb="3">
      <t>フトウゴウ</t>
    </rPh>
    <rPh sb="4" eb="5">
      <t>ム</t>
    </rPh>
    <rPh sb="7" eb="9">
      <t>チュウイ</t>
    </rPh>
    <phoneticPr fontId="2"/>
  </si>
  <si>
    <t>一番近い値を選ぶ</t>
    <rPh sb="0" eb="2">
      <t>イチバン</t>
    </rPh>
    <rPh sb="2" eb="3">
      <t>チカ</t>
    </rPh>
    <rPh sb="4" eb="5">
      <t>アタイ</t>
    </rPh>
    <rPh sb="6" eb="7">
      <t>エラ</t>
    </rPh>
    <phoneticPr fontId="2"/>
  </si>
  <si>
    <t>左右対称で合計は1になることに着目</t>
    <rPh sb="0" eb="2">
      <t>サユウ</t>
    </rPh>
    <rPh sb="2" eb="4">
      <t>タイショウ</t>
    </rPh>
    <rPh sb="5" eb="7">
      <t>ゴウケイ</t>
    </rPh>
    <rPh sb="15" eb="17">
      <t>チャクモク</t>
    </rPh>
    <phoneticPr fontId="2"/>
  </si>
  <si>
    <t>分散</t>
    <rPh sb="0" eb="2">
      <t>ブンサン</t>
    </rPh>
    <phoneticPr fontId="2"/>
  </si>
  <si>
    <t>標準正規分布表</t>
    <rPh sb="0" eb="2">
      <t>ヒョウジュン</t>
    </rPh>
    <rPh sb="2" eb="4">
      <t>セイキ</t>
    </rPh>
    <rPh sb="4" eb="6">
      <t>ブンプ</t>
    </rPh>
    <rPh sb="6" eb="7">
      <t>ヒョウ</t>
    </rPh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</si>
  <si>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</si>
  <si>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を求めることができる</t>
    <rPh sb="1" eb="2">
      <t>モト</t>
    </rPh>
    <phoneticPr fontId="2"/>
  </si>
  <si>
    <t>ある区間内に含まれる確率は標準化により求める</t>
    <rPh sb="2" eb="4">
      <t>クカン</t>
    </rPh>
    <rPh sb="4" eb="5">
      <t>ナイ</t>
    </rPh>
    <rPh sb="6" eb="7">
      <t>フク</t>
    </rPh>
    <rPh sb="10" eb="12">
      <t>カクリツ</t>
    </rPh>
    <rPh sb="13" eb="16">
      <t>ヒョウジュンカ</t>
    </rPh>
    <rPh sb="19" eb="20">
      <t>モト</t>
    </rPh>
    <phoneticPr fontId="2"/>
  </si>
  <si>
    <t>再生性</t>
    <rPh sb="0" eb="3">
      <t>サイセイセイ</t>
    </rPh>
    <phoneticPr fontId="2"/>
  </si>
  <si>
    <t>二項分布</t>
    <rPh sb="0" eb="2">
      <t>ニコウ</t>
    </rPh>
    <rPh sb="2" eb="4">
      <t>ブンプ</t>
    </rPh>
    <phoneticPr fontId="2"/>
  </si>
  <si>
    <t>ポアソン分布</t>
    <rPh sb="4" eb="6">
      <t>ブンプ</t>
    </rPh>
    <phoneticPr fontId="2"/>
  </si>
  <si>
    <t>正規分布</t>
    <rPh sb="0" eb="2">
      <t>セイキ</t>
    </rPh>
    <rPh sb="2" eb="4">
      <t>ブンプ</t>
    </rPh>
    <phoneticPr fontId="2"/>
  </si>
  <si>
    <t>カイ二乗分布</t>
    <rPh sb="2" eb="4">
      <t>ジジョウ</t>
    </rPh>
    <rPh sb="4" eb="6">
      <t>ブンプ</t>
    </rPh>
    <phoneticPr fontId="2"/>
  </si>
  <si>
    <t>標準正規分布の二乗和に関する確率分布</t>
    <rPh sb="0" eb="2">
      <t>ヒョウジュン</t>
    </rPh>
    <rPh sb="2" eb="4">
      <t>セイキ</t>
    </rPh>
    <rPh sb="4" eb="6">
      <t>ブンプ</t>
    </rPh>
    <rPh sb="7" eb="9">
      <t>ジジョウ</t>
    </rPh>
    <rPh sb="9" eb="10">
      <t>ワ</t>
    </rPh>
    <rPh sb="11" eb="12">
      <t>カン</t>
    </rPh>
    <rPh sb="14" eb="16">
      <t>カクリツ</t>
    </rPh>
    <rPh sb="16" eb="18">
      <t>ブンプ</t>
    </rPh>
    <phoneticPr fontId="2"/>
  </si>
  <si>
    <t>自由度が大きくなると正規分布に近似</t>
    <rPh sb="0" eb="3">
      <t>ジユウド</t>
    </rPh>
    <rPh sb="4" eb="5">
      <t>オオ</t>
    </rPh>
    <rPh sb="10" eb="12">
      <t>セイキ</t>
    </rPh>
    <rPh sb="12" eb="14">
      <t>ブンプ</t>
    </rPh>
    <rPh sb="15" eb="17">
      <t>キンジ</t>
    </rPh>
    <phoneticPr fontId="2"/>
  </si>
  <si>
    <t>自由度</t>
    <rPh sb="0" eb="3">
      <t>ジユウド</t>
    </rPh>
    <phoneticPr fontId="2"/>
  </si>
  <si>
    <t>自由に動くことのできる変数の数</t>
    <rPh sb="0" eb="2">
      <t>ジユウ</t>
    </rPh>
    <rPh sb="3" eb="4">
      <t>ウゴ</t>
    </rPh>
    <rPh sb="11" eb="13">
      <t>ヘンスウ</t>
    </rPh>
    <rPh sb="14" eb="15">
      <t>カズ</t>
    </rPh>
    <phoneticPr fontId="2"/>
  </si>
  <si>
    <t>与えられた等式（条件）の分だけ減る</t>
    <rPh sb="0" eb="1">
      <t>アタ</t>
    </rPh>
    <rPh sb="5" eb="7">
      <t>トウシキ</t>
    </rPh>
    <rPh sb="8" eb="10">
      <t>ジョウケン</t>
    </rPh>
    <rPh sb="12" eb="13">
      <t>ブン</t>
    </rPh>
    <rPh sb="15" eb="16">
      <t>ヘ</t>
    </rPh>
    <phoneticPr fontId="2"/>
  </si>
  <si>
    <t>なし</t>
    <phoneticPr fontId="2"/>
  </si>
  <si>
    <t>pp.85</t>
    <phoneticPr fontId="2"/>
  </si>
  <si>
    <t>正規分布表に基づく確率計算</t>
    <rPh sb="0" eb="2">
      <t>セイキ</t>
    </rPh>
    <rPh sb="2" eb="4">
      <t>ブンプ</t>
    </rPh>
    <rPh sb="4" eb="5">
      <t>ヒョウ</t>
    </rPh>
    <rPh sb="6" eb="7">
      <t>モト</t>
    </rPh>
    <rPh sb="9" eb="11">
      <t>カクリツ</t>
    </rPh>
    <rPh sb="11" eb="13">
      <t>ケイサン</t>
    </rPh>
    <phoneticPr fontId="2"/>
  </si>
  <si>
    <t>a</t>
    <phoneticPr fontId="2"/>
  </si>
  <si>
    <t>⇒</t>
    <phoneticPr fontId="2"/>
  </si>
  <si>
    <t>前ページで説明済み</t>
    <rPh sb="0" eb="1">
      <t>マエ</t>
    </rPh>
    <rPh sb="5" eb="7">
      <t>セツメイ</t>
    </rPh>
    <rPh sb="7" eb="8">
      <t>ズ</t>
    </rPh>
    <phoneticPr fontId="2"/>
  </si>
  <si>
    <t>b</t>
    <phoneticPr fontId="2"/>
  </si>
  <si>
    <t>求めたいのは</t>
    <rPh sb="0" eb="1">
      <t>モト</t>
    </rPh>
    <phoneticPr fontId="2"/>
  </si>
  <si>
    <t>斜線部分</t>
    <rPh sb="0" eb="2">
      <t>シャセン</t>
    </rPh>
    <rPh sb="2" eb="4">
      <t>ブブン</t>
    </rPh>
    <phoneticPr fontId="2"/>
  </si>
  <si>
    <t>左右対称なので</t>
    <rPh sb="0" eb="2">
      <t>サユウ</t>
    </rPh>
    <rPh sb="2" eb="4">
      <t>タイショウ</t>
    </rPh>
    <phoneticPr fontId="2"/>
  </si>
  <si>
    <t>面積は同じ</t>
    <rPh sb="0" eb="2">
      <t>メンセキ</t>
    </rPh>
    <rPh sb="3" eb="4">
      <t>オナ</t>
    </rPh>
    <phoneticPr fontId="2"/>
  </si>
  <si>
    <t>この二つの白い</t>
    <rPh sb="2" eb="3">
      <t>フタ</t>
    </rPh>
    <rPh sb="5" eb="6">
      <t>シロ</t>
    </rPh>
    <phoneticPr fontId="2"/>
  </si>
  <si>
    <t>ここの面積は</t>
    <rPh sb="3" eb="5">
      <t>メンセキ</t>
    </rPh>
    <phoneticPr fontId="2"/>
  </si>
  <si>
    <t>確率分布表より</t>
    <rPh sb="0" eb="2">
      <t>カクリツ</t>
    </rPh>
    <rPh sb="2" eb="4">
      <t>ブンプ</t>
    </rPh>
    <rPh sb="4" eb="5">
      <t>ヒョウ</t>
    </rPh>
    <phoneticPr fontId="2"/>
  </si>
  <si>
    <t>確率の合計は1なので、2倍して1から引く</t>
    <rPh sb="0" eb="2">
      <t>カクリツ</t>
    </rPh>
    <rPh sb="3" eb="5">
      <t>ゴウケイ</t>
    </rPh>
    <rPh sb="12" eb="13">
      <t>バイ</t>
    </rPh>
    <rPh sb="18" eb="19">
      <t>ヒ</t>
    </rPh>
    <phoneticPr fontId="2"/>
  </si>
  <si>
    <t xml:space="preserve">Pr(-1.00 &lt; Z &lt; 1.00) = 1 －( 2 × </t>
    <phoneticPr fontId="2"/>
  </si>
  <si>
    <t>)＝</t>
    <phoneticPr fontId="2"/>
  </si>
  <si>
    <t>c</t>
    <phoneticPr fontId="2"/>
  </si>
  <si>
    <t>⇒bと同様に計算できる</t>
    <rPh sb="3" eb="5">
      <t>ドウヨウ</t>
    </rPh>
    <rPh sb="6" eb="8">
      <t>ケイサン</t>
    </rPh>
    <phoneticPr fontId="2"/>
  </si>
  <si>
    <t>1-(2×0.025)=</t>
    <phoneticPr fontId="2"/>
  </si>
  <si>
    <t>この区間内の確率は</t>
    <rPh sb="2" eb="4">
      <t>クカン</t>
    </rPh>
    <rPh sb="4" eb="5">
      <t>ナイ</t>
    </rPh>
    <rPh sb="6" eb="8">
      <t>カクリツ</t>
    </rPh>
    <phoneticPr fontId="2"/>
  </si>
  <si>
    <t>%となる</t>
    <phoneticPr fontId="2"/>
  </si>
  <si>
    <t>※</t>
    <phoneticPr fontId="2"/>
  </si>
  <si>
    <t>今後重要になる部分なので、1.96の数字は覚えておくと便利</t>
    <rPh sb="0" eb="2">
      <t>コンゴ</t>
    </rPh>
    <rPh sb="2" eb="4">
      <t>ジュウヨウ</t>
    </rPh>
    <rPh sb="7" eb="9">
      <t>ブブン</t>
    </rPh>
    <rPh sb="18" eb="20">
      <t>スウジ</t>
    </rPh>
    <rPh sb="21" eb="22">
      <t>オボ</t>
    </rPh>
    <rPh sb="27" eb="29">
      <t>ベンリ</t>
    </rPh>
    <phoneticPr fontId="2"/>
  </si>
  <si>
    <t>以下の区間内の確率を求めよ</t>
    <rPh sb="0" eb="2">
      <t>イカ</t>
    </rPh>
    <rPh sb="3" eb="5">
      <t>クカン</t>
    </rPh>
    <rPh sb="5" eb="6">
      <t>ナイ</t>
    </rPh>
    <rPh sb="7" eb="9">
      <t>カクリツ</t>
    </rPh>
    <rPh sb="10" eb="11">
      <t>モト</t>
    </rPh>
    <phoneticPr fontId="2"/>
  </si>
  <si>
    <t>pp.86</t>
    <phoneticPr fontId="2"/>
  </si>
  <si>
    <t>例題7-1</t>
    <rPh sb="0" eb="2">
      <t>レイダイ</t>
    </rPh>
    <phoneticPr fontId="2"/>
  </si>
  <si>
    <t>母集団2万人の来店頻度について</t>
    <rPh sb="0" eb="3">
      <t>ボシュウダン</t>
    </rPh>
    <rPh sb="4" eb="6">
      <t>マンニン</t>
    </rPh>
    <rPh sb="7" eb="9">
      <t>ライテン</t>
    </rPh>
    <rPh sb="9" eb="11">
      <t>ヒンド</t>
    </rPh>
    <phoneticPr fontId="2"/>
  </si>
  <si>
    <t>平均値</t>
    <rPh sb="0" eb="3">
      <t>ヘイキンチ</t>
    </rPh>
    <phoneticPr fontId="2"/>
  </si>
  <si>
    <t>：</t>
    <phoneticPr fontId="2"/>
  </si>
  <si>
    <t>：2.00</t>
    <phoneticPr fontId="2"/>
  </si>
  <si>
    <t>標準偏差</t>
    <rPh sb="0" eb="2">
      <t>ヒョウジュン</t>
    </rPh>
    <rPh sb="2" eb="4">
      <t>ヘンサ</t>
    </rPh>
    <phoneticPr fontId="2"/>
  </si>
  <si>
    <t>：1.41</t>
    <phoneticPr fontId="2"/>
  </si>
  <si>
    <t>：1.976</t>
    <phoneticPr fontId="2"/>
  </si>
  <si>
    <t>標本平均</t>
    <rPh sb="0" eb="2">
      <t>ヒョウホン</t>
    </rPh>
    <rPh sb="2" eb="4">
      <t>ヘイキン</t>
    </rPh>
    <phoneticPr fontId="2"/>
  </si>
  <si>
    <t>の分布</t>
    <rPh sb="1" eb="3">
      <t>ブンプ</t>
    </rPh>
    <phoneticPr fontId="2"/>
  </si>
  <si>
    <t>の正規分布</t>
    <rPh sb="1" eb="3">
      <t>セイキ</t>
    </rPh>
    <rPh sb="3" eb="5">
      <t>ブンプ</t>
    </rPh>
    <phoneticPr fontId="2"/>
  </si>
  <si>
    <t>標本の大きさが200のときに、母平均±0.1の範囲内に</t>
    <rPh sb="0" eb="2">
      <t>ヒョウホン</t>
    </rPh>
    <rPh sb="3" eb="4">
      <t>オオ</t>
    </rPh>
    <rPh sb="15" eb="16">
      <t>ボ</t>
    </rPh>
    <rPh sb="16" eb="18">
      <t>ヘイキン</t>
    </rPh>
    <rPh sb="23" eb="26">
      <t>ハンイナイ</t>
    </rPh>
    <phoneticPr fontId="2"/>
  </si>
  <si>
    <t>標本平均が含まれる確率</t>
    <rPh sb="0" eb="2">
      <t>ヒョウホン</t>
    </rPh>
    <rPh sb="2" eb="4">
      <t>ヘイキン</t>
    </rPh>
    <rPh sb="5" eb="6">
      <t>フク</t>
    </rPh>
    <rPh sb="9" eb="11">
      <t>カクリツ</t>
    </rPh>
    <phoneticPr fontId="2"/>
  </si>
  <si>
    <t>を計算する</t>
    <rPh sb="1" eb="3">
      <t>ケイサン</t>
    </rPh>
    <phoneticPr fontId="2"/>
  </si>
  <si>
    <t>①</t>
    <phoneticPr fontId="2"/>
  </si>
  <si>
    <t>標本平均が母平均2.00より0.1大きい値となるZを求める</t>
    <rPh sb="0" eb="2">
      <t>ヒョウホン</t>
    </rPh>
    <rPh sb="2" eb="4">
      <t>ヘイキン</t>
    </rPh>
    <rPh sb="5" eb="6">
      <t>ボ</t>
    </rPh>
    <rPh sb="6" eb="8">
      <t>ヘイキン</t>
    </rPh>
    <rPh sb="17" eb="18">
      <t>オオ</t>
    </rPh>
    <rPh sb="20" eb="21">
      <t>アタイ</t>
    </rPh>
    <rPh sb="26" eb="27">
      <t>モト</t>
    </rPh>
    <phoneticPr fontId="2"/>
  </si>
  <si>
    <t>②</t>
    <phoneticPr fontId="2"/>
  </si>
  <si>
    <t>Z=1.01のときの上側確率を標準正規分布表から求める</t>
    <rPh sb="10" eb="11">
      <t>ウエ</t>
    </rPh>
    <rPh sb="11" eb="12">
      <t>ガワ</t>
    </rPh>
    <rPh sb="12" eb="14">
      <t>カクリツ</t>
    </rPh>
    <rPh sb="15" eb="17">
      <t>ヒョウジュン</t>
    </rPh>
    <rPh sb="17" eb="19">
      <t>セイキ</t>
    </rPh>
    <rPh sb="19" eb="21">
      <t>ブンプ</t>
    </rPh>
    <rPh sb="21" eb="22">
      <t>ヒョウ</t>
    </rPh>
    <rPh sb="24" eb="25">
      <t>モト</t>
    </rPh>
    <phoneticPr fontId="2"/>
  </si>
  <si>
    <t>③</t>
    <phoneticPr fontId="2"/>
  </si>
  <si>
    <t>を求める</t>
    <rPh sb="1" eb="2">
      <t>モト</t>
    </rPh>
    <phoneticPr fontId="2"/>
  </si>
  <si>
    <t>問題7-1</t>
    <rPh sb="0" eb="2">
      <t>モンダイ</t>
    </rPh>
    <phoneticPr fontId="2"/>
  </si>
  <si>
    <t>pp.87</t>
    <phoneticPr fontId="2"/>
  </si>
  <si>
    <t>標本数がn=1000のとき</t>
    <rPh sb="0" eb="3">
      <t>ヒョウホンスウ</t>
    </rPh>
    <phoneticPr fontId="2"/>
  </si>
  <si>
    <t>母平均±0.1の範囲内に標本平均が含まれる確率を求めよ</t>
    <phoneticPr fontId="2"/>
  </si>
  <si>
    <t>計算の仕方は例題7-1と同じ</t>
    <rPh sb="0" eb="2">
      <t>ケイサン</t>
    </rPh>
    <rPh sb="3" eb="5">
      <t>シカタ</t>
    </rPh>
    <rPh sb="6" eb="8">
      <t>レイダイ</t>
    </rPh>
    <rPh sb="12" eb="13">
      <t>オナ</t>
    </rPh>
    <phoneticPr fontId="2"/>
  </si>
  <si>
    <t>pp.89</t>
    <phoneticPr fontId="2"/>
  </si>
  <si>
    <t>確率分布の再生性</t>
    <rPh sb="0" eb="2">
      <t>カクリツ</t>
    </rPh>
    <rPh sb="2" eb="4">
      <t>ブンプ</t>
    </rPh>
    <rPh sb="5" eb="8">
      <t>サイセイセイ</t>
    </rPh>
    <phoneticPr fontId="2"/>
  </si>
  <si>
    <t>同じ確率分布にしたがう２つの【独立な】確率変数</t>
    <rPh sb="0" eb="1">
      <t>オナ</t>
    </rPh>
    <rPh sb="2" eb="4">
      <t>カクリツ</t>
    </rPh>
    <rPh sb="4" eb="6">
      <t>ブンプ</t>
    </rPh>
    <rPh sb="15" eb="17">
      <t>ドクリツ</t>
    </rPh>
    <rPh sb="19" eb="21">
      <t>カクリツ</t>
    </rPh>
    <rPh sb="21" eb="23">
      <t>ヘンスウ</t>
    </rPh>
    <phoneticPr fontId="2"/>
  </si>
  <si>
    <t>２つの確率変数の和</t>
    <rPh sb="3" eb="5">
      <t>カクリツ</t>
    </rPh>
    <rPh sb="5" eb="7">
      <t>ヘンスウ</t>
    </rPh>
    <rPh sb="8" eb="9">
      <t>ワ</t>
    </rPh>
    <phoneticPr fontId="2"/>
  </si>
  <si>
    <t>も同じ確率分布にしたがうならば</t>
    <rPh sb="1" eb="2">
      <t>オナ</t>
    </rPh>
    <rPh sb="3" eb="5">
      <t>カクリツ</t>
    </rPh>
    <rPh sb="5" eb="7">
      <t>ブンプ</t>
    </rPh>
    <phoneticPr fontId="2"/>
  </si>
  <si>
    <t>その確率分布は</t>
    <rPh sb="2" eb="4">
      <t>カクリツ</t>
    </rPh>
    <rPh sb="4" eb="6">
      <t>ブンプ</t>
    </rPh>
    <phoneticPr fontId="2"/>
  </si>
  <si>
    <t>をもつ</t>
    <phoneticPr fontId="2"/>
  </si>
  <si>
    <t>再生性をもつ確率分布</t>
    <rPh sb="0" eb="3">
      <t>サイセイセイ</t>
    </rPh>
    <rPh sb="6" eb="8">
      <t>カクリツ</t>
    </rPh>
    <rPh sb="8" eb="10">
      <t>ブンプ</t>
    </rPh>
    <phoneticPr fontId="2"/>
  </si>
  <si>
    <t>和の分布</t>
    <rPh sb="0" eb="1">
      <t>ワ</t>
    </rPh>
    <rPh sb="2" eb="4">
      <t>ブンプ</t>
    </rPh>
    <phoneticPr fontId="2"/>
  </si>
  <si>
    <t>中心極限定理が適用される</t>
    <rPh sb="0" eb="2">
      <t>チュウシン</t>
    </rPh>
    <rPh sb="2" eb="4">
      <t>キョクゲン</t>
    </rPh>
    <rPh sb="4" eb="6">
      <t>テイリ</t>
    </rPh>
    <rPh sb="7" eb="9">
      <t>テキヨウ</t>
    </rPh>
    <phoneticPr fontId="2"/>
  </si>
  <si>
    <t>標本の大きさを大きくすると</t>
    <rPh sb="0" eb="2">
      <t>ヒョウホン</t>
    </rPh>
    <rPh sb="3" eb="4">
      <t>オオ</t>
    </rPh>
    <rPh sb="7" eb="8">
      <t>オオ</t>
    </rPh>
    <phoneticPr fontId="2"/>
  </si>
  <si>
    <t>正規分布に近似する</t>
    <rPh sb="0" eb="2">
      <t>セイキ</t>
    </rPh>
    <rPh sb="2" eb="4">
      <t>ブンプ</t>
    </rPh>
    <rPh sb="5" eb="7">
      <t>キンジ</t>
    </rPh>
    <phoneticPr fontId="2"/>
  </si>
  <si>
    <t>pp.90</t>
    <phoneticPr fontId="2"/>
  </si>
  <si>
    <t>自由度と等しい</t>
    <rPh sb="0" eb="3">
      <t>ジユウド</t>
    </rPh>
    <rPh sb="4" eb="5">
      <t>ヒト</t>
    </rPh>
    <phoneticPr fontId="2"/>
  </si>
  <si>
    <t>自由度の２倍</t>
    <rPh sb="0" eb="3">
      <t>ジユウド</t>
    </rPh>
    <rPh sb="5" eb="6">
      <t>バイ</t>
    </rPh>
    <phoneticPr fontId="2"/>
  </si>
  <si>
    <t>カイ二乗分布の形状</t>
    <rPh sb="2" eb="4">
      <t>ジジョウ</t>
    </rPh>
    <rPh sb="4" eb="6">
      <t>ブンプ</t>
    </rPh>
    <rPh sb="7" eb="9">
      <t>ケイジョウ</t>
    </rPh>
    <phoneticPr fontId="2"/>
  </si>
  <si>
    <t>自由度が小さいとき</t>
    <rPh sb="0" eb="3">
      <t>ジユウド</t>
    </rPh>
    <rPh sb="4" eb="5">
      <t>チイ</t>
    </rPh>
    <phoneticPr fontId="2"/>
  </si>
  <si>
    <t>左右非対称</t>
    <rPh sb="0" eb="2">
      <t>サユウ</t>
    </rPh>
    <rPh sb="2" eb="5">
      <t>ヒタイショウ</t>
    </rPh>
    <phoneticPr fontId="2"/>
  </si>
  <si>
    <t>自由度が大きいとき</t>
    <rPh sb="0" eb="3">
      <t>ジユウド</t>
    </rPh>
    <rPh sb="4" eb="5">
      <t>オオ</t>
    </rPh>
    <phoneticPr fontId="2"/>
  </si>
  <si>
    <t>左右対称に変化</t>
    <rPh sb="0" eb="2">
      <t>サユウ</t>
    </rPh>
    <rPh sb="2" eb="4">
      <t>タイショウ</t>
    </rPh>
    <rPh sb="5" eb="7">
      <t>ヘンカ</t>
    </rPh>
    <phoneticPr fontId="2"/>
  </si>
  <si>
    <t>再生性をもつため、自由度の値が大きくなると</t>
    <rPh sb="0" eb="3">
      <t>サイセイセイ</t>
    </rPh>
    <rPh sb="9" eb="12">
      <t>ジユウド</t>
    </rPh>
    <rPh sb="13" eb="14">
      <t>アタイ</t>
    </rPh>
    <rPh sb="15" eb="16">
      <t>オオ</t>
    </rPh>
    <phoneticPr fontId="2"/>
  </si>
  <si>
    <t>に近似する。</t>
    <rPh sb="1" eb="3">
      <t>キンジ</t>
    </rPh>
    <phoneticPr fontId="2"/>
  </si>
  <si>
    <t>例</t>
    <rPh sb="0" eb="1">
      <t>レイ</t>
    </rPh>
    <phoneticPr fontId="2"/>
  </si>
  <si>
    <t>データ</t>
    <phoneticPr fontId="2"/>
  </si>
  <si>
    <t>xは未知</t>
    <rPh sb="2" eb="4">
      <t>ミチ</t>
    </rPh>
    <phoneticPr fontId="2"/>
  </si>
  <si>
    <t>所与の条件</t>
    <rPh sb="0" eb="2">
      <t>ショヨ</t>
    </rPh>
    <rPh sb="3" eb="5">
      <t>ジョウケン</t>
    </rPh>
    <phoneticPr fontId="2"/>
  </si>
  <si>
    <t>平均値は2</t>
    <rPh sb="0" eb="3">
      <t>ヘイキンチ</t>
    </rPh>
    <phoneticPr fontId="2"/>
  </si>
  <si>
    <r>
      <t>自由度</t>
    </r>
    <r>
      <rPr>
        <i/>
        <sz val="12"/>
        <rFont val="Century Schoolbook"/>
        <family val="1"/>
      </rPr>
      <t>(n-1)</t>
    </r>
    <rPh sb="0" eb="3">
      <t>ジユウド</t>
    </rPh>
    <phoneticPr fontId="2"/>
  </si>
  <si>
    <r>
      <rPr>
        <i/>
        <sz val="12"/>
        <rFont val="Century Schoolbook"/>
        <family val="1"/>
      </rPr>
      <t>n</t>
    </r>
    <r>
      <rPr>
        <sz val="12"/>
        <rFont val="メイリオ"/>
        <family val="3"/>
        <charset val="128"/>
      </rPr>
      <t>個の統計データに平均値という条件を与えると</t>
    </r>
    <rPh sb="1" eb="2">
      <t>コ</t>
    </rPh>
    <rPh sb="3" eb="5">
      <t>トウケイ</t>
    </rPh>
    <rPh sb="9" eb="12">
      <t>ヘイキンチ</t>
    </rPh>
    <rPh sb="15" eb="17">
      <t>ジョウケン</t>
    </rPh>
    <rPh sb="18" eb="19">
      <t>アタ</t>
    </rPh>
    <phoneticPr fontId="2"/>
  </si>
  <si>
    <r>
      <rPr>
        <i/>
        <sz val="12"/>
        <rFont val="Century Schoolbook"/>
        <family val="1"/>
      </rPr>
      <t>n-1</t>
    </r>
    <r>
      <rPr>
        <sz val="12"/>
        <rFont val="メイリオ"/>
        <family val="3"/>
        <charset val="128"/>
      </rPr>
      <t>個のデータがわかれば、</t>
    </r>
    <r>
      <rPr>
        <i/>
        <sz val="12"/>
        <rFont val="Century Schoolbook"/>
        <family val="1"/>
      </rPr>
      <t>n</t>
    </r>
    <r>
      <rPr>
        <sz val="12"/>
        <rFont val="メイリオ"/>
        <family val="3"/>
        <charset val="128"/>
      </rPr>
      <t>個すべてのデータがわかる</t>
    </r>
    <rPh sb="3" eb="4">
      <t>コ</t>
    </rPh>
    <rPh sb="15" eb="16">
      <t>コ</t>
    </rPh>
    <phoneticPr fontId="2"/>
  </si>
  <si>
    <r>
      <t xml:space="preserve">（4, </t>
    </r>
    <r>
      <rPr>
        <i/>
        <sz val="12"/>
        <rFont val="Century Schoolbook"/>
        <family val="1"/>
      </rPr>
      <t>x</t>
    </r>
    <r>
      <rPr>
        <sz val="12"/>
        <rFont val="メイリオ"/>
        <family val="3"/>
        <charset val="128"/>
      </rPr>
      <t>, 1, 1）</t>
    </r>
    <phoneticPr fontId="2"/>
  </si>
  <si>
    <r>
      <rPr>
        <i/>
        <sz val="12"/>
        <rFont val="Century Schoolbook"/>
        <family val="1"/>
      </rPr>
      <t>4 + x + 1 + 1 = 2 × 4</t>
    </r>
    <r>
      <rPr>
        <sz val="12"/>
        <rFont val="メイリオ"/>
        <family val="3"/>
        <charset val="128"/>
      </rPr>
      <t>　より　</t>
    </r>
    <r>
      <rPr>
        <i/>
        <sz val="12"/>
        <rFont val="Century Schoolbook"/>
        <family val="1"/>
      </rPr>
      <t>x = 2</t>
    </r>
    <phoneticPr fontId="2"/>
  </si>
  <si>
    <t>x</t>
    <phoneticPr fontId="2"/>
  </si>
  <si>
    <t>f(x)</t>
    <phoneticPr fontId="2"/>
  </si>
  <si>
    <t>pp.91</t>
    <phoneticPr fontId="2"/>
  </si>
  <si>
    <t>平方和の分解</t>
    <rPh sb="0" eb="2">
      <t>ヘイホウ</t>
    </rPh>
    <rPh sb="2" eb="3">
      <t>ワ</t>
    </rPh>
    <rPh sb="4" eb="6">
      <t>ブンカイ</t>
    </rPh>
    <phoneticPr fontId="2"/>
  </si>
  <si>
    <t>の</t>
    <phoneticPr fontId="2"/>
  </si>
  <si>
    <t>にしたがう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</si>
</sst>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0000"/>
  </numFmts>
  <fonts count="18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Trebuchet MS"/>
      <family val="2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sz val="12"/>
      <color theme="0"/>
      <name val="メイリオ"/>
      <family val="3"/>
      <charset val="128"/>
    </font>
    <font>
      <i/>
      <sz val="12"/>
      <name val="Century Schoolbook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1" fillId="0" borderId="3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77" fontId="15" fillId="0" borderId="31" xfId="0" applyNumberFormat="1" applyFont="1" applyBorder="1" applyAlignment="1">
      <alignment horizontal="center" vertical="center"/>
    </xf>
    <xf numFmtId="178" fontId="15" fillId="0" borderId="0" xfId="0" applyNumberFormat="1" applyFont="1" applyAlignment="1">
      <alignment vertical="center"/>
    </xf>
    <xf numFmtId="177" fontId="15" fillId="0" borderId="33" xfId="0" applyNumberFormat="1" applyFont="1" applyBorder="1" applyAlignment="1">
      <alignment horizontal="center" vertical="center"/>
    </xf>
    <xf numFmtId="178" fontId="15" fillId="0" borderId="32" xfId="0" applyNumberFormat="1" applyFont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0" fontId="7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4736"/>
        <c:axId val="126738816"/>
      </c:scatterChart>
      <c:valAx>
        <c:axId val="126724736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6738816"/>
        <c:crosses val="autoZero"/>
        <c:crossBetween val="midCat"/>
        <c:majorUnit val="1"/>
      </c:valAx>
      <c:valAx>
        <c:axId val="126738816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6724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(2)'!$C$5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(2)'!$B$6:$B$86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(2)'!$C$6:$C$86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5392"/>
        <c:axId val="142076928"/>
      </c:scatterChart>
      <c:valAx>
        <c:axId val="14207539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2076928"/>
        <c:crosses val="autoZero"/>
        <c:crossBetween val="midCat"/>
      </c:valAx>
      <c:valAx>
        <c:axId val="1420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7539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(2)'!$L$5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(2)'!$K$6:$K$86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(2)'!$L$6:$L$86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(2)'!$N$5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'norm.dist (2)'!$M$6:$M$86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'norm.dist (2)'!$N$6:$N$86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2560"/>
        <c:axId val="142244096"/>
      </c:scatterChart>
      <c:valAx>
        <c:axId val="142242560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2244096"/>
        <c:crosses val="autoZero"/>
        <c:crossBetween val="midCat"/>
        <c:majorUnit val="2"/>
      </c:valAx>
      <c:valAx>
        <c:axId val="1422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4256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(2)'!$L$5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(2)'!$K$6:$K$86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(2)'!$L$6:$L$86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(2)'!$P$5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'norm.dist (2)'!$O$6:$O$86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'norm.dist (2)'!$P$6:$P$86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2656"/>
        <c:axId val="142264192"/>
      </c:scatterChart>
      <c:valAx>
        <c:axId val="14226265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2264192"/>
        <c:crosses val="autoZero"/>
        <c:crossBetween val="midCat"/>
        <c:majorUnit val="2"/>
      </c:valAx>
      <c:valAx>
        <c:axId val="1422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6265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'norm.dist (2)'!$L$5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(2)'!$K$6:$K$86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(2)'!$L$6:$L$86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(2)'!$N$5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'norm.dist (2)'!$M$6:$M$86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'norm.dist (2)'!$N$6:$N$86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2592"/>
        <c:axId val="142308480"/>
      </c:scatterChart>
      <c:valAx>
        <c:axId val="142302592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142308480"/>
        <c:crosses val="autoZero"/>
        <c:crossBetween val="midCat"/>
        <c:majorUnit val="2"/>
      </c:valAx>
      <c:valAx>
        <c:axId val="14230848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2302592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'norm.dist (2)'!$N$5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'norm.dist (2)'!$M$6:$M$86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'norm.dist (2)'!$N$6:$N$86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7344"/>
        <c:axId val="142378880"/>
      </c:scatterChart>
      <c:valAx>
        <c:axId val="142377344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142378880"/>
        <c:crosses val="autoZero"/>
        <c:crossBetween val="midCat"/>
        <c:majorUnit val="2"/>
      </c:valAx>
      <c:valAx>
        <c:axId val="14237888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2377344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(2)'!$Z$5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(2)'!$Y$6:$Y$86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(2)'!$Z$6:$Z$86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(2)'!$AB$5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'norm.dist (2)'!$AA$6:$AA$36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'norm.dist (2)'!$AB$6:$AB$36</c:f>
              <c:numCache>
                <c:formatCode>General</c:formatCode>
                <c:ptCount val="31"/>
                <c:pt idx="0">
                  <c:v>0.24197072451914337</c:v>
                </c:pt>
                <c:pt idx="1">
                  <c:v>0.26608524989875482</c:v>
                </c:pt>
                <c:pt idx="2">
                  <c:v>0.28969155276148273</c:v>
                </c:pt>
                <c:pt idx="3">
                  <c:v>0.31225393336676127</c:v>
                </c:pt>
                <c:pt idx="4">
                  <c:v>0.33322460289179967</c:v>
                </c:pt>
                <c:pt idx="5">
                  <c:v>0.35206532676429947</c:v>
                </c:pt>
                <c:pt idx="6">
                  <c:v>0.36827014030332333</c:v>
                </c:pt>
                <c:pt idx="7">
                  <c:v>0.38138781546052408</c:v>
                </c:pt>
                <c:pt idx="8">
                  <c:v>0.39104269397545588</c:v>
                </c:pt>
                <c:pt idx="9">
                  <c:v>0.39695254747701181</c:v>
                </c:pt>
                <c:pt idx="10">
                  <c:v>0.3989422804014327</c:v>
                </c:pt>
                <c:pt idx="11">
                  <c:v>0.39695254747701181</c:v>
                </c:pt>
                <c:pt idx="12">
                  <c:v>0.39104269397545594</c:v>
                </c:pt>
                <c:pt idx="13">
                  <c:v>0.38138781546052414</c:v>
                </c:pt>
                <c:pt idx="14">
                  <c:v>0.36827014030332339</c:v>
                </c:pt>
                <c:pt idx="15">
                  <c:v>0.35206532676429952</c:v>
                </c:pt>
                <c:pt idx="16">
                  <c:v>0.33322460289179967</c:v>
                </c:pt>
                <c:pt idx="17">
                  <c:v>0.31225393336676133</c:v>
                </c:pt>
                <c:pt idx="18">
                  <c:v>0.28969155276148278</c:v>
                </c:pt>
                <c:pt idx="19">
                  <c:v>0.26608524989875487</c:v>
                </c:pt>
                <c:pt idx="20">
                  <c:v>0.24197072451914342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3264"/>
        <c:axId val="142444800"/>
      </c:scatterChart>
      <c:valAx>
        <c:axId val="14244326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2444800"/>
        <c:crosses val="autoZero"/>
        <c:crossBetween val="midCat"/>
        <c:majorUnit val="1"/>
      </c:valAx>
      <c:valAx>
        <c:axId val="14244480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244326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5200"/>
        <c:axId val="142529280"/>
      </c:scatterChart>
      <c:valAx>
        <c:axId val="14251520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2529280"/>
        <c:crosses val="autoZero"/>
        <c:crossBetween val="midCat"/>
      </c:valAx>
      <c:valAx>
        <c:axId val="1425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1520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2448"/>
        <c:axId val="142633984"/>
      </c:scatterChart>
      <c:valAx>
        <c:axId val="142632448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2633984"/>
        <c:crosses val="autoZero"/>
        <c:crossBetween val="midCat"/>
        <c:majorUnit val="4"/>
      </c:valAx>
      <c:valAx>
        <c:axId val="142633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3244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0848"/>
        <c:axId val="140120832"/>
      </c:scatterChart>
      <c:valAx>
        <c:axId val="14267084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0120832"/>
        <c:crosses val="autoZero"/>
        <c:crossBetween val="midCat"/>
        <c:majorUnit val="2"/>
      </c:valAx>
      <c:valAx>
        <c:axId val="1401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7084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42848"/>
        <c:axId val="140148736"/>
      </c:scatterChart>
      <c:valAx>
        <c:axId val="14014284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0148736"/>
        <c:crosses val="autoZero"/>
        <c:crossBetween val="midCat"/>
        <c:majorUnit val="2"/>
      </c:valAx>
      <c:valAx>
        <c:axId val="1401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4284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6240"/>
        <c:axId val="125296640"/>
      </c:scatterChart>
      <c:valAx>
        <c:axId val="12458624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5296640"/>
        <c:crosses val="autoZero"/>
        <c:crossBetween val="midCat"/>
        <c:majorUnit val="1"/>
      </c:valAx>
      <c:valAx>
        <c:axId val="12529664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4586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9376"/>
        <c:axId val="141990912"/>
      </c:scatterChart>
      <c:valAx>
        <c:axId val="141989376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141990912"/>
        <c:crosses val="autoZero"/>
        <c:crossBetween val="midCat"/>
        <c:majorUnit val="2"/>
      </c:valAx>
      <c:valAx>
        <c:axId val="1419909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989376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96576"/>
        <c:axId val="140298112"/>
      </c:scatterChart>
      <c:valAx>
        <c:axId val="140296576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140298112"/>
        <c:crosses val="autoZero"/>
        <c:crossBetween val="midCat"/>
        <c:majorUnit val="2"/>
      </c:valAx>
      <c:valAx>
        <c:axId val="1402981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0296576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7040"/>
        <c:axId val="142728576"/>
      </c:scatterChart>
      <c:valAx>
        <c:axId val="14272704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2728576"/>
        <c:crosses val="autoZero"/>
        <c:crossBetween val="midCat"/>
        <c:majorUnit val="1"/>
      </c:valAx>
      <c:valAx>
        <c:axId val="142728576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2727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6736"/>
        <c:axId val="143082624"/>
      </c:scatterChart>
      <c:valAx>
        <c:axId val="143076736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3082624"/>
        <c:crosses val="autoZero"/>
        <c:crossBetween val="midCat"/>
        <c:majorUnit val="1"/>
      </c:valAx>
      <c:valAx>
        <c:axId val="143082624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30767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7056"/>
        <c:axId val="45060864"/>
      </c:scatterChart>
      <c:valAx>
        <c:axId val="45037056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45060864"/>
        <c:crosses val="autoZero"/>
        <c:crossBetween val="midCat"/>
        <c:majorUnit val="1"/>
      </c:valAx>
      <c:valAx>
        <c:axId val="45060864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5037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'chisq.dist'!$E$2</c:f>
              <c:strCache>
                <c:ptCount val="1"/>
                <c:pt idx="0">
                  <c:v>χ2(20)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'chisq.dist'!$E$6:$E$106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1.6322616219566172E-9</c:v>
                </c:pt>
                <c:pt idx="2">
                  <c:v>5.0688855981514753E-7</c:v>
                </c:pt>
                <c:pt idx="3">
                  <c:v>1.181915913523395E-5</c:v>
                </c:pt>
                <c:pt idx="4">
                  <c:v>9.5474626621949005E-5</c:v>
                </c:pt>
                <c:pt idx="5">
                  <c:v>4.3145036899170329E-4</c:v>
                </c:pt>
                <c:pt idx="6">
                  <c:v>1.3502519657802375E-3</c:v>
                </c:pt>
                <c:pt idx="7">
                  <c:v>3.2793568957362254E-3</c:v>
                </c:pt>
                <c:pt idx="8">
                  <c:v>6.6155958455251466E-3</c:v>
                </c:pt>
                <c:pt idx="9">
                  <c:v>1.1582289791329572E-2</c:v>
                </c:pt>
                <c:pt idx="10">
                  <c:v>1.8132788707821874E-2</c:v>
                </c:pt>
                <c:pt idx="11">
                  <c:v>2.5932926338023823E-2</c:v>
                </c:pt>
                <c:pt idx="12">
                  <c:v>3.4419244510281444E-2</c:v>
                </c:pt>
                <c:pt idx="13">
                  <c:v>4.2905508049520633E-2</c:v>
                </c:pt>
                <c:pt idx="14">
                  <c:v>5.0702334750295536E-2</c:v>
                </c:pt>
                <c:pt idx="15">
                  <c:v>5.7220246939115683E-2</c:v>
                </c:pt>
                <c:pt idx="16">
                  <c:v>6.2038458644709749E-2</c:v>
                </c:pt>
                <c:pt idx="17">
                  <c:v>6.4934306513819068E-2</c:v>
                </c:pt>
                <c:pt idx="18">
                  <c:v>6.5877820004761348E-2</c:v>
                </c:pt>
                <c:pt idx="19">
                  <c:v>6.5001269846133941E-2</c:v>
                </c:pt>
                <c:pt idx="20">
                  <c:v>6.255501786056665E-2</c:v>
                </c:pt>
                <c:pt idx="21">
                  <c:v>5.885977574422125E-2</c:v>
                </c:pt>
                <c:pt idx="22">
                  <c:v>5.4262754649102497E-2</c:v>
                </c:pt>
                <c:pt idx="23">
                  <c:v>4.9102204730975443E-2</c:v>
                </c:pt>
                <c:pt idx="24">
                  <c:v>4.3682189951524716E-2</c:v>
                </c:pt>
                <c:pt idx="25">
                  <c:v>3.8257454000432622E-2</c:v>
                </c:pt>
                <c:pt idx="26">
                  <c:v>3.3026981066887194E-2</c:v>
                </c:pt>
                <c:pt idx="27">
                  <c:v>2.8134252588317296E-2</c:v>
                </c:pt>
                <c:pt idx="28">
                  <c:v>2.3672086871194903E-2</c:v>
                </c:pt>
                <c:pt idx="29">
                  <c:v>1.9690149064269361E-2</c:v>
                </c:pt>
                <c:pt idx="30">
                  <c:v>1.6203583609868448E-2</c:v>
                </c:pt>
                <c:pt idx="31">
                  <c:v>1.3201636955285189E-2</c:v>
                </c:pt>
                <c:pt idx="32">
                  <c:v>1.0655531196403532E-2</c:v>
                </c:pt>
                <c:pt idx="33">
                  <c:v>8.5251792257718343E-3</c:v>
                </c:pt>
                <c:pt idx="34">
                  <c:v>6.7645836488724525E-3</c:v>
                </c:pt>
                <c:pt idx="35">
                  <c:v>5.3259364042871045E-3</c:v>
                </c:pt>
                <c:pt idx="36">
                  <c:v>4.1625440565479076E-3</c:v>
                </c:pt>
                <c:pt idx="37">
                  <c:v>3.2307593649112867E-3</c:v>
                </c:pt>
                <c:pt idx="38">
                  <c:v>2.4911175644197585E-3</c:v>
                </c:pt>
                <c:pt idx="39">
                  <c:v>1.9088687869595218E-3</c:v>
                </c:pt>
                <c:pt idx="40">
                  <c:v>1.4540766295862838E-3</c:v>
                </c:pt>
                <c:pt idx="41">
                  <c:v>1.1014247771459157E-3</c:v>
                </c:pt>
                <c:pt idx="42">
                  <c:v>8.298440875613315E-4</c:v>
                </c:pt>
                <c:pt idx="43">
                  <c:v>6.2204492295120329E-4</c:v>
                </c:pt>
                <c:pt idx="44">
                  <c:v>4.6401550960835646E-4</c:v>
                </c:pt>
                <c:pt idx="45">
                  <c:v>3.4452741976433881E-4</c:v>
                </c:pt>
                <c:pt idx="46">
                  <c:v>2.5467388406984122E-4</c:v>
                </c:pt>
                <c:pt idx="47">
                  <c:v>1.8745516328612697E-4</c:v>
                </c:pt>
                <c:pt idx="48">
                  <c:v>1.3741703737374082E-4</c:v>
                </c:pt>
                <c:pt idx="49">
                  <c:v>1.0034296370837232E-4</c:v>
                </c:pt>
                <c:pt idx="50">
                  <c:v>7.2996998300859327E-5</c:v>
                </c:pt>
                <c:pt idx="51">
                  <c:v>5.2912624924191616E-5</c:v>
                </c:pt>
                <c:pt idx="52">
                  <c:v>3.8221750542997305E-5</c:v>
                </c:pt>
                <c:pt idx="53">
                  <c:v>2.7517949318682723E-5</c:v>
                </c:pt>
                <c:pt idx="54">
                  <c:v>1.9748305522984216E-5</c:v>
                </c:pt>
                <c:pt idx="55">
                  <c:v>1.4128724721608904E-5</c:v>
                </c:pt>
                <c:pt idx="56">
                  <c:v>1.0078218278150689E-5</c:v>
                </c:pt>
                <c:pt idx="57">
                  <c:v>7.1683297866343615E-6</c:v>
                </c:pt>
                <c:pt idx="58">
                  <c:v>5.0845084959628903E-6</c:v>
                </c:pt>
                <c:pt idx="59">
                  <c:v>3.5968133303325217E-6</c:v>
                </c:pt>
                <c:pt idx="60">
                  <c:v>2.5378374792725055E-6</c:v>
                </c:pt>
                <c:pt idx="61">
                  <c:v>1.7861742638575735E-6</c:v>
                </c:pt>
                <c:pt idx="62">
                  <c:v>1.2541032027764744E-6</c:v>
                </c:pt>
                <c:pt idx="63">
                  <c:v>8.7846765524638295E-7</c:v>
                </c:pt>
                <c:pt idx="64">
                  <c:v>6.1395049723585915E-7</c:v>
                </c:pt>
                <c:pt idx="65">
                  <c:v>4.2814074300642333E-7</c:v>
                </c:pt>
                <c:pt idx="66">
                  <c:v>2.9793019958931513E-7</c:v>
                </c:pt>
                <c:pt idx="67">
                  <c:v>2.0689266366973288E-7</c:v>
                </c:pt>
                <c:pt idx="68">
                  <c:v>1.4338536959920363E-7</c:v>
                </c:pt>
                <c:pt idx="69">
                  <c:v>9.9178880420807178E-8</c:v>
                </c:pt>
                <c:pt idx="70">
                  <c:v>6.8471919691320607E-8</c:v>
                </c:pt>
                <c:pt idx="71">
                  <c:v>4.7185443501639018E-8</c:v>
                </c:pt>
                <c:pt idx="72">
                  <c:v>3.245847637386164E-8</c:v>
                </c:pt>
                <c:pt idx="73">
                  <c:v>2.2289183625940296E-8</c:v>
                </c:pt>
                <c:pt idx="74">
                  <c:v>1.5280116225693744E-8</c:v>
                </c:pt>
                <c:pt idx="75">
                  <c:v>1.0457919864065937E-8</c:v>
                </c:pt>
                <c:pt idx="76">
                  <c:v>7.146099003093792E-9</c:v>
                </c:pt>
                <c:pt idx="77">
                  <c:v>4.8754643341688696E-9</c:v>
                </c:pt>
                <c:pt idx="78">
                  <c:v>3.3212658536259226E-9</c:v>
                </c:pt>
                <c:pt idx="79">
                  <c:v>2.2591693996863997E-9</c:v>
                </c:pt>
                <c:pt idx="80">
                  <c:v>1.5345025599360147E-9</c:v>
                </c:pt>
                <c:pt idx="81">
                  <c:v>1.04082008253516E-9</c:v>
                </c:pt>
                <c:pt idx="82">
                  <c:v>7.0499806323627351E-10</c:v>
                </c:pt>
                <c:pt idx="83">
                  <c:v>4.7689068867220944E-10</c:v>
                </c:pt>
                <c:pt idx="84">
                  <c:v>3.2216795851157725E-10</c:v>
                </c:pt>
                <c:pt idx="85">
                  <c:v>2.1736612388743717E-10</c:v>
                </c:pt>
                <c:pt idx="86">
                  <c:v>1.4647393529149939E-10</c:v>
                </c:pt>
                <c:pt idx="87">
                  <c:v>9.8582612095227558E-11</c:v>
                </c:pt>
                <c:pt idx="88">
                  <c:v>6.6271050682820102E-11</c:v>
                </c:pt>
                <c:pt idx="89">
                  <c:v>4.4498218641234088E-11</c:v>
                </c:pt>
                <c:pt idx="90">
                  <c:v>2.9844747560101749E-11</c:v>
                </c:pt>
                <c:pt idx="91">
                  <c:v>1.9994503062452219E-11</c:v>
                </c:pt>
                <c:pt idx="92">
                  <c:v>1.3380775647553122E-11</c:v>
                </c:pt>
                <c:pt idx="93">
                  <c:v>8.9452017269292377E-12</c:v>
                </c:pt>
                <c:pt idx="94">
                  <c:v>5.9737499986106917E-12</c:v>
                </c:pt>
                <c:pt idx="95">
                  <c:v>3.9853050331789483E-12</c:v>
                </c:pt>
                <c:pt idx="96">
                  <c:v>2.6560911603819634E-12</c:v>
                </c:pt>
                <c:pt idx="97">
                  <c:v>1.7684803823411136E-12</c:v>
                </c:pt>
                <c:pt idx="98">
                  <c:v>1.176364956254246E-12</c:v>
                </c:pt>
                <c:pt idx="99">
                  <c:v>7.8176623250614167E-13</c:v>
                </c:pt>
                <c:pt idx="100">
                  <c:v>5.1905444593316403E-13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'chisq.dist'!$G$2</c:f>
              <c:strCache>
                <c:ptCount val="1"/>
                <c:pt idx="0">
                  <c:v>χ2(30)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'chisq.dist'!$G$6:$G$106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2.1232174361531928E-16</c:v>
                </c:pt>
                <c:pt idx="2">
                  <c:v>2.1099257401562919E-12</c:v>
                </c:pt>
                <c:pt idx="3">
                  <c:v>3.7359199002323579E-10</c:v>
                </c:pt>
                <c:pt idx="4">
                  <c:v>1.2717232983276574E-8</c:v>
                </c:pt>
                <c:pt idx="5">
                  <c:v>1.7538222234784407E-7</c:v>
                </c:pt>
                <c:pt idx="6">
                  <c:v>1.3657643510014919E-6</c:v>
                </c:pt>
                <c:pt idx="7">
                  <c:v>7.1694127937997995E-6</c:v>
                </c:pt>
                <c:pt idx="8">
                  <c:v>2.8198343930310331E-5</c:v>
                </c:pt>
                <c:pt idx="9">
                  <c:v>8.8963462304390755E-5</c:v>
                </c:pt>
                <c:pt idx="10">
                  <c:v>2.3586815148161558E-4</c:v>
                </c:pt>
                <c:pt idx="11">
                  <c:v>5.4327491774697667E-4</c:v>
                </c:pt>
                <c:pt idx="12">
                  <c:v>1.1140694526804379E-3</c:v>
                </c:pt>
                <c:pt idx="13">
                  <c:v>2.0722135677123245E-3</c:v>
                </c:pt>
                <c:pt idx="14">
                  <c:v>3.547095155462112E-3</c:v>
                </c:pt>
                <c:pt idx="15">
                  <c:v>5.6521115628370318E-3</c:v>
                </c:pt>
                <c:pt idx="16">
                  <c:v>8.4618556979264518E-3</c:v>
                </c:pt>
                <c:pt idx="17">
                  <c:v>1.1992880770764595E-2</c:v>
                </c:pt>
                <c:pt idx="18">
                  <c:v>1.6192221917503954E-2</c:v>
                </c:pt>
                <c:pt idx="19">
                  <c:v>2.0936040426336996E-2</c:v>
                </c:pt>
                <c:pt idx="20">
                  <c:v>2.6038552223013094E-2</c:v>
                </c:pt>
                <c:pt idx="21">
                  <c:v>3.1269416648032948E-2</c:v>
                </c:pt>
                <c:pt idx="22">
                  <c:v>3.6376418993475719E-2</c:v>
                </c:pt>
                <c:pt idx="23">
                  <c:v>4.1109753749477194E-2</c:v>
                </c:pt>
                <c:pt idx="24">
                  <c:v>4.524445009164918E-2</c:v>
                </c:pt>
                <c:pt idx="25">
                  <c:v>4.8598270118289905E-2</c:v>
                </c:pt>
                <c:pt idx="26">
                  <c:v>5.1043485186762196E-2</c:v>
                </c:pt>
                <c:pt idx="27">
                  <c:v>5.2512041851933797E-2</c:v>
                </c:pt>
                <c:pt idx="28">
                  <c:v>5.2994573965257773E-2</c:v>
                </c:pt>
                <c:pt idx="29">
                  <c:v>5.2534390256805612E-2</c:v>
                </c:pt>
                <c:pt idx="30">
                  <c:v>5.1217933332267096E-2</c:v>
                </c:pt>
                <c:pt idx="31">
                  <c:v>4.9163292155766064E-2</c:v>
                </c:pt>
                <c:pt idx="32">
                  <c:v>4.6508217947885538E-2</c:v>
                </c:pt>
                <c:pt idx="33">
                  <c:v>4.3398819851504788E-2</c:v>
                </c:pt>
                <c:pt idx="34">
                  <c:v>3.9979776248489418E-2</c:v>
                </c:pt>
                <c:pt idx="35">
                  <c:v>3.6386551740436195E-2</c:v>
                </c:pt>
                <c:pt idx="36">
                  <c:v>3.2739802063949053E-2</c:v>
                </c:pt>
                <c:pt idx="37">
                  <c:v>2.9141904772019098E-2</c:v>
                </c:pt>
                <c:pt idx="38">
                  <c:v>2.5675381743848657E-2</c:v>
                </c:pt>
                <c:pt idx="39">
                  <c:v>2.2402878020355215E-2</c:v>
                </c:pt>
                <c:pt idx="40">
                  <c:v>1.9368320074409383E-2</c:v>
                </c:pt>
                <c:pt idx="41">
                  <c:v>1.6598881634953246E-2</c:v>
                </c:pt>
                <c:pt idx="42">
                  <c:v>1.4107422027361463E-2</c:v>
                </c:pt>
                <c:pt idx="43">
                  <c:v>1.189511733047049E-2</c:v>
                </c:pt>
                <c:pt idx="44">
                  <c:v>9.9540675108805154E-3</c:v>
                </c:pt>
                <c:pt idx="45">
                  <c:v>8.2697249079307835E-3</c:v>
                </c:pt>
                <c:pt idx="46">
                  <c:v>6.8230455836485841E-3</c:v>
                </c:pt>
                <c:pt idx="47">
                  <c:v>5.5923120806332894E-3</c:v>
                </c:pt>
                <c:pt idx="48">
                  <c:v>4.5546128862847405E-3</c:v>
                </c:pt>
                <c:pt idx="49">
                  <c:v>3.68699056918608E-3</c:v>
                </c:pt>
                <c:pt idx="50">
                  <c:v>2.9672881765394235E-3</c:v>
                </c:pt>
                <c:pt idx="51">
                  <c:v>2.3747335601297251E-3</c:v>
                </c:pt>
                <c:pt idx="52">
                  <c:v>1.8903054844303848E-3</c:v>
                </c:pt>
                <c:pt idx="53">
                  <c:v>1.4969252598541506E-3</c:v>
                </c:pt>
                <c:pt idx="54">
                  <c:v>1.1795146493376906E-3</c:v>
                </c:pt>
                <c:pt idx="55">
                  <c:v>9.2495608441844521E-4</c:v>
                </c:pt>
                <c:pt idx="56">
                  <c:v>7.2198570326048898E-4</c:v>
                </c:pt>
                <c:pt idx="57">
                  <c:v>5.6104404639298225E-4</c:v>
                </c:pt>
                <c:pt idx="58">
                  <c:v>4.341038601084779E-4</c:v>
                </c:pt>
                <c:pt idx="59">
                  <c:v>3.3448963130903406E-4</c:v>
                </c:pt>
                <c:pt idx="60">
                  <c:v>2.5669934543090978E-4</c:v>
                </c:pt>
                <c:pt idx="61">
                  <c:v>1.9623555821723907E-4</c:v>
                </c:pt>
                <c:pt idx="62">
                  <c:v>1.4945017466646369E-4</c:v>
                </c:pt>
                <c:pt idx="63">
                  <c:v>1.1340526698692409E-4</c:v>
                </c:pt>
                <c:pt idx="64">
                  <c:v>8.5750750128483198E-5</c:v>
                </c:pt>
                <c:pt idx="65">
                  <c:v>6.4618674332293533E-5</c:v>
                </c:pt>
                <c:pt idx="66">
                  <c:v>4.8533197833401128E-5</c:v>
                </c:pt>
                <c:pt idx="67">
                  <c:v>3.6334886425373128E-5</c:v>
                </c:pt>
                <c:pt idx="68">
                  <c:v>2.7117778318084124E-5</c:v>
                </c:pt>
                <c:pt idx="69">
                  <c:v>2.0177592997739834E-5</c:v>
                </c:pt>
                <c:pt idx="70">
                  <c:v>1.4969503858797775E-5</c:v>
                </c:pt>
                <c:pt idx="71">
                  <c:v>1.107399919164292E-5</c:v>
                </c:pt>
                <c:pt idx="72">
                  <c:v>8.1694969410329616E-6</c:v>
                </c:pt>
                <c:pt idx="73">
                  <c:v>6.0105354809380283E-6</c:v>
                </c:pt>
                <c:pt idx="74">
                  <c:v>4.4105216554674833E-6</c:v>
                </c:pt>
                <c:pt idx="75">
                  <c:v>3.2281694935822103E-6</c:v>
                </c:pt>
                <c:pt idx="76">
                  <c:v>2.3569029098183843E-6</c:v>
                </c:pt>
                <c:pt idx="77">
                  <c:v>1.7166205692415448E-6</c:v>
                </c:pt>
                <c:pt idx="78">
                  <c:v>1.2473299671555537E-6</c:v>
                </c:pt>
                <c:pt idx="79">
                  <c:v>9.0425091285407622E-7</c:v>
                </c:pt>
                <c:pt idx="80">
                  <c:v>6.5406702521414913E-7</c:v>
                </c:pt>
                <c:pt idx="81">
                  <c:v>4.7206897634021222E-7</c:v>
                </c:pt>
                <c:pt idx="82">
                  <c:v>3.3998666882664105E-7</c:v>
                </c:pt>
                <c:pt idx="83">
                  <c:v>2.4435093616645007E-7</c:v>
                </c:pt>
                <c:pt idx="84">
                  <c:v>1.7526027059941181E-7</c:v>
                </c:pt>
                <c:pt idx="85">
                  <c:v>1.2545592939142768E-7</c:v>
                </c:pt>
                <c:pt idx="86">
                  <c:v>8.9630807389635783E-8</c:v>
                </c:pt>
                <c:pt idx="87">
                  <c:v>6.3914778301794665E-8</c:v>
                </c:pt>
                <c:pt idx="88">
                  <c:v>4.5492721608072217E-8</c:v>
                </c:pt>
                <c:pt idx="89">
                  <c:v>3.2321935651230375E-8</c:v>
                </c:pt>
                <c:pt idx="90">
                  <c:v>2.2923723394788072E-8</c:v>
                </c:pt>
                <c:pt idx="91">
                  <c:v>1.6230140479664341E-8</c:v>
                </c:pt>
                <c:pt idx="92">
                  <c:v>1.1471629926566614E-8</c:v>
                </c:pt>
                <c:pt idx="93">
                  <c:v>8.0948645136984357E-9</c:v>
                </c:pt>
                <c:pt idx="94">
                  <c:v>5.7028377258059194E-9</c:v>
                </c:pt>
                <c:pt idx="95">
                  <c:v>4.0112921776097345E-9</c:v>
                </c:pt>
                <c:pt idx="96">
                  <c:v>2.8171102523936333E-9</c:v>
                </c:pt>
                <c:pt idx="97">
                  <c:v>1.9754389856227767E-9</c:v>
                </c:pt>
                <c:pt idx="98">
                  <c:v>1.3831750912953382E-9</c:v>
                </c:pt>
                <c:pt idx="99">
                  <c:v>9.6706926987225075E-10</c:v>
                </c:pt>
                <c:pt idx="100">
                  <c:v>6.7517696617596438E-10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'chisq.dist'!$I$2</c:f>
              <c:strCache>
                <c:ptCount val="1"/>
                <c:pt idx="0">
                  <c:v>χ2(40)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'chisq.dist'!$I$6:$I$106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'chisq.dist'!$J$6:$J$106</c:f>
              <c:numCache>
                <c:formatCode>General</c:formatCode>
                <c:ptCount val="101"/>
                <c:pt idx="0">
                  <c:v>0</c:v>
                </c:pt>
                <c:pt idx="1">
                  <c:v>4.7550843423766916E-24</c:v>
                </c:pt>
                <c:pt idx="2">
                  <c:v>1.5121013503012101E-18</c:v>
                </c:pt>
                <c:pt idx="3">
                  <c:v>2.033141393073445E-15</c:v>
                </c:pt>
                <c:pt idx="4">
                  <c:v>2.9164620991346147E-13</c:v>
                </c:pt>
                <c:pt idx="5">
                  <c:v>1.2274373746672304E-11</c:v>
                </c:pt>
                <c:pt idx="6">
                  <c:v>2.3784595895923784E-10</c:v>
                </c:pt>
                <c:pt idx="7">
                  <c:v>2.6985939297339231E-9</c:v>
                </c:pt>
                <c:pt idx="8">
                  <c:v>2.069365911638416E-8</c:v>
                </c:pt>
                <c:pt idx="9">
                  <c:v>1.1764892853842348E-7</c:v>
                </c:pt>
                <c:pt idx="10">
                  <c:v>5.2824215498512854E-7</c:v>
                </c:pt>
                <c:pt idx="11">
                  <c:v>1.9595070622023194E-6</c:v>
                </c:pt>
                <c:pt idx="12">
                  <c:v>6.2084365784049072E-6</c:v>
                </c:pt>
                <c:pt idx="13">
                  <c:v>1.723118030912749E-5</c:v>
                </c:pt>
                <c:pt idx="14">
                  <c:v>4.2724478469965945E-5</c:v>
                </c:pt>
                <c:pt idx="15">
                  <c:v>9.6123765059495669E-5</c:v>
                </c:pt>
                <c:pt idx="16">
                  <c:v>1.9871437300026762E-4</c:v>
                </c:pt>
                <c:pt idx="17">
                  <c:v>3.8135713437158388E-4</c:v>
                </c:pt>
                <c:pt idx="18">
                  <c:v>6.8522425181078057E-4</c:v>
                </c:pt>
                <c:pt idx="19">
                  <c:v>1.160984189644893E-3</c:v>
                </c:pt>
                <c:pt idx="20">
                  <c:v>1.8660813139987594E-3</c:v>
                </c:pt>
                <c:pt idx="21">
                  <c:v>2.8600920148216247E-3</c:v>
                </c:pt>
                <c:pt idx="22">
                  <c:v>4.198528448083833E-3</c:v>
                </c:pt>
                <c:pt idx="23">
                  <c:v>5.9258111656035756E-3</c:v>
                </c:pt>
                <c:pt idx="24">
                  <c:v>8.0683601401826399E-3</c:v>
                </c:pt>
                <c:pt idx="25">
                  <c:v>1.0628809089229758E-2</c:v>
                </c:pt>
                <c:pt idx="26">
                  <c:v>1.358222160979853E-2</c:v>
                </c:pt>
                <c:pt idx="27">
                  <c:v>1.6874910527424503E-2</c:v>
                </c:pt>
                <c:pt idx="28">
                  <c:v>2.0426093444194184E-2</c:v>
                </c:pt>
                <c:pt idx="29">
                  <c:v>2.413222900769085E-2</c:v>
                </c:pt>
                <c:pt idx="30">
                  <c:v>2.7873536667376398E-2</c:v>
                </c:pt>
                <c:pt idx="31">
                  <c:v>3.1521957478369007E-2</c:v>
                </c:pt>
                <c:pt idx="32">
                  <c:v>3.4949691221564355E-2</c:v>
                </c:pt>
                <c:pt idx="33">
                  <c:v>3.8037448011284759E-2</c:v>
                </c:pt>
                <c:pt idx="34">
                  <c:v>4.0681662914840211E-2</c:v>
                </c:pt>
                <c:pt idx="35">
                  <c:v>4.280010898155813E-2</c:v>
                </c:pt>
                <c:pt idx="36">
                  <c:v>4.4335570968332252E-2</c:v>
                </c:pt>
                <c:pt idx="37">
                  <c:v>4.5257473685307609E-2</c:v>
                </c:pt>
                <c:pt idx="38">
                  <c:v>4.5561566234206145E-2</c:v>
                </c:pt>
                <c:pt idx="39">
                  <c:v>4.5267926482262077E-2</c:v>
                </c:pt>
                <c:pt idx="40">
                  <c:v>4.4417658696042611E-2</c:v>
                </c:pt>
                <c:pt idx="41">
                  <c:v>4.3068710025422473E-2</c:v>
                </c:pt>
                <c:pt idx="42">
                  <c:v>4.1291234096841684E-2</c:v>
                </c:pt>
                <c:pt idx="43">
                  <c:v>3.9162892507461848E-2</c:v>
                </c:pt>
                <c:pt idx="44">
                  <c:v>3.676441983017583E-2</c:v>
                </c:pt>
                <c:pt idx="45">
                  <c:v>3.4175697300478577E-2</c:v>
                </c:pt>
                <c:pt idx="46">
                  <c:v>3.1472495758082107E-2</c:v>
                </c:pt>
                <c:pt idx="47">
                  <c:v>2.8723968484813688E-2</c:v>
                </c:pt>
                <c:pt idx="48">
                  <c:v>2.5990905486068201E-2</c:v>
                </c:pt>
                <c:pt idx="49">
                  <c:v>2.3324706059088006E-2</c:v>
                </c:pt>
                <c:pt idx="50">
                  <c:v>2.0766987443396525E-2</c:v>
                </c:pt>
                <c:pt idx="51">
                  <c:v>1.8349723428046402E-2</c:v>
                </c:pt>
                <c:pt idx="52">
                  <c:v>1.60957962213189E-2</c:v>
                </c:pt>
                <c:pt idx="53">
                  <c:v>1.4019845170530792E-2</c:v>
                </c:pt>
                <c:pt idx="54">
                  <c:v>1.2129304271646121E-2</c:v>
                </c:pt>
                <c:pt idx="55">
                  <c:v>1.0425534110574146E-2</c:v>
                </c:pt>
                <c:pt idx="56">
                  <c:v>8.9049705049964265E-3</c:v>
                </c:pt>
                <c:pt idx="57">
                  <c:v>7.5602296706091263E-3</c:v>
                </c:pt>
                <c:pt idx="58">
                  <c:v>6.3811267029011635E-3</c:v>
                </c:pt>
                <c:pt idx="59">
                  <c:v>5.355579500683951E-3</c:v>
                </c:pt>
                <c:pt idx="60">
                  <c:v>4.4703833376125999E-3</c:v>
                </c:pt>
                <c:pt idx="61">
                  <c:v>3.7118518383013736E-3</c:v>
                </c:pt>
                <c:pt idx="62">
                  <c:v>3.0663281285851522E-3</c:v>
                </c:pt>
                <c:pt idx="63">
                  <c:v>2.520575584582452E-3</c:v>
                </c:pt>
                <c:pt idx="64">
                  <c:v>2.0620611986406261E-3</c:v>
                </c:pt>
                <c:pt idx="65">
                  <c:v>1.6791464664067074E-3</c:v>
                </c:pt>
                <c:pt idx="66">
                  <c:v>1.3612012460991446E-3</c:v>
                </c:pt>
                <c:pt idx="67">
                  <c:v>1.0986555983511846E-3</c:v>
                </c:pt>
                <c:pt idx="68">
                  <c:v>8.8300349430982521E-4</c:v>
                </c:pt>
                <c:pt idx="69">
                  <c:v>7.0677074365728247E-4</c:v>
                </c:pt>
                <c:pt idx="70">
                  <c:v>5.6345775318469458E-4</c:v>
                </c:pt>
                <c:pt idx="71">
                  <c:v>4.4746594011833016E-4</c:v>
                </c:pt>
                <c:pt idx="72">
                  <c:v>3.5401490645278722E-4</c:v>
                </c:pt>
                <c:pt idx="73">
                  <c:v>2.7905590591879566E-4</c:v>
                </c:pt>
                <c:pt idx="74">
                  <c:v>2.1918574706477625E-4</c:v>
                </c:pt>
                <c:pt idx="75">
                  <c:v>1.7156409297411614E-4</c:v>
                </c:pt>
                <c:pt idx="76">
                  <c:v>1.3383614122459324E-4</c:v>
                </c:pt>
                <c:pt idx="77">
                  <c:v>1.0406188547228262E-4</c:v>
                </c:pt>
                <c:pt idx="78">
                  <c:v>8.0652553588540825E-5</c:v>
                </c:pt>
                <c:pt idx="79">
                  <c:v>6.2314363714812568E-5</c:v>
                </c:pt>
                <c:pt idx="80">
                  <c:v>4.7999414761730981E-5</c:v>
                </c:pt>
                <c:pt idx="81">
                  <c:v>3.6863308189712034E-5</c:v>
                </c:pt>
                <c:pt idx="82">
                  <c:v>2.8228961587618835E-5</c:v>
                </c:pt>
                <c:pt idx="83">
                  <c:v>2.1556002320072081E-5</c:v>
                </c:pt>
                <c:pt idx="84">
                  <c:v>1.6415104836952861E-5</c:v>
                </c:pt>
                <c:pt idx="85">
                  <c:v>1.2466644440234369E-5</c:v>
                </c:pt>
                <c:pt idx="86">
                  <c:v>9.4430723535024932E-6</c:v>
                </c:pt>
                <c:pt idx="87">
                  <c:v>7.1344632047278359E-6</c:v>
                </c:pt>
                <c:pt idx="88">
                  <c:v>5.3767399574923139E-6</c:v>
                </c:pt>
                <c:pt idx="89">
                  <c:v>4.0421380992903121E-6</c:v>
                </c:pt>
                <c:pt idx="90">
                  <c:v>3.0315271299584925E-6</c:v>
                </c:pt>
                <c:pt idx="91">
                  <c:v>2.2682608293736161E-6</c:v>
                </c:pt>
                <c:pt idx="92">
                  <c:v>1.6932770319102726E-6</c:v>
                </c:pt>
                <c:pt idx="93">
                  <c:v>1.2612119572277269E-6</c:v>
                </c:pt>
                <c:pt idx="94">
                  <c:v>9.3733327467092549E-7</c:v>
                </c:pt>
                <c:pt idx="95">
                  <c:v>6.9513006987830894E-7</c:v>
                </c:pt>
                <c:pt idx="96">
                  <c:v>5.1442700851635386E-7</c:v>
                </c:pt>
                <c:pt idx="97">
                  <c:v>3.7991465299469748E-7</c:v>
                </c:pt>
                <c:pt idx="98">
                  <c:v>2.8000854856398937E-7</c:v>
                </c:pt>
                <c:pt idx="99">
                  <c:v>2.0596684126600123E-7</c:v>
                </c:pt>
                <c:pt idx="100">
                  <c:v>1.5121029836743787E-7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2928"/>
        <c:axId val="143151104"/>
      </c:scatterChart>
      <c:valAx>
        <c:axId val="14313292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3151104"/>
        <c:crosses val="autoZero"/>
        <c:crossBetween val="midCat"/>
      </c:valAx>
      <c:valAx>
        <c:axId val="14315110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313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5040"/>
        <c:axId val="143180928"/>
      </c:scatterChart>
      <c:valAx>
        <c:axId val="14317504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3180928"/>
        <c:crosses val="autoZero"/>
        <c:crossBetween val="midCat"/>
      </c:valAx>
      <c:valAx>
        <c:axId val="143180928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317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2976"/>
        <c:axId val="142944512"/>
      </c:scatterChart>
      <c:valAx>
        <c:axId val="1429429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944512"/>
        <c:crosses val="autoZero"/>
        <c:crossBetween val="midCat"/>
      </c:valAx>
      <c:valAx>
        <c:axId val="14294451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2942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7760"/>
        <c:axId val="143487744"/>
      </c:scatterChart>
      <c:valAx>
        <c:axId val="14347776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43487744"/>
        <c:crosses val="autoZero"/>
        <c:crossBetween val="midCat"/>
        <c:majorUnit val="4"/>
      </c:valAx>
      <c:valAx>
        <c:axId val="143487744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4347776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確率密度関数!$D$5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確率密度関数!$D$6:$D$36</c:f>
              <c:numCache>
                <c:formatCode>General</c:formatCode>
                <c:ptCount val="3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3088"/>
        <c:axId val="143514624"/>
      </c:scatterChart>
      <c:valAx>
        <c:axId val="143513088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43514624"/>
        <c:crosses val="autoZero"/>
        <c:crossBetween val="midCat"/>
        <c:majorUnit val="4"/>
      </c:valAx>
      <c:valAx>
        <c:axId val="143514624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43513088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(3)'!$C$5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(3)'!$B$6:$B$86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(3)'!$C$6:$C$86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7760"/>
        <c:axId val="88759296"/>
      </c:scatterChart>
      <c:valAx>
        <c:axId val="8875776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88759296"/>
        <c:crosses val="autoZero"/>
        <c:crossBetween val="midCat"/>
      </c:valAx>
      <c:valAx>
        <c:axId val="887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5776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0256"/>
        <c:axId val="143614336"/>
      </c:scatterChart>
      <c:valAx>
        <c:axId val="14360025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3614336"/>
        <c:crosses val="autoZero"/>
        <c:crossBetween val="midCat"/>
        <c:majorUnit val="4"/>
      </c:valAx>
      <c:valAx>
        <c:axId val="14361433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360025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確率密度関数!$F$5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確率密度関数!$F$6:$F$36</c:f>
              <c:numCache>
                <c:formatCode>General</c:formatCode>
                <c:ptCount val="3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0448"/>
        <c:axId val="143641984"/>
      </c:scatterChart>
      <c:valAx>
        <c:axId val="143640448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3641984"/>
        <c:crosses val="autoZero"/>
        <c:crossBetween val="midCat"/>
        <c:majorUnit val="4"/>
      </c:valAx>
      <c:valAx>
        <c:axId val="143641984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3640448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確率密度関数!$H$5</c:f>
              <c:strCache>
                <c:ptCount val="1"/>
                <c:pt idx="0">
                  <c:v>β-α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tx2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確率密度関数!$B$36:$B$66</c:f>
              <c:numCache>
                <c:formatCode>0.0</c:formatCode>
                <c:ptCount val="31"/>
                <c:pt idx="0">
                  <c:v>-0.99999999999999745</c:v>
                </c:pt>
                <c:pt idx="1">
                  <c:v>-0.89999999999999747</c:v>
                </c:pt>
                <c:pt idx="2">
                  <c:v>-0.79999999999999749</c:v>
                </c:pt>
                <c:pt idx="3">
                  <c:v>-0.69999999999999751</c:v>
                </c:pt>
                <c:pt idx="4">
                  <c:v>-0.59999999999999754</c:v>
                </c:pt>
                <c:pt idx="5">
                  <c:v>-0.49999999999999756</c:v>
                </c:pt>
                <c:pt idx="6">
                  <c:v>-0.39999999999999758</c:v>
                </c:pt>
                <c:pt idx="7">
                  <c:v>-0.2999999999999976</c:v>
                </c:pt>
                <c:pt idx="8">
                  <c:v>-0.1999999999999976</c:v>
                </c:pt>
                <c:pt idx="9">
                  <c:v>-9.9999999999997591E-2</c:v>
                </c:pt>
                <c:pt idx="10">
                  <c:v>2.4147350785597155E-15</c:v>
                </c:pt>
                <c:pt idx="11">
                  <c:v>0.10000000000000242</c:v>
                </c:pt>
                <c:pt idx="12">
                  <c:v>0.20000000000000243</c:v>
                </c:pt>
                <c:pt idx="13">
                  <c:v>0.30000000000000243</c:v>
                </c:pt>
                <c:pt idx="14">
                  <c:v>0.40000000000000246</c:v>
                </c:pt>
                <c:pt idx="15">
                  <c:v>0.50000000000000244</c:v>
                </c:pt>
                <c:pt idx="16">
                  <c:v>0.60000000000000242</c:v>
                </c:pt>
                <c:pt idx="17">
                  <c:v>0.7000000000000024</c:v>
                </c:pt>
                <c:pt idx="18">
                  <c:v>0.80000000000000238</c:v>
                </c:pt>
                <c:pt idx="19">
                  <c:v>0.90000000000000235</c:v>
                </c:pt>
                <c:pt idx="20">
                  <c:v>1.0000000000000024</c:v>
                </c:pt>
                <c:pt idx="21">
                  <c:v>1.1000000000000025</c:v>
                </c:pt>
                <c:pt idx="22">
                  <c:v>1.2000000000000026</c:v>
                </c:pt>
                <c:pt idx="23">
                  <c:v>1.3000000000000027</c:v>
                </c:pt>
                <c:pt idx="24">
                  <c:v>1.4000000000000028</c:v>
                </c:pt>
                <c:pt idx="25">
                  <c:v>1.5000000000000029</c:v>
                </c:pt>
                <c:pt idx="26">
                  <c:v>1.600000000000003</c:v>
                </c:pt>
                <c:pt idx="27">
                  <c:v>1.7000000000000031</c:v>
                </c:pt>
                <c:pt idx="28">
                  <c:v>1.8000000000000032</c:v>
                </c:pt>
                <c:pt idx="29">
                  <c:v>1.9000000000000032</c:v>
                </c:pt>
                <c:pt idx="30">
                  <c:v>2.0000000000000031</c:v>
                </c:pt>
              </c:numCache>
            </c:numRef>
          </c:xVal>
          <c:yVal>
            <c:numRef>
              <c:f>確率密度関数!$H$36:$H$66</c:f>
              <c:numCache>
                <c:formatCode>General</c:formatCode>
                <c:ptCount val="31"/>
                <c:pt idx="0">
                  <c:v>0.24197072451914398</c:v>
                </c:pt>
                <c:pt idx="1">
                  <c:v>0.26608524989875543</c:v>
                </c:pt>
                <c:pt idx="2">
                  <c:v>0.28969155276148334</c:v>
                </c:pt>
                <c:pt idx="3">
                  <c:v>0.31225393336676183</c:v>
                </c:pt>
                <c:pt idx="4">
                  <c:v>0.33322460289180011</c:v>
                </c:pt>
                <c:pt idx="5">
                  <c:v>0.35206532676429991</c:v>
                </c:pt>
                <c:pt idx="6">
                  <c:v>0.36827014030332367</c:v>
                </c:pt>
                <c:pt idx="7">
                  <c:v>0.38138781546052442</c:v>
                </c:pt>
                <c:pt idx="8">
                  <c:v>0.3910426939754561</c:v>
                </c:pt>
                <c:pt idx="9">
                  <c:v>0.39695254747701186</c:v>
                </c:pt>
                <c:pt idx="10">
                  <c:v>0.3989422804014327</c:v>
                </c:pt>
                <c:pt idx="11">
                  <c:v>0.3969525474770117</c:v>
                </c:pt>
                <c:pt idx="12">
                  <c:v>0.39104269397545571</c:v>
                </c:pt>
                <c:pt idx="13">
                  <c:v>0.3813878154605238</c:v>
                </c:pt>
                <c:pt idx="14">
                  <c:v>0.36827014030332295</c:v>
                </c:pt>
                <c:pt idx="15">
                  <c:v>0.35206532676429908</c:v>
                </c:pt>
                <c:pt idx="16">
                  <c:v>0.33322460289179917</c:v>
                </c:pt>
                <c:pt idx="17">
                  <c:v>0.31225393336676072</c:v>
                </c:pt>
                <c:pt idx="18">
                  <c:v>0.28969155276148217</c:v>
                </c:pt>
                <c:pt idx="19">
                  <c:v>0.26608524989875426</c:v>
                </c:pt>
                <c:pt idx="20">
                  <c:v>0.24197072451914278</c:v>
                </c:pt>
                <c:pt idx="21">
                  <c:v>0.21785217703254997</c:v>
                </c:pt>
                <c:pt idx="22">
                  <c:v>0.19418605498321231</c:v>
                </c:pt>
                <c:pt idx="23">
                  <c:v>0.17136859204780677</c:v>
                </c:pt>
                <c:pt idx="24">
                  <c:v>0.14972746563574427</c:v>
                </c:pt>
                <c:pt idx="25">
                  <c:v>0.12951759566589116</c:v>
                </c:pt>
                <c:pt idx="26">
                  <c:v>0.11092083467945503</c:v>
                </c:pt>
                <c:pt idx="27">
                  <c:v>9.4049077376886434E-2</c:v>
                </c:pt>
                <c:pt idx="28">
                  <c:v>7.8950158300893719E-2</c:v>
                </c:pt>
                <c:pt idx="29">
                  <c:v>6.5615814774676193E-2</c:v>
                </c:pt>
                <c:pt idx="3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8832"/>
        <c:axId val="143690368"/>
      </c:scatterChart>
      <c:valAx>
        <c:axId val="143688832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3690368"/>
        <c:crosses val="autoZero"/>
        <c:crossBetween val="midCat"/>
        <c:majorUnit val="4"/>
      </c:valAx>
      <c:valAx>
        <c:axId val="143690368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3688832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確率密度関数!$G$5</c:f>
              <c:strCache>
                <c:ptCount val="1"/>
                <c:pt idx="0">
                  <c:v>β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3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確率密度関数!$B$6:$B$66</c:f>
              <c:numCache>
                <c:formatCode>0.0</c:formatCode>
                <c:ptCount val="6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</c:numCache>
            </c:numRef>
          </c:xVal>
          <c:yVal>
            <c:numRef>
              <c:f>確率密度関数!$G$6:$G$66</c:f>
              <c:numCache>
                <c:formatCode>General</c:formatCode>
                <c:ptCount val="6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3120"/>
        <c:axId val="143734656"/>
      </c:scatterChart>
      <c:valAx>
        <c:axId val="14373312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3734656"/>
        <c:crosses val="autoZero"/>
        <c:crossBetween val="midCat"/>
        <c:majorUnit val="4"/>
      </c:valAx>
      <c:valAx>
        <c:axId val="14373465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373312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0000"/>
        <c:axId val="143765888"/>
      </c:scatterChart>
      <c:valAx>
        <c:axId val="14376000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3765888"/>
        <c:crosses val="autoZero"/>
        <c:crossBetween val="midCat"/>
        <c:majorUnit val="4"/>
      </c:valAx>
      <c:valAx>
        <c:axId val="143765888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376000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(3)'!$L$5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(3)'!$K$6:$K$86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(3)'!$L$6:$L$86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(3)'!$N$5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'norm.dist (3)'!$M$6:$M$86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'norm.dist (3)'!$N$6:$N$86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3088"/>
        <c:axId val="89754624"/>
      </c:scatterChart>
      <c:valAx>
        <c:axId val="8975308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89754624"/>
        <c:crosses val="autoZero"/>
        <c:crossBetween val="midCat"/>
        <c:majorUnit val="2"/>
      </c:valAx>
      <c:valAx>
        <c:axId val="897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5308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(3)'!$L$5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(3)'!$K$6:$K$86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(3)'!$L$6:$L$86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(3)'!$P$5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'norm.dist (3)'!$O$6:$O$86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'norm.dist (3)'!$P$6:$P$86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6272"/>
        <c:axId val="90007808"/>
      </c:scatterChart>
      <c:valAx>
        <c:axId val="9000627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90007808"/>
        <c:crosses val="autoZero"/>
        <c:crossBetween val="midCat"/>
        <c:majorUnit val="2"/>
      </c:valAx>
      <c:valAx>
        <c:axId val="900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062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'norm.dist (3)'!$L$5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(3)'!$K$6:$K$86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(3)'!$L$6:$L$86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(3)'!$N$5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'norm.dist (3)'!$M$6:$M$86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'norm.dist (3)'!$N$6:$N$86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4496"/>
        <c:axId val="90104960"/>
      </c:scatterChart>
      <c:valAx>
        <c:axId val="90074496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90104960"/>
        <c:crosses val="autoZero"/>
        <c:crossBetween val="midCat"/>
        <c:majorUnit val="2"/>
      </c:valAx>
      <c:valAx>
        <c:axId val="9010496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0074496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'norm.dist (3)'!$N$5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'norm.dist (3)'!$M$6:$M$86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'norm.dist (3)'!$N$6:$N$86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6480"/>
        <c:axId val="90046464"/>
      </c:scatterChart>
      <c:valAx>
        <c:axId val="90036480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90046464"/>
        <c:crosses val="autoZero"/>
        <c:crossBetween val="midCat"/>
        <c:majorUnit val="2"/>
      </c:valAx>
      <c:valAx>
        <c:axId val="9004646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0036480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(3)'!$Z$5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(3)'!$Y$6:$Y$86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(3)'!$Z$6:$Z$86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'norm.dist (3)'!$AB$5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'norm.dist (3)'!$AA$6:$AA$26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'norm.dist (3)'!$AB$6:$AB$26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'norm.dist (3)'!$AD$5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'norm.dist (3)'!$AC$6:$AC$26</c:f>
              <c:numCache>
                <c:formatCode>General</c:formatCode>
                <c:ptCount val="2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</c:numCache>
            </c:numRef>
          </c:xVal>
          <c:yVal>
            <c:numRef>
              <c:f>'norm.dist (3)'!$AD$6:$AD$26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6.5615814774676595E-2</c:v>
                </c:pt>
                <c:pt idx="2">
                  <c:v>7.8950158300894177E-2</c:v>
                </c:pt>
                <c:pt idx="3">
                  <c:v>9.4049077376886975E-2</c:v>
                </c:pt>
                <c:pt idx="4">
                  <c:v>0.11092083467945563</c:v>
                </c:pt>
                <c:pt idx="5">
                  <c:v>0.12951759566589183</c:v>
                </c:pt>
                <c:pt idx="6">
                  <c:v>0.14972746563574499</c:v>
                </c:pt>
                <c:pt idx="7">
                  <c:v>0.17136859204780749</c:v>
                </c:pt>
                <c:pt idx="8">
                  <c:v>0.19418605498321312</c:v>
                </c:pt>
                <c:pt idx="9">
                  <c:v>0.21785217703255075</c:v>
                </c:pt>
                <c:pt idx="10">
                  <c:v>0.24197072451914353</c:v>
                </c:pt>
                <c:pt idx="11">
                  <c:v>0.26608524989875498</c:v>
                </c:pt>
                <c:pt idx="12">
                  <c:v>0.28969155276148295</c:v>
                </c:pt>
                <c:pt idx="13">
                  <c:v>0.31225393336676144</c:v>
                </c:pt>
                <c:pt idx="14">
                  <c:v>0.33322460289179978</c:v>
                </c:pt>
                <c:pt idx="15">
                  <c:v>0.35206532676429964</c:v>
                </c:pt>
                <c:pt idx="16">
                  <c:v>0.36827014030332339</c:v>
                </c:pt>
                <c:pt idx="17">
                  <c:v>0.38138781546052419</c:v>
                </c:pt>
                <c:pt idx="18">
                  <c:v>0.39104269397545599</c:v>
                </c:pt>
                <c:pt idx="19">
                  <c:v>0.39695254747701186</c:v>
                </c:pt>
                <c:pt idx="20">
                  <c:v>0.3989422804014327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5072"/>
        <c:axId val="90196608"/>
      </c:scatterChart>
      <c:valAx>
        <c:axId val="9019507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90196608"/>
        <c:crosses val="autoZero"/>
        <c:crossBetween val="midCat"/>
        <c:majorUnit val="1"/>
      </c:valAx>
      <c:valAx>
        <c:axId val="90196608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01950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'norm.dist (3)'!$Z$5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'norm.dist (3)'!$Y$6:$Y$86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'norm.dist (3)'!$Z$6:$Z$86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'norm.dist (3)'!$AD$5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'norm.dist (3)'!$AC$6:$AC$66</c:f>
              <c:numCache>
                <c:formatCode>General</c:formatCode>
                <c:ptCount val="6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</c:numCache>
            </c:numRef>
          </c:xVal>
          <c:yVal>
            <c:numRef>
              <c:f>'norm.dist (3)'!$AD$6:$AD$66</c:f>
              <c:numCache>
                <c:formatCode>General</c:formatCode>
                <c:ptCount val="61"/>
                <c:pt idx="0">
                  <c:v>5.3990966513188063E-2</c:v>
                </c:pt>
                <c:pt idx="1">
                  <c:v>6.5615814774676595E-2</c:v>
                </c:pt>
                <c:pt idx="2">
                  <c:v>7.8950158300894177E-2</c:v>
                </c:pt>
                <c:pt idx="3">
                  <c:v>9.4049077376886975E-2</c:v>
                </c:pt>
                <c:pt idx="4">
                  <c:v>0.11092083467945563</c:v>
                </c:pt>
                <c:pt idx="5">
                  <c:v>0.12951759566589183</c:v>
                </c:pt>
                <c:pt idx="6">
                  <c:v>0.14972746563574499</c:v>
                </c:pt>
                <c:pt idx="7">
                  <c:v>0.17136859204780749</c:v>
                </c:pt>
                <c:pt idx="8">
                  <c:v>0.19418605498321312</c:v>
                </c:pt>
                <c:pt idx="9">
                  <c:v>0.21785217703255075</c:v>
                </c:pt>
                <c:pt idx="10">
                  <c:v>0.24197072451914353</c:v>
                </c:pt>
                <c:pt idx="11">
                  <c:v>0.26608524989875498</c:v>
                </c:pt>
                <c:pt idx="12">
                  <c:v>0.28969155276148295</c:v>
                </c:pt>
                <c:pt idx="13">
                  <c:v>0.31225393336676144</c:v>
                </c:pt>
                <c:pt idx="14">
                  <c:v>0.33322460289179978</c:v>
                </c:pt>
                <c:pt idx="15">
                  <c:v>0.35206532676429964</c:v>
                </c:pt>
                <c:pt idx="16">
                  <c:v>0.36827014030332339</c:v>
                </c:pt>
                <c:pt idx="17">
                  <c:v>0.38138781546052419</c:v>
                </c:pt>
                <c:pt idx="18">
                  <c:v>0.39104269397545599</c:v>
                </c:pt>
                <c:pt idx="19">
                  <c:v>0.39695254747701186</c:v>
                </c:pt>
                <c:pt idx="20">
                  <c:v>0.3989422804014327</c:v>
                </c:pt>
                <c:pt idx="21">
                  <c:v>0.39695254747701175</c:v>
                </c:pt>
                <c:pt idx="22">
                  <c:v>0.39104269397545582</c:v>
                </c:pt>
                <c:pt idx="23">
                  <c:v>0.38138781546052403</c:v>
                </c:pt>
                <c:pt idx="24">
                  <c:v>0.36827014030332322</c:v>
                </c:pt>
                <c:pt idx="25">
                  <c:v>0.35206532676429941</c:v>
                </c:pt>
                <c:pt idx="26">
                  <c:v>0.3332246028917995</c:v>
                </c:pt>
                <c:pt idx="27">
                  <c:v>0.31225393336676116</c:v>
                </c:pt>
                <c:pt idx="28">
                  <c:v>0.28969155276148262</c:v>
                </c:pt>
                <c:pt idx="29">
                  <c:v>0.26608524989875471</c:v>
                </c:pt>
                <c:pt idx="30">
                  <c:v>0.2419707245191432</c:v>
                </c:pt>
                <c:pt idx="31">
                  <c:v>0.21785217703255036</c:v>
                </c:pt>
                <c:pt idx="32">
                  <c:v>0.19418605498321276</c:v>
                </c:pt>
                <c:pt idx="33">
                  <c:v>0.17136859204780716</c:v>
                </c:pt>
                <c:pt idx="34">
                  <c:v>0.14972746563574466</c:v>
                </c:pt>
                <c:pt idx="35">
                  <c:v>0.12951759566589149</c:v>
                </c:pt>
                <c:pt idx="36">
                  <c:v>0.11092083467945535</c:v>
                </c:pt>
                <c:pt idx="37">
                  <c:v>9.4049077376886711E-2</c:v>
                </c:pt>
                <c:pt idx="38">
                  <c:v>7.8950158300893969E-2</c:v>
                </c:pt>
                <c:pt idx="39">
                  <c:v>6.5615814774676415E-2</c:v>
                </c:pt>
                <c:pt idx="40">
                  <c:v>5.3990966513187917E-2</c:v>
                </c:pt>
                <c:pt idx="41">
                  <c:v>4.3983595980427052E-2</c:v>
                </c:pt>
                <c:pt idx="42">
                  <c:v>3.5474592846231313E-2</c:v>
                </c:pt>
                <c:pt idx="43">
                  <c:v>2.8327037741601072E-2</c:v>
                </c:pt>
                <c:pt idx="44">
                  <c:v>2.2394530294842813E-2</c:v>
                </c:pt>
                <c:pt idx="45">
                  <c:v>1.7528300493568461E-2</c:v>
                </c:pt>
                <c:pt idx="46">
                  <c:v>1.3582969233685552E-2</c:v>
                </c:pt>
                <c:pt idx="47">
                  <c:v>1.042093481442254E-2</c:v>
                </c:pt>
                <c:pt idx="48">
                  <c:v>7.9154515829799182E-3</c:v>
                </c:pt>
                <c:pt idx="49">
                  <c:v>5.9525324197758165E-3</c:v>
                </c:pt>
                <c:pt idx="50">
                  <c:v>4.4318484119379763E-3</c:v>
                </c:pt>
                <c:pt idx="51">
                  <c:v>3.2668190561998983E-3</c:v>
                </c:pt>
                <c:pt idx="52">
                  <c:v>2.3840882014648235E-3</c:v>
                </c:pt>
                <c:pt idx="53">
                  <c:v>1.7225689390536658E-3</c:v>
                </c:pt>
                <c:pt idx="54">
                  <c:v>1.2322191684730078E-3</c:v>
                </c:pt>
                <c:pt idx="55">
                  <c:v>8.7268269504575235E-4</c:v>
                </c:pt>
                <c:pt idx="56">
                  <c:v>6.1190193011376594E-4</c:v>
                </c:pt>
                <c:pt idx="57">
                  <c:v>4.2478027055074731E-4</c:v>
                </c:pt>
                <c:pt idx="58">
                  <c:v>2.9194692579145691E-4</c:v>
                </c:pt>
                <c:pt idx="59">
                  <c:v>1.9865547139277025E-4</c:v>
                </c:pt>
                <c:pt idx="60">
                  <c:v>1.3383022576488393E-4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08"/>
        <c:axId val="1569536"/>
      </c:scatterChart>
      <c:valAx>
        <c:axId val="1550208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569536"/>
        <c:crosses val="autoZero"/>
        <c:crossBetween val="midCat"/>
        <c:majorUnit val="1"/>
      </c:valAx>
      <c:valAx>
        <c:axId val="1569536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550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1123950" cy="3188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2219325" y="1885950"/>
              <a:ext cx="112395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219325" y="1885950"/>
              <a:ext cx="112395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𝑁(𝜇_𝑋, 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11907</xdr:colOff>
      <xdr:row>13</xdr:row>
      <xdr:rowOff>0</xdr:rowOff>
    </xdr:from>
    <xdr:ext cx="4493419" cy="5517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1669257" y="4086225"/>
              <a:ext cx="4493419" cy="551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𝛼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𝛽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nary>
                      <m:nary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</m:sup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𝑑𝑥</m:t>
                        </m:r>
                      </m:e>
                    </m:nary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nary>
                      <m:nary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</m:sup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2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2</m:t>
                                </m:r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𝜋</m:t>
                                </m:r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rad>
                          </m:den>
                        </m:f>
                      </m:e>
                    </m:nary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f>
                              <m:f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2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2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200" b="0" i="1"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200" b="0" i="1"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200" b="0" i="1"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2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2</m:t>
                                </m:r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𝑑𝑥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1669257" y="4086225"/>
              <a:ext cx="4493419" cy="551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Pr⁡(𝛼&lt;𝑋&lt;𝛽)=∫_𝛼^𝛽▒𝑓(𝑥)𝑑𝑥=∫_𝛼^𝛽▒1/√(2𝜋𝜎_𝑋^2 )  exp⁡{−(𝑥−𝜇_𝑋 )^2/(2𝜎_𝑋^2 )}𝑑𝑥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</xdr:col>
      <xdr:colOff>23813</xdr:colOff>
      <xdr:row>25</xdr:row>
      <xdr:rowOff>23812</xdr:rowOff>
    </xdr:from>
    <xdr:ext cx="4726782" cy="1118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147763" y="7881937"/>
              <a:ext cx="4726782" cy="1118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𝑍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ja-JP" altLang="en-US" sz="1600" b="0" i="1">
                            <a:latin typeface="Cambria Math"/>
                          </a:rPr>
                          <m:t>標本平均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r>
                          <a:rPr kumimoji="1" lang="ja-JP" altLang="en-US" sz="1600" b="0" i="1">
                            <a:latin typeface="Cambria Math"/>
                          </a:rPr>
                          <m:t>母平均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600" b="0" i="1">
                                    <a:latin typeface="Cambria Math"/>
                                  </a:rPr>
                                  <m:t>母分散</m:t>
                                </m:r>
                              </m:num>
                              <m:den>
                                <m:r>
                                  <a:rPr kumimoji="1" lang="ja-JP" altLang="en-US" sz="1600" b="0" i="1">
                                    <a:latin typeface="Cambria Math"/>
                                  </a:rPr>
                                  <m:t>標本数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147763" y="7881937"/>
              <a:ext cx="4726782" cy="1118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𝑍=(𝑋 ̅−𝐸(𝑋 ̅ ))/√(𝑉𝑎𝑟(𝑋 ̅ ) )=(𝑋 ̅−𝜇_𝑋)/√((𝜎_𝑋^2)/𝑛)=(</a:t>
              </a:r>
              <a:r>
                <a:rPr kumimoji="1" lang="ja-JP" altLang="en-US" sz="1600" b="0" i="0">
                  <a:latin typeface="Cambria Math"/>
                </a:rPr>
                <a:t>標本平均</a:t>
              </a:r>
              <a:r>
                <a:rPr kumimoji="1" lang="en-US" altLang="ja-JP" sz="1600" b="0" i="0">
                  <a:latin typeface="Cambria Math"/>
                </a:rPr>
                <a:t>−</a:t>
              </a:r>
              <a:r>
                <a:rPr kumimoji="1" lang="ja-JP" altLang="en-US" sz="1600" b="0" i="0">
                  <a:latin typeface="Cambria Math"/>
                </a:rPr>
                <a:t>母平均</a:t>
              </a:r>
              <a:r>
                <a:rPr kumimoji="1" lang="en-US" altLang="ja-JP" sz="1600" b="0" i="0">
                  <a:latin typeface="Cambria Math"/>
                </a:rPr>
                <a:t>)/√(</a:t>
              </a:r>
              <a:r>
                <a:rPr kumimoji="1" lang="ja-JP" altLang="en-US" sz="1600" b="0" i="0">
                  <a:latin typeface="Cambria Math"/>
                </a:rPr>
                <a:t>母分散</a:t>
              </a:r>
              <a:r>
                <a:rPr kumimoji="1" lang="en-US" altLang="ja-JP" sz="1600" b="0" i="0">
                  <a:latin typeface="Cambria Math"/>
                </a:rPr>
                <a:t>/</a:t>
              </a:r>
              <a:r>
                <a:rPr kumimoji="1" lang="ja-JP" altLang="en-US" sz="1600" b="0" i="0">
                  <a:latin typeface="Cambria Math"/>
                </a:rPr>
                <a:t>標本数</a:t>
              </a:r>
              <a:r>
                <a:rPr kumimoji="1" lang="en-US" altLang="ja-JP" sz="1600" b="0" i="0">
                  <a:latin typeface="Cambria Math"/>
                </a:rPr>
                <a:t>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4</xdr:col>
      <xdr:colOff>0</xdr:colOff>
      <xdr:row>29</xdr:row>
      <xdr:rowOff>0</xdr:rowOff>
    </xdr:from>
    <xdr:ext cx="49291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1123950" y="9115425"/>
              <a:ext cx="4929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123950" y="9115425"/>
              <a:ext cx="4929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</xdr:col>
      <xdr:colOff>238125</xdr:colOff>
      <xdr:row>29</xdr:row>
      <xdr:rowOff>0</xdr:rowOff>
    </xdr:from>
    <xdr:ext cx="492919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3257550" y="9115425"/>
              <a:ext cx="492919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3257550" y="9115425"/>
              <a:ext cx="492919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214313</xdr:colOff>
      <xdr:row>30</xdr:row>
      <xdr:rowOff>273845</xdr:rowOff>
    </xdr:from>
    <xdr:ext cx="1397794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1604963" y="9703595"/>
              <a:ext cx="139779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604963" y="9703595"/>
              <a:ext cx="139779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𝑍~𝑁(0, 1)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35718</xdr:colOff>
      <xdr:row>34</xdr:row>
      <xdr:rowOff>0</xdr:rowOff>
    </xdr:from>
    <xdr:ext cx="1897857" cy="4748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2521743" y="10687050"/>
              <a:ext cx="1897857" cy="47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𝑧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𝜋</m:t>
                            </m:r>
                          </m:e>
                        </m:rad>
                      </m:den>
                    </m:f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𝑧</m:t>
                                    </m:r>
                                  </m:e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2521743" y="10687050"/>
              <a:ext cx="1897857" cy="47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𝑓(𝑧)=1/√2𝜋  exp⁡{−𝑧^2/2}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190502</xdr:colOff>
      <xdr:row>5</xdr:row>
      <xdr:rowOff>0</xdr:rowOff>
    </xdr:from>
    <xdr:ext cx="36909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8810627" y="1571625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8810627" y="1571625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35</xdr:col>
      <xdr:colOff>47624</xdr:colOff>
      <xdr:row>5</xdr:row>
      <xdr:rowOff>0</xdr:rowOff>
    </xdr:from>
    <xdr:ext cx="381001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9467849" y="1571625"/>
              <a:ext cx="381001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9467849" y="1571625"/>
              <a:ext cx="381001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42</xdr:col>
      <xdr:colOff>130972</xdr:colOff>
      <xdr:row>5</xdr:row>
      <xdr:rowOff>0</xdr:rowOff>
    </xdr:from>
    <xdr:ext cx="914400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11418097" y="1571625"/>
              <a:ext cx="91440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1418097" y="1571625"/>
              <a:ext cx="91440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𝑁(0, 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32</xdr:col>
      <xdr:colOff>130972</xdr:colOff>
      <xdr:row>6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8751097" y="188595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𝑧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8751097" y="188595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Pr⁡(𝑍&gt;𝑧)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33</xdr:col>
      <xdr:colOff>0</xdr:colOff>
      <xdr:row>8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8886825" y="25146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=2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8886825" y="25146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71436</xdr:colOff>
      <xdr:row>8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10825161" y="25146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&gt;2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0825161" y="25146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Pr⁡(𝑍&gt;2)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36</xdr:col>
      <xdr:colOff>0</xdr:colOff>
      <xdr:row>9</xdr:row>
      <xdr:rowOff>0</xdr:rowOff>
    </xdr:from>
    <xdr:to>
      <xdr:col>49</xdr:col>
      <xdr:colOff>100012</xdr:colOff>
      <xdr:row>14</xdr:row>
      <xdr:rowOff>72188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178594</xdr:colOff>
      <xdr:row>14</xdr:row>
      <xdr:rowOff>47626</xdr:rowOff>
    </xdr:from>
    <xdr:to>
      <xdr:col>45</xdr:col>
      <xdr:colOff>186013</xdr:colOff>
      <xdr:row>15</xdr:row>
      <xdr:rowOff>250031</xdr:rowOff>
    </xdr:to>
    <xdr:cxnSp macro="">
      <xdr:nvCxnSpPr>
        <xdr:cNvPr id="16" name="直線矢印コネクタ 15"/>
        <xdr:cNvCxnSpPr/>
      </xdr:nvCxnSpPr>
      <xdr:spPr>
        <a:xfrm flipH="1" flipV="1">
          <a:off x="12265819" y="4448176"/>
          <a:ext cx="7419" cy="516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166690</xdr:colOff>
      <xdr:row>15</xdr:row>
      <xdr:rowOff>202408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1987215" y="4917283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chemeClr val="accent1"/>
                        </a:solidFill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solidFill>
                          <a:schemeClr val="accent1"/>
                        </a:solidFill>
                        <a:latin typeface="Cambria Math"/>
                      </a:rPr>
                      <m:t>=2</m:t>
                    </m:r>
                  </m:oMath>
                </m:oMathPara>
              </a14:m>
              <a:endParaRPr kumimoji="1" lang="ja-JP" altLang="en-US" sz="1400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1987215" y="4917283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𝑧=2</a:t>
              </a:r>
              <a:endParaRPr kumimoji="1" lang="ja-JP" altLang="en-US" sz="1400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twoCellAnchor>
    <xdr:from>
      <xdr:col>43</xdr:col>
      <xdr:colOff>178593</xdr:colOff>
      <xdr:row>8</xdr:row>
      <xdr:rowOff>285750</xdr:rowOff>
    </xdr:from>
    <xdr:to>
      <xdr:col>46</xdr:col>
      <xdr:colOff>11908</xdr:colOff>
      <xdr:row>13</xdr:row>
      <xdr:rowOff>11906</xdr:rowOff>
    </xdr:to>
    <xdr:cxnSp macro="">
      <xdr:nvCxnSpPr>
        <xdr:cNvPr id="18" name="直線矢印コネクタ 17"/>
        <xdr:cNvCxnSpPr/>
      </xdr:nvCxnSpPr>
      <xdr:spPr>
        <a:xfrm>
          <a:off x="11732418" y="2800350"/>
          <a:ext cx="633415" cy="12977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0</xdr:colOff>
      <xdr:row>17</xdr:row>
      <xdr:rowOff>0</xdr:rowOff>
    </xdr:from>
    <xdr:to>
      <xdr:col>50</xdr:col>
      <xdr:colOff>38100</xdr:colOff>
      <xdr:row>21</xdr:row>
      <xdr:rowOff>238125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5343525"/>
          <a:ext cx="61722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22</xdr:row>
      <xdr:rowOff>0</xdr:rowOff>
    </xdr:from>
    <xdr:to>
      <xdr:col>50</xdr:col>
      <xdr:colOff>38100</xdr:colOff>
      <xdr:row>25</xdr:row>
      <xdr:rowOff>304799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6915150"/>
          <a:ext cx="6172200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35718</xdr:colOff>
      <xdr:row>21</xdr:row>
      <xdr:rowOff>250031</xdr:rowOff>
    </xdr:from>
    <xdr:to>
      <xdr:col>50</xdr:col>
      <xdr:colOff>47625</xdr:colOff>
      <xdr:row>21</xdr:row>
      <xdr:rowOff>250031</xdr:rowOff>
    </xdr:to>
    <xdr:cxnSp macro="">
      <xdr:nvCxnSpPr>
        <xdr:cNvPr id="21" name="直線コネクタ 20"/>
        <xdr:cNvCxnSpPr/>
      </xdr:nvCxnSpPr>
      <xdr:spPr>
        <a:xfrm>
          <a:off x="7322343" y="6850856"/>
          <a:ext cx="6146007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35717</xdr:colOff>
      <xdr:row>23</xdr:row>
      <xdr:rowOff>180977</xdr:rowOff>
    </xdr:from>
    <xdr:to>
      <xdr:col>50</xdr:col>
      <xdr:colOff>83343</xdr:colOff>
      <xdr:row>24</xdr:row>
      <xdr:rowOff>169072</xdr:rowOff>
    </xdr:to>
    <xdr:sp macro="" textlink="">
      <xdr:nvSpPr>
        <xdr:cNvPr id="22" name="正方形/長方形 21"/>
        <xdr:cNvSpPr/>
      </xdr:nvSpPr>
      <xdr:spPr>
        <a:xfrm>
          <a:off x="7322342" y="7410452"/>
          <a:ext cx="6181726" cy="3024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21430</xdr:colOff>
      <xdr:row>16</xdr:row>
      <xdr:rowOff>285752</xdr:rowOff>
    </xdr:from>
    <xdr:to>
      <xdr:col>31</xdr:col>
      <xdr:colOff>95248</xdr:colOff>
      <xdr:row>26</xdr:row>
      <xdr:rowOff>73822</xdr:rowOff>
    </xdr:to>
    <xdr:sp macro="" textlink="">
      <xdr:nvSpPr>
        <xdr:cNvPr id="23" name="正方形/長方形 22"/>
        <xdr:cNvSpPr/>
      </xdr:nvSpPr>
      <xdr:spPr>
        <a:xfrm>
          <a:off x="7841455" y="5314952"/>
          <a:ext cx="607218" cy="2931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30</xdr:col>
      <xdr:colOff>190502</xdr:colOff>
      <xdr:row>29</xdr:row>
      <xdr:rowOff>0</xdr:rowOff>
    </xdr:from>
    <xdr:ext cx="36909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8277227" y="9115425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8277227" y="9115425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71442</xdr:colOff>
      <xdr:row>30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8158167" y="942975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8158167" y="942975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Pr⁡(𝑍&gt;2)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14754225" y="9429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=0.25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4754225" y="9429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𝑧=0.25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/>
            <xdr:cNvSpPr txBox="1"/>
          </xdr:nvSpPr>
          <xdr:spPr>
            <a:xfrm>
              <a:off x="14754225" y="15716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=1.00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4754225" y="15716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𝑧=1.00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7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/>
            <xdr:cNvSpPr txBox="1"/>
          </xdr:nvSpPr>
          <xdr:spPr>
            <a:xfrm>
              <a:off x="14754225" y="22002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=1.25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4754225" y="22002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𝑧=1.25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9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/>
            <xdr:cNvSpPr txBox="1"/>
          </xdr:nvSpPr>
          <xdr:spPr>
            <a:xfrm>
              <a:off x="14754225" y="28289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=0.92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4754225" y="28289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𝑧=0.92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11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/>
            <xdr:cNvSpPr txBox="1"/>
          </xdr:nvSpPr>
          <xdr:spPr>
            <a:xfrm>
              <a:off x="14754225" y="34575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=0.03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4754225" y="34575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𝑧=0.03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/>
            <xdr:cNvSpPr txBox="1"/>
          </xdr:nvSpPr>
          <xdr:spPr>
            <a:xfrm>
              <a:off x="14754225" y="40862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&gt;2.01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14754225" y="40862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Pr⁡(𝑍&gt;2.01)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/>
            <xdr:cNvSpPr txBox="1"/>
          </xdr:nvSpPr>
          <xdr:spPr>
            <a:xfrm>
              <a:off x="14754225" y="47148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0.12&lt;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4754225" y="47148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Pr⁡(0.12&lt;𝑍)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/>
            <xdr:cNvSpPr txBox="1"/>
          </xdr:nvSpPr>
          <xdr:spPr>
            <a:xfrm>
              <a:off x="14754225" y="53435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&gt;1.85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4754225" y="53435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Pr⁡(𝑍&gt;1.85)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19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/>
            <xdr:cNvSpPr txBox="1"/>
          </xdr:nvSpPr>
          <xdr:spPr>
            <a:xfrm>
              <a:off x="14754225" y="59721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&gt;2.96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14754225" y="59721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Pr⁡(𝑍&gt;2.96)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21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/>
            <xdr:cNvSpPr txBox="1"/>
          </xdr:nvSpPr>
          <xdr:spPr>
            <a:xfrm>
              <a:off x="14754225" y="66008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=1.96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14754225" y="66008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𝑧=1.96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/>
            <xdr:cNvSpPr txBox="1"/>
          </xdr:nvSpPr>
          <xdr:spPr>
            <a:xfrm>
              <a:off x="14754225" y="72294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=5.00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14754225" y="72294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𝑧=5.00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/>
            <xdr:cNvSpPr txBox="1"/>
          </xdr:nvSpPr>
          <xdr:spPr>
            <a:xfrm>
              <a:off x="14754225" y="78581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&gt;1.95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14754225" y="78581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Pr⁡(𝑍&gt;1.95)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27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/>
            <xdr:cNvSpPr txBox="1"/>
          </xdr:nvSpPr>
          <xdr:spPr>
            <a:xfrm>
              <a:off x="14754225" y="84867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&gt;0.03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14754225" y="84867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Pr⁡(𝑍&gt;0.03)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29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/>
            <xdr:cNvSpPr txBox="1"/>
          </xdr:nvSpPr>
          <xdr:spPr>
            <a:xfrm>
              <a:off x="14754225" y="91154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&gt;5.08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14754225" y="91154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Pr⁡(𝑍&gt;5.08)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31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/>
            <xdr:cNvSpPr txBox="1"/>
          </xdr:nvSpPr>
          <xdr:spPr>
            <a:xfrm>
              <a:off x="14754225" y="97440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&gt;−0.23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14754225" y="97440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Pr⁡(𝑍&gt;−0.23)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/>
            <xdr:cNvSpPr txBox="1"/>
          </xdr:nvSpPr>
          <xdr:spPr>
            <a:xfrm>
              <a:off x="14754225" y="103727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&gt;−5.00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14754225" y="1037272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Pr⁡(𝑍&gt;−5.00)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/>
            <xdr:cNvSpPr txBox="1"/>
          </xdr:nvSpPr>
          <xdr:spPr>
            <a:xfrm>
              <a:off x="14754225" y="110013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=−0.04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14754225" y="11001375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𝑧=−0.04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188</xdr:col>
      <xdr:colOff>107154</xdr:colOff>
      <xdr:row>7</xdr:row>
      <xdr:rowOff>0</xdr:rowOff>
    </xdr:from>
    <xdr:ext cx="12192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/>
            <xdr:cNvSpPr txBox="1"/>
          </xdr:nvSpPr>
          <xdr:spPr>
            <a:xfrm>
              <a:off x="50332479" y="2200275"/>
              <a:ext cx="1219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𝑧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50332479" y="2200275"/>
              <a:ext cx="1219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Pr⁡(𝑍&gt;𝑧)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186</xdr:col>
      <xdr:colOff>2379</xdr:colOff>
      <xdr:row>17</xdr:row>
      <xdr:rowOff>0</xdr:rowOff>
    </xdr:from>
    <xdr:ext cx="2881313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/>
            <xdr:cNvSpPr txBox="1"/>
          </xdr:nvSpPr>
          <xdr:spPr>
            <a:xfrm>
              <a:off x="49694304" y="5343525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∑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49694304" y="5343525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𝜒^2 (𝑛)~(∑(𝑋_𝑖−𝜇_𝑋 )^2)/(𝜎_𝑋^2 )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186</xdr:col>
      <xdr:colOff>0</xdr:colOff>
      <xdr:row>19</xdr:row>
      <xdr:rowOff>0</xdr:rowOff>
    </xdr:from>
    <xdr:ext cx="2881313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/>
            <xdr:cNvSpPr txBox="1"/>
          </xdr:nvSpPr>
          <xdr:spPr>
            <a:xfrm>
              <a:off x="49691925" y="5972175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∑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49691925" y="5972175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𝜒^2 (𝑛−1)~(∑(𝑋_𝑖−𝑋 ̅ )^2)/(𝜎_𝑋^2 )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186</xdr:col>
      <xdr:colOff>0</xdr:colOff>
      <xdr:row>21</xdr:row>
      <xdr:rowOff>0</xdr:rowOff>
    </xdr:from>
    <xdr:ext cx="2881313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/>
            <xdr:cNvSpPr txBox="1"/>
          </xdr:nvSpPr>
          <xdr:spPr>
            <a:xfrm>
              <a:off x="49691925" y="6600825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49691925" y="6600825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𝜒^2 (1)~(𝑛(𝑋 ̅−𝜇_𝑋 )^2)/(𝜎_𝑋^2 )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107</xdr:col>
      <xdr:colOff>0</xdr:colOff>
      <xdr:row>13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/>
            <xdr:cNvSpPr txBox="1"/>
          </xdr:nvSpPr>
          <xdr:spPr>
            <a:xfrm>
              <a:off x="28622625" y="40862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−0.25&lt;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&lt;0.25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28622625" y="40862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Pr⁡(−0.25&lt;𝑍&lt;0.25)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82</xdr:col>
      <xdr:colOff>0</xdr:colOff>
      <xdr:row>2</xdr:row>
      <xdr:rowOff>0</xdr:rowOff>
    </xdr:from>
    <xdr:ext cx="170259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/>
            <xdr:cNvSpPr txBox="1"/>
          </xdr:nvSpPr>
          <xdr:spPr>
            <a:xfrm>
              <a:off x="21955125" y="628650"/>
              <a:ext cx="17025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&gt;1.000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21955125" y="628650"/>
              <a:ext cx="17025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Pr⁡(𝑍&gt;1.000)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82</xdr:col>
      <xdr:colOff>0</xdr:colOff>
      <xdr:row>4</xdr:row>
      <xdr:rowOff>0</xdr:rowOff>
    </xdr:from>
    <xdr:ext cx="24884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/>
            <xdr:cNvSpPr txBox="1"/>
          </xdr:nvSpPr>
          <xdr:spPr>
            <a:xfrm>
              <a:off x="21955125" y="125730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−1.000&lt;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&lt;1.000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21955125" y="125730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Pr⁡(−1.000&lt;𝑍&lt;1.000)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87</xdr:col>
      <xdr:colOff>95178</xdr:colOff>
      <xdr:row>5</xdr:row>
      <xdr:rowOff>142873</xdr:rowOff>
    </xdr:from>
    <xdr:to>
      <xdr:col>102</xdr:col>
      <xdr:colOff>97632</xdr:colOff>
      <xdr:row>11</xdr:row>
      <xdr:rowOff>107155</xdr:rowOff>
    </xdr:to>
    <xdr:pic>
      <xdr:nvPicPr>
        <xdr:cNvPr id="50" name="図 4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83803" y="1714498"/>
          <a:ext cx="4002954" cy="1850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86</xdr:col>
      <xdr:colOff>71438</xdr:colOff>
      <xdr:row>5</xdr:row>
      <xdr:rowOff>83343</xdr:rowOff>
    </xdr:from>
    <xdr:to>
      <xdr:col>94</xdr:col>
      <xdr:colOff>0</xdr:colOff>
      <xdr:row>8</xdr:row>
      <xdr:rowOff>23813</xdr:rowOff>
    </xdr:to>
    <xdr:cxnSp macro="">
      <xdr:nvCxnSpPr>
        <xdr:cNvPr id="51" name="直線矢印コネクタ 50"/>
        <xdr:cNvCxnSpPr/>
      </xdr:nvCxnSpPr>
      <xdr:spPr>
        <a:xfrm>
          <a:off x="23093363" y="1654968"/>
          <a:ext cx="2062162" cy="883445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87</xdr:col>
      <xdr:colOff>0</xdr:colOff>
      <xdr:row>12</xdr:row>
      <xdr:rowOff>0</xdr:rowOff>
    </xdr:from>
    <xdr:to>
      <xdr:col>102</xdr:col>
      <xdr:colOff>2454</xdr:colOff>
      <xdr:row>17</xdr:row>
      <xdr:rowOff>273844</xdr:rowOff>
    </xdr:to>
    <xdr:pic>
      <xdr:nvPicPr>
        <xdr:cNvPr id="52" name="図 5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3771900"/>
          <a:ext cx="4002954" cy="1845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87</xdr:col>
      <xdr:colOff>107156</xdr:colOff>
      <xdr:row>14</xdr:row>
      <xdr:rowOff>142875</xdr:rowOff>
    </xdr:from>
    <xdr:to>
      <xdr:col>92</xdr:col>
      <xdr:colOff>71438</xdr:colOff>
      <xdr:row>16</xdr:row>
      <xdr:rowOff>95250</xdr:rowOff>
    </xdr:to>
    <xdr:cxnSp macro="">
      <xdr:nvCxnSpPr>
        <xdr:cNvPr id="53" name="直線矢印コネクタ 52"/>
        <xdr:cNvCxnSpPr/>
      </xdr:nvCxnSpPr>
      <xdr:spPr>
        <a:xfrm>
          <a:off x="23395781" y="4543425"/>
          <a:ext cx="1297782" cy="581025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142875</xdr:colOff>
      <xdr:row>14</xdr:row>
      <xdr:rowOff>35719</xdr:rowOff>
    </xdr:from>
    <xdr:to>
      <xdr:col>96</xdr:col>
      <xdr:colOff>250031</xdr:colOff>
      <xdr:row>16</xdr:row>
      <xdr:rowOff>71438</xdr:rowOff>
    </xdr:to>
    <xdr:cxnSp macro="">
      <xdr:nvCxnSpPr>
        <xdr:cNvPr id="54" name="直線矢印コネクタ 53"/>
        <xdr:cNvCxnSpPr/>
      </xdr:nvCxnSpPr>
      <xdr:spPr>
        <a:xfrm>
          <a:off x="23431500" y="4436269"/>
          <a:ext cx="2507456" cy="6643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87</xdr:col>
      <xdr:colOff>0</xdr:colOff>
      <xdr:row>19</xdr:row>
      <xdr:rowOff>0</xdr:rowOff>
    </xdr:from>
    <xdr:to>
      <xdr:col>102</xdr:col>
      <xdr:colOff>2454</xdr:colOff>
      <xdr:row>24</xdr:row>
      <xdr:rowOff>273845</xdr:rowOff>
    </xdr:to>
    <xdr:pic>
      <xdr:nvPicPr>
        <xdr:cNvPr id="55" name="図 5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5972175"/>
          <a:ext cx="4002954" cy="18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87</xdr:col>
      <xdr:colOff>80962</xdr:colOff>
      <xdr:row>20</xdr:row>
      <xdr:rowOff>271431</xdr:rowOff>
    </xdr:from>
    <xdr:to>
      <xdr:col>96</xdr:col>
      <xdr:colOff>188118</xdr:colOff>
      <xdr:row>22</xdr:row>
      <xdr:rowOff>307150</xdr:rowOff>
    </xdr:to>
    <xdr:cxnSp macro="">
      <xdr:nvCxnSpPr>
        <xdr:cNvPr id="56" name="直線矢印コネクタ 55"/>
        <xdr:cNvCxnSpPr/>
      </xdr:nvCxnSpPr>
      <xdr:spPr>
        <a:xfrm>
          <a:off x="23369587" y="6557931"/>
          <a:ext cx="2507456" cy="6643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82</xdr:col>
      <xdr:colOff>0</xdr:colOff>
      <xdr:row>28</xdr:row>
      <xdr:rowOff>0</xdr:rowOff>
    </xdr:from>
    <xdr:ext cx="24884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/>
            <xdr:cNvSpPr txBox="1"/>
          </xdr:nvSpPr>
          <xdr:spPr>
            <a:xfrm>
              <a:off x="21955125" y="880110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−1.96&lt;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21955125" y="880110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Pr⁡(−1.96&lt;𝑍&lt;1.96)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261936</xdr:colOff>
      <xdr:row>30</xdr:row>
      <xdr:rowOff>166683</xdr:rowOff>
    </xdr:from>
    <xdr:ext cx="222647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/>
            <xdr:cNvSpPr txBox="1"/>
          </xdr:nvSpPr>
          <xdr:spPr>
            <a:xfrm>
              <a:off x="21950361" y="9596433"/>
              <a:ext cx="222647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−1.96&lt;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21950361" y="9596433"/>
              <a:ext cx="222647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Pr⁡(−1.96&lt;𝑍&lt;1.96)=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107</xdr:col>
      <xdr:colOff>0</xdr:colOff>
      <xdr:row>11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/>
            <xdr:cNvSpPr txBox="1"/>
          </xdr:nvSpPr>
          <xdr:spPr>
            <a:xfrm>
              <a:off x="28622625" y="34575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−0.20&lt;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&lt;0.20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28622625" y="34575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Pr⁡(−0.20&lt;𝑍&lt;0.20)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9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/>
            <xdr:cNvSpPr txBox="1"/>
          </xdr:nvSpPr>
          <xdr:spPr>
            <a:xfrm>
              <a:off x="28622625" y="28289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−0.15&lt;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&lt;0.15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28622625" y="28289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Pr⁡(−0.15&lt;𝑍&lt;0.15)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7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/>
            <xdr:cNvSpPr txBox="1"/>
          </xdr:nvSpPr>
          <xdr:spPr>
            <a:xfrm>
              <a:off x="28622625" y="22002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−0.10&lt;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&lt;0.10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28622625" y="22002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Pr⁡(−0.10&lt;𝑍&lt;0.10)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/>
            <xdr:cNvSpPr txBox="1"/>
          </xdr:nvSpPr>
          <xdr:spPr>
            <a:xfrm>
              <a:off x="28622625" y="15716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−0.05&lt;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&lt;0.05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2" name="テキスト ボックス 61"/>
            <xdr:cNvSpPr txBox="1"/>
          </xdr:nvSpPr>
          <xdr:spPr>
            <a:xfrm>
              <a:off x="28622625" y="15716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Pr⁡(−0.05&lt;𝑍&lt;0.05)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/>
            <xdr:cNvSpPr txBox="1"/>
          </xdr:nvSpPr>
          <xdr:spPr>
            <a:xfrm>
              <a:off x="28622625" y="9429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−0.01&lt;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&lt;0.01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28622625" y="9429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Pr⁡(−0.01&lt;𝑍&lt;0.01)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15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テキスト ボックス 63"/>
            <xdr:cNvSpPr txBox="1"/>
          </xdr:nvSpPr>
          <xdr:spPr>
            <a:xfrm>
              <a:off x="28622625" y="47148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−0.30&lt;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&lt;0.30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4" name="テキスト ボックス 63"/>
            <xdr:cNvSpPr txBox="1"/>
          </xdr:nvSpPr>
          <xdr:spPr>
            <a:xfrm>
              <a:off x="28622625" y="47148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Pr⁡(−0.30&lt;𝑍&lt;0.30)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17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テキスト ボックス 64"/>
            <xdr:cNvSpPr txBox="1"/>
          </xdr:nvSpPr>
          <xdr:spPr>
            <a:xfrm>
              <a:off x="28622625" y="53435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−0.40&lt;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&lt;0.40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5" name="テキスト ボックス 64"/>
            <xdr:cNvSpPr txBox="1"/>
          </xdr:nvSpPr>
          <xdr:spPr>
            <a:xfrm>
              <a:off x="28622625" y="53435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Pr⁡(−0.40&lt;𝑍&lt;0.40)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19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テキスト ボックス 65"/>
            <xdr:cNvSpPr txBox="1"/>
          </xdr:nvSpPr>
          <xdr:spPr>
            <a:xfrm>
              <a:off x="28622625" y="59721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−0.50&lt;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&lt;0.50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6" name="テキスト ボックス 65"/>
            <xdr:cNvSpPr txBox="1"/>
          </xdr:nvSpPr>
          <xdr:spPr>
            <a:xfrm>
              <a:off x="28622625" y="59721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Pr⁡(−0.50&lt;𝑍&lt;0.50)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21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テキスト ボックス 66"/>
            <xdr:cNvSpPr txBox="1"/>
          </xdr:nvSpPr>
          <xdr:spPr>
            <a:xfrm>
              <a:off x="28622625" y="66008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−0.60&lt;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&lt;0.60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7" name="テキスト ボックス 66"/>
            <xdr:cNvSpPr txBox="1"/>
          </xdr:nvSpPr>
          <xdr:spPr>
            <a:xfrm>
              <a:off x="28622625" y="66008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Pr⁡(−0.60&lt;𝑍&lt;0.60)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テキスト ボックス 67"/>
            <xdr:cNvSpPr txBox="1"/>
          </xdr:nvSpPr>
          <xdr:spPr>
            <a:xfrm>
              <a:off x="28622625" y="72294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−0.70&lt;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&lt;0.70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8" name="テキスト ボックス 67"/>
            <xdr:cNvSpPr txBox="1"/>
          </xdr:nvSpPr>
          <xdr:spPr>
            <a:xfrm>
              <a:off x="28622625" y="72294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Pr⁡(−0.70&lt;𝑍&lt;0.70)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/>
            <xdr:cNvSpPr txBox="1"/>
          </xdr:nvSpPr>
          <xdr:spPr>
            <a:xfrm>
              <a:off x="28622625" y="78581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−0.80&lt;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&lt;0.80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28622625" y="78581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Pr⁡(−0.80&lt;𝑍&lt;0.80)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27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テキスト ボックス 69"/>
            <xdr:cNvSpPr txBox="1"/>
          </xdr:nvSpPr>
          <xdr:spPr>
            <a:xfrm>
              <a:off x="28622625" y="84867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−0.90&lt;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&lt;0.90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0" name="テキスト ボックス 69"/>
            <xdr:cNvSpPr txBox="1"/>
          </xdr:nvSpPr>
          <xdr:spPr>
            <a:xfrm>
              <a:off x="28622625" y="84867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Pr⁡(−0.90&lt;𝑍&lt;0.90)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29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/>
            <xdr:cNvSpPr txBox="1"/>
          </xdr:nvSpPr>
          <xdr:spPr>
            <a:xfrm>
              <a:off x="28622625" y="91154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−1.00&lt;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1" name="テキスト ボックス 70"/>
            <xdr:cNvSpPr txBox="1"/>
          </xdr:nvSpPr>
          <xdr:spPr>
            <a:xfrm>
              <a:off x="28622625" y="91154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Pr⁡(−1.00&lt;𝑍&lt;1.00)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31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/>
            <xdr:cNvSpPr txBox="1"/>
          </xdr:nvSpPr>
          <xdr:spPr>
            <a:xfrm>
              <a:off x="28622625" y="97440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−1.50&lt;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&lt;1.50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28622625" y="97440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Pr⁡(−1.50&lt;𝑍&lt;1.50)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/>
            <xdr:cNvSpPr txBox="1"/>
          </xdr:nvSpPr>
          <xdr:spPr>
            <a:xfrm>
              <a:off x="28622625" y="103727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−2.00&lt;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&lt;2.00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28622625" y="1037272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Pr⁡(−2.00&lt;𝑍&lt;2.00)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/>
            <xdr:cNvSpPr txBox="1"/>
          </xdr:nvSpPr>
          <xdr:spPr>
            <a:xfrm>
              <a:off x="28622625" y="110013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−3.00&lt;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&lt;3.00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28622625" y="11001375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Pr⁡(−3.00&lt;𝑍&lt;3.00)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136</xdr:col>
      <xdr:colOff>95254</xdr:colOff>
      <xdr:row>6</xdr:row>
      <xdr:rowOff>0</xdr:rowOff>
    </xdr:from>
    <xdr:ext cx="476243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/>
            <xdr:cNvSpPr txBox="1"/>
          </xdr:nvSpPr>
          <xdr:spPr>
            <a:xfrm>
              <a:off x="36452179" y="1885950"/>
              <a:ext cx="476243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36452179" y="1885950"/>
              <a:ext cx="476243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5</xdr:row>
      <xdr:rowOff>178596</xdr:rowOff>
    </xdr:from>
    <xdr:ext cx="2345531" cy="514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/>
            <xdr:cNvSpPr txBox="1"/>
          </xdr:nvSpPr>
          <xdr:spPr>
            <a:xfrm>
              <a:off x="37957125" y="1750221"/>
              <a:ext cx="2345531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Cambria Math"/>
                      </a:rPr>
                      <m:t>平均</m:t>
                    </m:r>
                    <m:r>
                      <a:rPr kumimoji="1" lang="en-US" altLang="ja-JP" sz="1400" b="0" i="1">
                        <a:latin typeface="Cambria Math"/>
                      </a:rPr>
                      <m:t>=2.00   </m:t>
                    </m:r>
                    <m:r>
                      <a:rPr kumimoji="1" lang="ja-JP" altLang="en-US" sz="1400" b="0" i="1">
                        <a:latin typeface="Cambria Math"/>
                      </a:rPr>
                      <m:t>分散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1.976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37957125" y="1750221"/>
              <a:ext cx="2345531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400" b="0" i="0">
                  <a:latin typeface="Cambria Math"/>
                </a:rPr>
                <a:t>平均</a:t>
              </a:r>
              <a:r>
                <a:rPr kumimoji="1" lang="en-US" altLang="ja-JP" sz="1400" b="0" i="0">
                  <a:latin typeface="Cambria Math"/>
                </a:rPr>
                <a:t>=2.00   </a:t>
              </a:r>
              <a:r>
                <a:rPr kumimoji="1" lang="ja-JP" altLang="en-US" sz="1400" b="0" i="0">
                  <a:latin typeface="Cambria Math"/>
                </a:rPr>
                <a:t>分散</a:t>
              </a:r>
              <a:r>
                <a:rPr kumimoji="1" lang="en-US" altLang="ja-JP" sz="1400" b="0" i="0">
                  <a:latin typeface="Cambria Math"/>
                </a:rPr>
                <a:t>=1.976/𝑛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140</xdr:col>
      <xdr:colOff>226221</xdr:colOff>
      <xdr:row>9</xdr:row>
      <xdr:rowOff>0</xdr:rowOff>
    </xdr:from>
    <xdr:ext cx="1631156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/>
            <xdr:cNvSpPr txBox="1"/>
          </xdr:nvSpPr>
          <xdr:spPr>
            <a:xfrm>
              <a:off x="37649946" y="2828925"/>
              <a:ext cx="1631156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&lt;0.1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37649946" y="2828925"/>
              <a:ext cx="1631156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Pr⁡(|𝑋 ̅−𝜇_𝑋 |&lt;0.1)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135</xdr:col>
      <xdr:colOff>0</xdr:colOff>
      <xdr:row>12</xdr:row>
      <xdr:rowOff>0</xdr:rowOff>
    </xdr:from>
    <xdr:ext cx="5143500" cy="990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/>
            <xdr:cNvSpPr txBox="1"/>
          </xdr:nvSpPr>
          <xdr:spPr>
            <a:xfrm>
              <a:off x="36090225" y="3771900"/>
              <a:ext cx="5143500" cy="990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ja-JP" altLang="en-US" sz="1400" b="0" i="1">
                            <a:latin typeface="Cambria Math"/>
                          </a:rPr>
                          <m:t>標本平均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ja-JP" altLang="en-US" sz="1400" b="0" i="1">
                            <a:latin typeface="Cambria Math"/>
                          </a:rPr>
                          <m:t>母平均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母分散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標本数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2.10−2.00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1.976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200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≈1.01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36090225" y="3771900"/>
              <a:ext cx="5143500" cy="990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𝑍=(𝑋 ̅−𝐸(𝑋 ̅ ))/√(𝑉𝑎𝑟(𝑋 ̅ ) )=(𝑋 ̅−𝜇_𝑋)/√((𝜎_𝑋^2)/𝑛)=(</a:t>
              </a:r>
              <a:r>
                <a:rPr kumimoji="1" lang="ja-JP" altLang="en-US" sz="1400" b="0" i="0">
                  <a:latin typeface="Cambria Math"/>
                </a:rPr>
                <a:t>標本平均</a:t>
              </a:r>
              <a:r>
                <a:rPr kumimoji="1" lang="en-US" altLang="ja-JP" sz="1400" b="0" i="0">
                  <a:latin typeface="Cambria Math"/>
                </a:rPr>
                <a:t>−</a:t>
              </a:r>
              <a:r>
                <a:rPr kumimoji="1" lang="ja-JP" altLang="en-US" sz="1400" b="0" i="0">
                  <a:latin typeface="Cambria Math"/>
                </a:rPr>
                <a:t>母平均</a:t>
              </a:r>
              <a:r>
                <a:rPr kumimoji="1" lang="en-US" altLang="ja-JP" sz="1400" b="0" i="0">
                  <a:latin typeface="Cambria Math"/>
                </a:rPr>
                <a:t>)/√(</a:t>
              </a:r>
              <a:r>
                <a:rPr kumimoji="1" lang="ja-JP" altLang="en-US" sz="1400" b="0" i="0">
                  <a:latin typeface="Cambria Math"/>
                </a:rPr>
                <a:t>母分散</a:t>
              </a:r>
              <a:r>
                <a:rPr kumimoji="1" lang="en-US" altLang="ja-JP" sz="1400" b="0" i="0">
                  <a:latin typeface="Cambria Math"/>
                </a:rPr>
                <a:t>/</a:t>
              </a:r>
              <a:r>
                <a:rPr kumimoji="1" lang="ja-JP" altLang="en-US" sz="1400" b="0" i="0">
                  <a:latin typeface="Cambria Math"/>
                </a:rPr>
                <a:t>標本数</a:t>
              </a:r>
              <a:r>
                <a:rPr kumimoji="1" lang="en-US" altLang="ja-JP" sz="1400" b="0" i="0">
                  <a:latin typeface="Cambria Math"/>
                </a:rPr>
                <a:t>)=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2.10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2.00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1.976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≈1.01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135</xdr:col>
      <xdr:colOff>-1</xdr:colOff>
      <xdr:row>17</xdr:row>
      <xdr:rowOff>0</xdr:rowOff>
    </xdr:from>
    <xdr:ext cx="18811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/>
            <xdr:cNvSpPr txBox="1"/>
          </xdr:nvSpPr>
          <xdr:spPr>
            <a:xfrm>
              <a:off x="36090224" y="5343525"/>
              <a:ext cx="18811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−1.01&lt;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&lt;1.01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36090224" y="5343525"/>
              <a:ext cx="18811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Pr⁡(−1.01&lt;𝑍&lt;1.01)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174</xdr:col>
      <xdr:colOff>0</xdr:colOff>
      <xdr:row>2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/>
            <xdr:cNvSpPr txBox="1"/>
          </xdr:nvSpPr>
          <xdr:spPr>
            <a:xfrm>
              <a:off x="46491525" y="6286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 , 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46491525" y="6286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𝑋_1  , 𝑋_2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165</xdr:col>
      <xdr:colOff>11911</xdr:colOff>
      <xdr:row>3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/>
            <xdr:cNvSpPr txBox="1"/>
          </xdr:nvSpPr>
          <xdr:spPr>
            <a:xfrm>
              <a:off x="44103136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44103136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𝑋_1+𝑋_2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159</xdr:col>
      <xdr:colOff>0</xdr:colOff>
      <xdr:row>12</xdr:row>
      <xdr:rowOff>297656</xdr:rowOff>
    </xdr:from>
    <xdr:ext cx="5214936" cy="1250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/>
            <xdr:cNvSpPr txBox="1"/>
          </xdr:nvSpPr>
          <xdr:spPr>
            <a:xfrm>
              <a:off x="42491025" y="4069556"/>
              <a:ext cx="5214936" cy="1250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ja-JP" altLang="en-US" sz="1400" b="0"/>
                <a:t>標準正規分布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𝑁</m:t>
                  </m:r>
                  <m:d>
                    <m:dPr>
                      <m:ctrlPr>
                        <a:rPr kumimoji="1" lang="en-US" altLang="ja-JP" sz="14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400" b="0" i="1">
                          <a:latin typeface="Cambria Math"/>
                        </a:rPr>
                        <m:t>0,1</m:t>
                      </m:r>
                    </m:e>
                  </m:d>
                </m:oMath>
              </a14:m>
              <a:r>
                <a:rPr kumimoji="1" lang="ja-JP" altLang="en-US" sz="1400" b="0"/>
                <a:t>にしたがう独立な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400"/>
                <a:t>個の確率変数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400" b="0" i="1">
                          <a:latin typeface="Cambria Math"/>
                        </a:rPr>
                      </m:ctrlPr>
                    </m:sSubPr>
                    <m:e>
                      <m:r>
                        <a:rPr kumimoji="1" lang="en-US" altLang="ja-JP" sz="1400" b="0" i="1">
                          <a:latin typeface="Cambria Math"/>
                        </a:rPr>
                        <m:t>𝑋</m:t>
                      </m:r>
                    </m:e>
                    <m:sub>
                      <m:r>
                        <a:rPr kumimoji="1" lang="en-US" altLang="ja-JP" sz="1400" b="0" i="1">
                          <a:latin typeface="Cambria Math"/>
                        </a:rPr>
                        <m:t>𝑖</m:t>
                      </m:r>
                    </m:sub>
                  </m:sSub>
                </m:oMath>
              </a14:m>
              <a:r>
                <a:rPr kumimoji="1" lang="ja-JP" altLang="en-US" sz="1400"/>
                <a:t>の</a:t>
              </a:r>
              <a:endParaRPr kumimoji="1" lang="en-US" altLang="ja-JP" sz="1400"/>
            </a:p>
            <a:p>
              <a:r>
                <a:rPr kumimoji="1" lang="ja-JP" altLang="en-US" sz="1400"/>
                <a:t>平方和に関する確率分布を</a:t>
              </a:r>
              <a:endParaRPr kumimoji="1" lang="en-US" altLang="ja-JP" sz="1400"/>
            </a:p>
            <a:p>
              <a:r>
                <a:rPr kumimoji="1" lang="ja-JP" altLang="en-US" sz="1400"/>
                <a:t>自由度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400"/>
                <a:t>のカイ二乗分布（</a:t>
              </a:r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400" b="0" i="1">
                          <a:latin typeface="Cambria Math"/>
                        </a:rPr>
                      </m:ctrlPr>
                    </m:sSupPr>
                    <m:e>
                      <m:r>
                        <a:rPr kumimoji="1" lang="en-US" altLang="ja-JP" sz="1400" b="0" i="1">
                          <a:latin typeface="Cambria Math"/>
                        </a:rPr>
                        <m:t>𝜒</m:t>
                      </m:r>
                    </m:e>
                    <m:sup>
                      <m:r>
                        <a:rPr kumimoji="1" lang="en-US" altLang="ja-JP" sz="14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400"/>
                <a:t>分布）という。</a:t>
              </a:r>
              <a:endParaRPr kumimoji="1" lang="en-US" altLang="ja-JP" sz="1400"/>
            </a:p>
            <a:p>
              <a:endParaRPr kumimoji="1" lang="en-US" altLang="ja-JP" sz="14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+…+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𝜈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42491025" y="4069556"/>
              <a:ext cx="5214936" cy="1250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ja-JP" altLang="en-US" sz="1400" b="0"/>
                <a:t>標準正規分布</a:t>
              </a:r>
              <a:r>
                <a:rPr kumimoji="1" lang="en-US" altLang="ja-JP" sz="1400" b="0" i="0">
                  <a:latin typeface="Cambria Math"/>
                </a:rPr>
                <a:t>𝑁(0,1)</a:t>
              </a:r>
              <a:r>
                <a:rPr kumimoji="1" lang="ja-JP" altLang="en-US" sz="1400" b="0"/>
                <a:t>にしたがう独立な</a:t>
              </a:r>
              <a:r>
                <a:rPr kumimoji="1" lang="en-US" altLang="ja-JP" sz="1400" b="0" i="0">
                  <a:latin typeface="Cambria Math"/>
                </a:rPr>
                <a:t>𝜈</a:t>
              </a:r>
              <a:r>
                <a:rPr kumimoji="1" lang="ja-JP" altLang="en-US" sz="1400"/>
                <a:t>個の確率変数</a:t>
              </a:r>
              <a:r>
                <a:rPr kumimoji="1" lang="en-US" altLang="ja-JP" sz="1400" b="0" i="0">
                  <a:latin typeface="Cambria Math"/>
                </a:rPr>
                <a:t>𝑋_𝑖</a:t>
              </a:r>
              <a:r>
                <a:rPr kumimoji="1" lang="ja-JP" altLang="en-US" sz="1400"/>
                <a:t>の</a:t>
              </a:r>
              <a:endParaRPr kumimoji="1" lang="en-US" altLang="ja-JP" sz="1400"/>
            </a:p>
            <a:p>
              <a:r>
                <a:rPr kumimoji="1" lang="ja-JP" altLang="en-US" sz="1400"/>
                <a:t>平方和に関する確率分布を</a:t>
              </a:r>
              <a:endParaRPr kumimoji="1" lang="en-US" altLang="ja-JP" sz="1400"/>
            </a:p>
            <a:p>
              <a:r>
                <a:rPr kumimoji="1" lang="ja-JP" altLang="en-US" sz="1400"/>
                <a:t>自由度</a:t>
              </a:r>
              <a:r>
                <a:rPr kumimoji="1" lang="en-US" altLang="ja-JP" sz="1400" b="0" i="0">
                  <a:latin typeface="Cambria Math"/>
                </a:rPr>
                <a:t>𝜈</a:t>
              </a:r>
              <a:r>
                <a:rPr kumimoji="1" lang="ja-JP" altLang="en-US" sz="1400"/>
                <a:t>のカイ二乗分布（</a:t>
              </a:r>
              <a:r>
                <a:rPr kumimoji="1" lang="en-US" altLang="ja-JP" sz="1400" b="0" i="0">
                  <a:latin typeface="Cambria Math"/>
                </a:rPr>
                <a:t>𝜒^2</a:t>
              </a:r>
              <a:r>
                <a:rPr kumimoji="1" lang="ja-JP" altLang="en-US" sz="1400"/>
                <a:t>分布）という。</a:t>
              </a:r>
              <a:endParaRPr kumimoji="1" lang="en-US" altLang="ja-JP" sz="1400"/>
            </a:p>
            <a:p>
              <a:endParaRPr kumimoji="1" lang="en-US" altLang="ja-JP" sz="1400" b="0" i="1">
                <a:latin typeface="Cambria Math"/>
              </a:endParaRPr>
            </a:p>
            <a:p>
              <a:r>
                <a:rPr kumimoji="1" lang="en-US" altLang="ja-JP" sz="1400" b="0" i="0">
                  <a:latin typeface="Cambria Math"/>
                </a:rPr>
                <a:t>𝑋_1^2+𝑋_2^2+𝑋_3^2+…+𝑋_𝜈^2~𝜒^2 (𝜈)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167</xdr:col>
      <xdr:colOff>0</xdr:colOff>
      <xdr:row>18</xdr:row>
      <xdr:rowOff>0</xdr:rowOff>
    </xdr:from>
    <xdr:ext cx="44529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テキスト ボックス 85"/>
            <xdr:cNvSpPr txBox="1"/>
          </xdr:nvSpPr>
          <xdr:spPr>
            <a:xfrm>
              <a:off x="44624625" y="5657850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6" name="テキスト ボックス 85"/>
            <xdr:cNvSpPr txBox="1"/>
          </xdr:nvSpPr>
          <xdr:spPr>
            <a:xfrm>
              <a:off x="44624625" y="5657850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𝜈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167</xdr:col>
      <xdr:colOff>0</xdr:colOff>
      <xdr:row>19</xdr:row>
      <xdr:rowOff>0</xdr:rowOff>
    </xdr:from>
    <xdr:ext cx="44529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/>
            <xdr:cNvSpPr txBox="1"/>
          </xdr:nvSpPr>
          <xdr:spPr>
            <a:xfrm>
              <a:off x="44624625" y="5972175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2</m:t>
                    </m:r>
                    <m:r>
                      <a:rPr kumimoji="1" lang="en-US" altLang="ja-JP" sz="14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44624625" y="5972175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2𝜈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165</xdr:col>
      <xdr:colOff>0</xdr:colOff>
      <xdr:row>34</xdr:row>
      <xdr:rowOff>0</xdr:rowOff>
    </xdr:from>
    <xdr:ext cx="3869531" cy="303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/>
            <xdr:cNvSpPr txBox="1"/>
          </xdr:nvSpPr>
          <xdr:spPr>
            <a:xfrm>
              <a:off x="44091225" y="10687050"/>
              <a:ext cx="3869531" cy="303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200" b="0" i="1">
                          <a:latin typeface="Cambria Math"/>
                        </a:rPr>
                      </m:ctrlPr>
                    </m:sSupPr>
                    <m:e>
                      <m:r>
                        <a:rPr kumimoji="1" lang="en-US" altLang="ja-JP" sz="1200" b="0" i="1">
                          <a:latin typeface="Cambria Math"/>
                        </a:rPr>
                        <m:t>𝑍</m:t>
                      </m:r>
                    </m:e>
                    <m:sup>
                      <m:r>
                        <a:rPr kumimoji="1" lang="en-US" altLang="ja-JP" sz="12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200"/>
                <a:t>　（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kumimoji="1" lang="en-US" altLang="ja-JP" sz="1200" b="0" i="1">
                          <a:latin typeface="Cambria Math"/>
                        </a:rPr>
                      </m:ctrlPr>
                    </m:accPr>
                    <m:e>
                      <m:r>
                        <a:rPr kumimoji="1" lang="en-US" altLang="ja-JP" sz="1200" b="0" i="1">
                          <a:latin typeface="Cambria Math"/>
                        </a:rPr>
                        <m:t>𝑋</m:t>
                      </m:r>
                    </m:e>
                  </m:acc>
                </m:oMath>
              </a14:m>
              <a:r>
                <a:rPr kumimoji="1" lang="ja-JP" altLang="en-US" sz="1200"/>
                <a:t>を標準化した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latin typeface="Cambria Math"/>
                    </a:rPr>
                    <m:t>𝑍</m:t>
                  </m:r>
                </m:oMath>
              </a14:m>
              <a:r>
                <a:rPr kumimoji="1" lang="ja-JP" altLang="en-US" sz="1200"/>
                <a:t>の平方和）</a:t>
              </a:r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44091225" y="10687050"/>
              <a:ext cx="3869531" cy="303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𝑍^2</a:t>
              </a:r>
              <a:r>
                <a:rPr kumimoji="1" lang="ja-JP" altLang="en-US" sz="1200"/>
                <a:t>　（</a:t>
              </a:r>
              <a:r>
                <a:rPr kumimoji="1" lang="en-US" altLang="ja-JP" sz="1200" b="0" i="0">
                  <a:latin typeface="Cambria Math"/>
                </a:rPr>
                <a:t>𝑋 ̅</a:t>
              </a:r>
              <a:r>
                <a:rPr kumimoji="1" lang="ja-JP" altLang="en-US" sz="1200"/>
                <a:t>を標準化した</a:t>
              </a:r>
              <a:r>
                <a:rPr kumimoji="1" lang="en-US" altLang="ja-JP" sz="1200" b="0" i="0">
                  <a:latin typeface="Cambria Math"/>
                </a:rPr>
                <a:t>𝑍</a:t>
              </a:r>
              <a:r>
                <a:rPr kumimoji="1" lang="ja-JP" altLang="en-US" sz="1200"/>
                <a:t>の平方和）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457200</xdr:colOff>
      <xdr:row>15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457200</xdr:colOff>
      <xdr:row>29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457200</xdr:colOff>
      <xdr:row>44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205200</xdr:colOff>
      <xdr:row>14</xdr:row>
      <xdr:rowOff>5400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205200</xdr:colOff>
      <xdr:row>28</xdr:row>
      <xdr:rowOff>5400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205200</xdr:colOff>
      <xdr:row>13</xdr:row>
      <xdr:rowOff>64500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205200</xdr:colOff>
      <xdr:row>25</xdr:row>
      <xdr:rowOff>64500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15</xdr:col>
      <xdr:colOff>205200</xdr:colOff>
      <xdr:row>37</xdr:row>
      <xdr:rowOff>64500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205200</xdr:colOff>
      <xdr:row>49</xdr:row>
      <xdr:rowOff>64500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205200</xdr:colOff>
      <xdr:row>61</xdr:row>
      <xdr:rowOff>64500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1123950" cy="3188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2286000" y="1857375"/>
              <a:ext cx="112395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2286000" y="1857375"/>
              <a:ext cx="112395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𝑁(𝜇_𝑋, 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11907</xdr:colOff>
      <xdr:row>13</xdr:row>
      <xdr:rowOff>0</xdr:rowOff>
    </xdr:from>
    <xdr:ext cx="4493419" cy="5517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1643063" y="4024313"/>
              <a:ext cx="4493419" cy="551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𝛼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𝛽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nary>
                      <m:nary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</m:sup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𝑑𝑥</m:t>
                        </m:r>
                      </m:e>
                    </m:nary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nary>
                      <m:nary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</m:sup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2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2</m:t>
                                </m:r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𝜋</m:t>
                                </m:r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rad>
                          </m:den>
                        </m:f>
                      </m:e>
                    </m:nary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f>
                              <m:f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2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2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200" b="0" i="1"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200" b="0" i="1"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200" b="0" i="1"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2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2</m:t>
                                </m:r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𝑑𝑥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643063" y="4024313"/>
              <a:ext cx="4493419" cy="551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Pr⁡(𝛼&lt;𝑋&lt;𝛽)=∫24_𝛼^𝛽▒𝑓(𝑥)𝑑𝑥=∫24_𝛼^𝛽▒1/√(2𝜋𝜎_𝑋^2 )  exp⁡{−(𝑥−𝜇_𝑋 )^2/(2𝜎_𝑋^2 )}𝑑𝑥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</xdr:col>
      <xdr:colOff>23813</xdr:colOff>
      <xdr:row>25</xdr:row>
      <xdr:rowOff>23812</xdr:rowOff>
    </xdr:from>
    <xdr:ext cx="4726782" cy="1118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1131094" y="7762875"/>
              <a:ext cx="4726782" cy="1118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𝑍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ja-JP" altLang="en-US" sz="1600" b="0" i="1">
                            <a:latin typeface="Cambria Math"/>
                          </a:rPr>
                          <m:t>標本平均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−</m:t>
                        </m:r>
                        <m:r>
                          <a:rPr kumimoji="1" lang="ja-JP" altLang="en-US" sz="1600" b="0" i="1">
                            <a:latin typeface="Cambria Math"/>
                          </a:rPr>
                          <m:t>母平均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600" b="0" i="1">
                                    <a:latin typeface="Cambria Math"/>
                                  </a:rPr>
                                  <m:t>母分散</m:t>
                                </m:r>
                              </m:num>
                              <m:den>
                                <m:r>
                                  <a:rPr kumimoji="1" lang="ja-JP" altLang="en-US" sz="1600" b="0" i="1">
                                    <a:latin typeface="Cambria Math"/>
                                  </a:rPr>
                                  <m:t>標本数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131094" y="7762875"/>
              <a:ext cx="4726782" cy="1118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𝑍=(𝑋 ̅−𝐸(𝑋 ̅ ))/√(𝑉𝑎𝑟(𝑋 ̅ ) )=(𝑋 ̅−𝜇_𝑋)/√((𝜎_𝑋^2)/𝑛)=(</a:t>
              </a:r>
              <a:r>
                <a:rPr kumimoji="1" lang="ja-JP" altLang="en-US" sz="1600" b="0" i="0">
                  <a:latin typeface="Cambria Math"/>
                </a:rPr>
                <a:t>標本平均</a:t>
              </a:r>
              <a:r>
                <a:rPr kumimoji="1" lang="en-US" altLang="ja-JP" sz="1600" b="0" i="0">
                  <a:latin typeface="Cambria Math"/>
                </a:rPr>
                <a:t>−</a:t>
              </a:r>
              <a:r>
                <a:rPr kumimoji="1" lang="ja-JP" altLang="en-US" sz="1600" b="0" i="0">
                  <a:latin typeface="Cambria Math"/>
                </a:rPr>
                <a:t>母平均</a:t>
              </a:r>
              <a:r>
                <a:rPr kumimoji="1" lang="en-US" altLang="ja-JP" sz="1600" b="0" i="0">
                  <a:latin typeface="Cambria Math"/>
                </a:rPr>
                <a:t>)/√(</a:t>
              </a:r>
              <a:r>
                <a:rPr kumimoji="1" lang="ja-JP" altLang="en-US" sz="1600" b="0" i="0">
                  <a:latin typeface="Cambria Math"/>
                </a:rPr>
                <a:t>母分散</a:t>
              </a:r>
              <a:r>
                <a:rPr kumimoji="1" lang="en-US" altLang="ja-JP" sz="1600" b="0" i="0">
                  <a:latin typeface="Cambria Math"/>
                </a:rPr>
                <a:t>/</a:t>
              </a:r>
              <a:r>
                <a:rPr kumimoji="1" lang="ja-JP" altLang="en-US" sz="1600" b="0" i="0">
                  <a:latin typeface="Cambria Math"/>
                </a:rPr>
                <a:t>標本数</a:t>
              </a:r>
              <a:r>
                <a:rPr kumimoji="1" lang="en-US" altLang="ja-JP" sz="1600" b="0" i="0">
                  <a:latin typeface="Cambria Math"/>
                </a:rPr>
                <a:t>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4</xdr:col>
      <xdr:colOff>0</xdr:colOff>
      <xdr:row>29</xdr:row>
      <xdr:rowOff>0</xdr:rowOff>
    </xdr:from>
    <xdr:ext cx="49291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1107281" y="8977313"/>
              <a:ext cx="4929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107281" y="8977313"/>
              <a:ext cx="4929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</xdr:col>
      <xdr:colOff>238125</xdr:colOff>
      <xdr:row>29</xdr:row>
      <xdr:rowOff>0</xdr:rowOff>
    </xdr:from>
    <xdr:ext cx="492919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3214688" y="8977313"/>
              <a:ext cx="492919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3214688" y="8977313"/>
              <a:ext cx="492919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214313</xdr:colOff>
      <xdr:row>30</xdr:row>
      <xdr:rowOff>273845</xdr:rowOff>
    </xdr:from>
    <xdr:ext cx="1397794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/>
            <xdr:cNvSpPr txBox="1"/>
          </xdr:nvSpPr>
          <xdr:spPr>
            <a:xfrm>
              <a:off x="1583532" y="9560720"/>
              <a:ext cx="139779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1583532" y="9560720"/>
              <a:ext cx="139779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𝑍~𝑁(0, 1)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35718</xdr:colOff>
      <xdr:row>34</xdr:row>
      <xdr:rowOff>0</xdr:rowOff>
    </xdr:from>
    <xdr:ext cx="1897857" cy="4748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/>
            <xdr:cNvSpPr txBox="1"/>
          </xdr:nvSpPr>
          <xdr:spPr>
            <a:xfrm>
              <a:off x="2488406" y="10525125"/>
              <a:ext cx="1897857" cy="47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𝑧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𝜋</m:t>
                            </m:r>
                          </m:e>
                        </m:rad>
                      </m:den>
                    </m:f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𝑧</m:t>
                                    </m:r>
                                  </m:e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2488406" y="10525125"/>
              <a:ext cx="1897857" cy="47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𝑓(𝑧)=1/√2𝜋  exp⁡{−𝑧^2/2}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190502</xdr:colOff>
      <xdr:row>5</xdr:row>
      <xdr:rowOff>0</xdr:rowOff>
    </xdr:from>
    <xdr:ext cx="36909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/>
            <xdr:cNvSpPr txBox="1"/>
          </xdr:nvSpPr>
          <xdr:spPr>
            <a:xfrm>
              <a:off x="8667752" y="1547813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8667752" y="1547813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35</xdr:col>
      <xdr:colOff>47624</xdr:colOff>
      <xdr:row>5</xdr:row>
      <xdr:rowOff>0</xdr:rowOff>
    </xdr:from>
    <xdr:ext cx="381001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/>
            <xdr:cNvSpPr txBox="1"/>
          </xdr:nvSpPr>
          <xdr:spPr>
            <a:xfrm>
              <a:off x="9310687" y="1547813"/>
              <a:ext cx="381001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9310687" y="1547813"/>
              <a:ext cx="381001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42</xdr:col>
      <xdr:colOff>130972</xdr:colOff>
      <xdr:row>5</xdr:row>
      <xdr:rowOff>0</xdr:rowOff>
    </xdr:from>
    <xdr:ext cx="914400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/>
            <xdr:cNvSpPr txBox="1"/>
          </xdr:nvSpPr>
          <xdr:spPr>
            <a:xfrm>
              <a:off x="11227597" y="1547813"/>
              <a:ext cx="91440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11227597" y="1547813"/>
              <a:ext cx="91440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𝑁(0, 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32</xdr:col>
      <xdr:colOff>130972</xdr:colOff>
      <xdr:row>6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/>
            <xdr:cNvSpPr txBox="1"/>
          </xdr:nvSpPr>
          <xdr:spPr>
            <a:xfrm>
              <a:off x="8608222" y="1857375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𝑧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8608222" y="1857375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Pr⁡(𝑍&gt;𝑧)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33</xdr:col>
      <xdr:colOff>0</xdr:colOff>
      <xdr:row>8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/>
            <xdr:cNvSpPr txBox="1"/>
          </xdr:nvSpPr>
          <xdr:spPr>
            <a:xfrm>
              <a:off x="8739188" y="24765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=2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8739188" y="24765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71436</xdr:colOff>
      <xdr:row>8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/>
            <xdr:cNvSpPr txBox="1"/>
          </xdr:nvSpPr>
          <xdr:spPr>
            <a:xfrm>
              <a:off x="10644186" y="24765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&gt;2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10644186" y="2476500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Pr⁡(𝑍&gt;2)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36</xdr:col>
      <xdr:colOff>0</xdr:colOff>
      <xdr:row>9</xdr:row>
      <xdr:rowOff>0</xdr:rowOff>
    </xdr:from>
    <xdr:to>
      <xdr:col>49</xdr:col>
      <xdr:colOff>100012</xdr:colOff>
      <xdr:row>14</xdr:row>
      <xdr:rowOff>72188</xdr:rowOff>
    </xdr:to>
    <xdr:graphicFrame macro="">
      <xdr:nvGraphicFramePr>
        <xdr:cNvPr id="50" name="グラフ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178594</xdr:colOff>
      <xdr:row>14</xdr:row>
      <xdr:rowOff>47626</xdr:rowOff>
    </xdr:from>
    <xdr:to>
      <xdr:col>45</xdr:col>
      <xdr:colOff>186013</xdr:colOff>
      <xdr:row>15</xdr:row>
      <xdr:rowOff>250031</xdr:rowOff>
    </xdr:to>
    <xdr:cxnSp macro="">
      <xdr:nvCxnSpPr>
        <xdr:cNvPr id="52" name="直線矢印コネクタ 51"/>
        <xdr:cNvCxnSpPr/>
      </xdr:nvCxnSpPr>
      <xdr:spPr>
        <a:xfrm flipH="1" flipV="1">
          <a:off x="12061032" y="4381501"/>
          <a:ext cx="7419" cy="5119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166690</xdr:colOff>
      <xdr:row>15</xdr:row>
      <xdr:rowOff>202408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/>
            <xdr:cNvSpPr txBox="1"/>
          </xdr:nvSpPr>
          <xdr:spPr>
            <a:xfrm>
              <a:off x="11787190" y="4845846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chemeClr val="accent1"/>
                        </a:solidFill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solidFill>
                          <a:schemeClr val="accent1"/>
                        </a:solidFill>
                        <a:latin typeface="Cambria Math"/>
                      </a:rPr>
                      <m:t>=2</m:t>
                    </m:r>
                  </m:oMath>
                </m:oMathPara>
              </a14:m>
              <a:endParaRPr kumimoji="1" lang="ja-JP" altLang="en-US" sz="1400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11787190" y="4845846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𝑧=2</a:t>
              </a:r>
              <a:endParaRPr kumimoji="1" lang="ja-JP" altLang="en-US" sz="1400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twoCellAnchor>
    <xdr:from>
      <xdr:col>43</xdr:col>
      <xdr:colOff>178593</xdr:colOff>
      <xdr:row>8</xdr:row>
      <xdr:rowOff>285750</xdr:rowOff>
    </xdr:from>
    <xdr:to>
      <xdr:col>46</xdr:col>
      <xdr:colOff>11908</xdr:colOff>
      <xdr:row>13</xdr:row>
      <xdr:rowOff>11906</xdr:rowOff>
    </xdr:to>
    <xdr:cxnSp macro="">
      <xdr:nvCxnSpPr>
        <xdr:cNvPr id="57" name="直線矢印コネクタ 56"/>
        <xdr:cNvCxnSpPr/>
      </xdr:nvCxnSpPr>
      <xdr:spPr>
        <a:xfrm>
          <a:off x="11537156" y="2762250"/>
          <a:ext cx="619127" cy="127396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0</xdr:colOff>
      <xdr:row>17</xdr:row>
      <xdr:rowOff>0</xdr:rowOff>
    </xdr:from>
    <xdr:to>
      <xdr:col>50</xdr:col>
      <xdr:colOff>38100</xdr:colOff>
      <xdr:row>21</xdr:row>
      <xdr:rowOff>238125</xdr:rowOff>
    </xdr:to>
    <xdr:pic>
      <xdr:nvPicPr>
        <xdr:cNvPr id="70" name="図 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3" y="5262563"/>
          <a:ext cx="6062662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22</xdr:row>
      <xdr:rowOff>0</xdr:rowOff>
    </xdr:from>
    <xdr:to>
      <xdr:col>50</xdr:col>
      <xdr:colOff>38100</xdr:colOff>
      <xdr:row>25</xdr:row>
      <xdr:rowOff>304799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3" y="6810375"/>
          <a:ext cx="6062662" cy="123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35718</xdr:colOff>
      <xdr:row>21</xdr:row>
      <xdr:rowOff>250031</xdr:rowOff>
    </xdr:from>
    <xdr:to>
      <xdr:col>50</xdr:col>
      <xdr:colOff>47625</xdr:colOff>
      <xdr:row>21</xdr:row>
      <xdr:rowOff>250031</xdr:rowOff>
    </xdr:to>
    <xdr:cxnSp macro="">
      <xdr:nvCxnSpPr>
        <xdr:cNvPr id="75" name="直線コネクタ 74"/>
        <xdr:cNvCxnSpPr/>
      </xdr:nvCxnSpPr>
      <xdr:spPr>
        <a:xfrm>
          <a:off x="7203281" y="6750844"/>
          <a:ext cx="6036469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35717</xdr:colOff>
      <xdr:row>23</xdr:row>
      <xdr:rowOff>180977</xdr:rowOff>
    </xdr:from>
    <xdr:to>
      <xdr:col>50</xdr:col>
      <xdr:colOff>83343</xdr:colOff>
      <xdr:row>24</xdr:row>
      <xdr:rowOff>169072</xdr:rowOff>
    </xdr:to>
    <xdr:sp macro="" textlink="">
      <xdr:nvSpPr>
        <xdr:cNvPr id="76" name="正方形/長方形 75"/>
        <xdr:cNvSpPr/>
      </xdr:nvSpPr>
      <xdr:spPr>
        <a:xfrm>
          <a:off x="7203280" y="7300915"/>
          <a:ext cx="6072188" cy="2976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21430</xdr:colOff>
      <xdr:row>16</xdr:row>
      <xdr:rowOff>285752</xdr:rowOff>
    </xdr:from>
    <xdr:to>
      <xdr:col>31</xdr:col>
      <xdr:colOff>95248</xdr:colOff>
      <xdr:row>26</xdr:row>
      <xdr:rowOff>73822</xdr:rowOff>
    </xdr:to>
    <xdr:sp macro="" textlink="">
      <xdr:nvSpPr>
        <xdr:cNvPr id="77" name="正方形/長方形 76"/>
        <xdr:cNvSpPr/>
      </xdr:nvSpPr>
      <xdr:spPr>
        <a:xfrm>
          <a:off x="7712868" y="5238752"/>
          <a:ext cx="597693" cy="28836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30</xdr:col>
      <xdr:colOff>190502</xdr:colOff>
      <xdr:row>29</xdr:row>
      <xdr:rowOff>0</xdr:rowOff>
    </xdr:from>
    <xdr:ext cx="36909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/>
            <xdr:cNvSpPr txBox="1"/>
          </xdr:nvSpPr>
          <xdr:spPr>
            <a:xfrm>
              <a:off x="8667752" y="1547813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8667752" y="1547813"/>
              <a:ext cx="3690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71442</xdr:colOff>
      <xdr:row>30</xdr:row>
      <xdr:rowOff>0</xdr:rowOff>
    </xdr:from>
    <xdr:ext cx="107156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/>
            <xdr:cNvSpPr txBox="1"/>
          </xdr:nvSpPr>
          <xdr:spPr>
            <a:xfrm>
              <a:off x="8024817" y="9286875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8024817" y="9286875"/>
              <a:ext cx="107156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Pr⁡(𝑍&gt;2)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=0.25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𝑧=0.25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テキスト ボックス 81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=1.00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2" name="テキスト ボックス 81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𝑧=1.00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7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=1.25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𝑧=1.25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9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=0.92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𝑧=0.92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11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=0.03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𝑧=0.03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テキスト ボックス 85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&gt;2.01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6" name="テキスト ボックス 85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Pr⁡(𝑍&gt;2.01)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0.12&lt;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Pr⁡(0.12&lt;𝑍)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&gt;1.85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Pr⁡(𝑍&gt;1.85)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19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&gt;2.96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Pr⁡(𝑍&gt;2.96)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21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=1.96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𝑧=1.96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=5.00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𝑧=5.00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テキスト ボックス 91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&gt;1.95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2" name="テキスト ボックス 91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Pr⁡(𝑍&gt;1.95)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27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&gt;0.03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Pr⁡(𝑍&gt;0.03)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29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テキスト ボックス 93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&gt;5.08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4" name="テキスト ボックス 93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Pr⁡(𝑍&gt;5.08)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31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テキスト ボックス 94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&gt;−0.23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5" name="テキスト ボックス 94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Pr⁡(𝑍&gt;−0.23)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33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テキスト ボックス 95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&gt;−5.00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6" name="テキスト ボックス 95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Pr⁡(𝑍&gt;−5.00)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35</xdr:row>
      <xdr:rowOff>0</xdr:rowOff>
    </xdr:from>
    <xdr:ext cx="142160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テキスト ボックス 96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𝑧</m:t>
                    </m:r>
                    <m:r>
                      <a:rPr kumimoji="1" lang="en-US" altLang="ja-JP" sz="1400" b="0" i="1">
                        <a:latin typeface="Cambria Math"/>
                      </a:rPr>
                      <m:t>=−0.04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7" name="テキスト ボックス 96"/>
            <xdr:cNvSpPr txBox="1"/>
          </xdr:nvSpPr>
          <xdr:spPr>
            <a:xfrm>
              <a:off x="14501813" y="928688"/>
              <a:ext cx="142160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𝑧=−0.04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188</xdr:col>
      <xdr:colOff>107154</xdr:colOff>
      <xdr:row>7</xdr:row>
      <xdr:rowOff>0</xdr:rowOff>
    </xdr:from>
    <xdr:ext cx="12192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/>
            <xdr:cNvSpPr txBox="1"/>
          </xdr:nvSpPr>
          <xdr:spPr>
            <a:xfrm>
              <a:off x="29015529" y="2166938"/>
              <a:ext cx="1219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𝑧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29015529" y="2166938"/>
              <a:ext cx="1219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Pr⁡(𝑍&gt;𝑧)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186</xdr:col>
      <xdr:colOff>2379</xdr:colOff>
      <xdr:row>17</xdr:row>
      <xdr:rowOff>0</xdr:rowOff>
    </xdr:from>
    <xdr:ext cx="2881313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/>
            <xdr:cNvSpPr txBox="1"/>
          </xdr:nvSpPr>
          <xdr:spPr>
            <a:xfrm>
              <a:off x="28386879" y="5262563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∑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28386879" y="5262563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𝜒^2 (𝑛)~(∑(𝑋_𝑖−𝜇_𝑋 )^2)/(𝜎_𝑋^2 )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186</xdr:col>
      <xdr:colOff>0</xdr:colOff>
      <xdr:row>19</xdr:row>
      <xdr:rowOff>0</xdr:rowOff>
    </xdr:from>
    <xdr:ext cx="2881313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/>
            <xdr:cNvSpPr txBox="1"/>
          </xdr:nvSpPr>
          <xdr:spPr>
            <a:xfrm>
              <a:off x="28384500" y="5881688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∑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28384500" y="5881688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𝜒^2 (𝑛−1)~(∑(𝑋_𝑖−𝑋 ̅ )^2)/(𝜎_𝑋^2 )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186</xdr:col>
      <xdr:colOff>0</xdr:colOff>
      <xdr:row>21</xdr:row>
      <xdr:rowOff>0</xdr:rowOff>
    </xdr:from>
    <xdr:ext cx="2881313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/>
            <xdr:cNvSpPr txBox="1"/>
          </xdr:nvSpPr>
          <xdr:spPr>
            <a:xfrm>
              <a:off x="28384500" y="6500813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28384500" y="6500813"/>
              <a:ext cx="2881313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𝜒^2 (1)~(𝑛(𝑋 ̅−𝜇_𝑋 )^2)/(𝜎_𝑋^2 )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107</xdr:col>
      <xdr:colOff>0</xdr:colOff>
      <xdr:row>13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/>
            <xdr:cNvSpPr txBox="1"/>
          </xdr:nvSpPr>
          <xdr:spPr>
            <a:xfrm>
              <a:off x="28122563" y="40243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−0.25&lt;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&lt;0.25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28122563" y="40243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Pr⁡(−0.25&lt;𝑍&lt;0.25)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82</xdr:col>
      <xdr:colOff>0</xdr:colOff>
      <xdr:row>2</xdr:row>
      <xdr:rowOff>0</xdr:rowOff>
    </xdr:from>
    <xdr:ext cx="170259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テキスト ボックス 79"/>
            <xdr:cNvSpPr txBox="1"/>
          </xdr:nvSpPr>
          <xdr:spPr>
            <a:xfrm>
              <a:off x="21574125" y="619125"/>
              <a:ext cx="17025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&gt;1.000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0" name="テキスト ボックス 79"/>
            <xdr:cNvSpPr txBox="1"/>
          </xdr:nvSpPr>
          <xdr:spPr>
            <a:xfrm>
              <a:off x="21574125" y="619125"/>
              <a:ext cx="17025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Pr⁡(𝑍&gt;1.000)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82</xdr:col>
      <xdr:colOff>0</xdr:colOff>
      <xdr:row>4</xdr:row>
      <xdr:rowOff>0</xdr:rowOff>
    </xdr:from>
    <xdr:ext cx="24884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/>
            <xdr:cNvSpPr txBox="1"/>
          </xdr:nvSpPr>
          <xdr:spPr>
            <a:xfrm>
              <a:off x="21574125" y="123825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−1.000&lt;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&lt;1.000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21574125" y="123825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Pr⁡(−1.000&lt;𝑍&lt;1.000)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87</xdr:col>
      <xdr:colOff>95178</xdr:colOff>
      <xdr:row>5</xdr:row>
      <xdr:rowOff>142873</xdr:rowOff>
    </xdr:from>
    <xdr:to>
      <xdr:col>102</xdr:col>
      <xdr:colOff>97632</xdr:colOff>
      <xdr:row>11</xdr:row>
      <xdr:rowOff>107155</xdr:rowOff>
    </xdr:to>
    <xdr:pic>
      <xdr:nvPicPr>
        <xdr:cNvPr id="99" name="図 9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8991" y="1690686"/>
          <a:ext cx="3931516" cy="182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86</xdr:col>
      <xdr:colOff>71438</xdr:colOff>
      <xdr:row>5</xdr:row>
      <xdr:rowOff>83343</xdr:rowOff>
    </xdr:from>
    <xdr:to>
      <xdr:col>94</xdr:col>
      <xdr:colOff>0</xdr:colOff>
      <xdr:row>8</xdr:row>
      <xdr:rowOff>23813</xdr:rowOff>
    </xdr:to>
    <xdr:cxnSp macro="">
      <xdr:nvCxnSpPr>
        <xdr:cNvPr id="4" name="直線矢印コネクタ 3"/>
        <xdr:cNvCxnSpPr/>
      </xdr:nvCxnSpPr>
      <xdr:spPr>
        <a:xfrm>
          <a:off x="22693313" y="1631156"/>
          <a:ext cx="2024062" cy="86915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87</xdr:col>
      <xdr:colOff>0</xdr:colOff>
      <xdr:row>12</xdr:row>
      <xdr:rowOff>0</xdr:rowOff>
    </xdr:from>
    <xdr:to>
      <xdr:col>102</xdr:col>
      <xdr:colOff>2454</xdr:colOff>
      <xdr:row>17</xdr:row>
      <xdr:rowOff>273844</xdr:rowOff>
    </xdr:to>
    <xdr:pic>
      <xdr:nvPicPr>
        <xdr:cNvPr id="101" name="図 10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3813" y="3714750"/>
          <a:ext cx="3931516" cy="182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87</xdr:col>
      <xdr:colOff>107156</xdr:colOff>
      <xdr:row>14</xdr:row>
      <xdr:rowOff>142875</xdr:rowOff>
    </xdr:from>
    <xdr:to>
      <xdr:col>92</xdr:col>
      <xdr:colOff>71438</xdr:colOff>
      <xdr:row>16</xdr:row>
      <xdr:rowOff>95250</xdr:rowOff>
    </xdr:to>
    <xdr:cxnSp macro="">
      <xdr:nvCxnSpPr>
        <xdr:cNvPr id="102" name="直線矢印コネクタ 101"/>
        <xdr:cNvCxnSpPr/>
      </xdr:nvCxnSpPr>
      <xdr:spPr>
        <a:xfrm>
          <a:off x="22990969" y="4476750"/>
          <a:ext cx="1273969" cy="57150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142875</xdr:colOff>
      <xdr:row>14</xdr:row>
      <xdr:rowOff>35719</xdr:rowOff>
    </xdr:from>
    <xdr:to>
      <xdr:col>96</xdr:col>
      <xdr:colOff>250031</xdr:colOff>
      <xdr:row>16</xdr:row>
      <xdr:rowOff>71438</xdr:rowOff>
    </xdr:to>
    <xdr:cxnSp macro="">
      <xdr:nvCxnSpPr>
        <xdr:cNvPr id="103" name="直線矢印コネクタ 102"/>
        <xdr:cNvCxnSpPr/>
      </xdr:nvCxnSpPr>
      <xdr:spPr>
        <a:xfrm>
          <a:off x="23026688" y="4369594"/>
          <a:ext cx="2464593" cy="65484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87</xdr:col>
      <xdr:colOff>0</xdr:colOff>
      <xdr:row>19</xdr:row>
      <xdr:rowOff>0</xdr:rowOff>
    </xdr:from>
    <xdr:to>
      <xdr:col>102</xdr:col>
      <xdr:colOff>2454</xdr:colOff>
      <xdr:row>24</xdr:row>
      <xdr:rowOff>273845</xdr:rowOff>
    </xdr:to>
    <xdr:pic>
      <xdr:nvPicPr>
        <xdr:cNvPr id="104" name="図 10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3813" y="5881688"/>
          <a:ext cx="3931516" cy="182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87</xdr:col>
      <xdr:colOff>80962</xdr:colOff>
      <xdr:row>20</xdr:row>
      <xdr:rowOff>271431</xdr:rowOff>
    </xdr:from>
    <xdr:to>
      <xdr:col>96</xdr:col>
      <xdr:colOff>188118</xdr:colOff>
      <xdr:row>22</xdr:row>
      <xdr:rowOff>307150</xdr:rowOff>
    </xdr:to>
    <xdr:cxnSp macro="">
      <xdr:nvCxnSpPr>
        <xdr:cNvPr id="105" name="直線矢印コネクタ 104"/>
        <xdr:cNvCxnSpPr/>
      </xdr:nvCxnSpPr>
      <xdr:spPr>
        <a:xfrm>
          <a:off x="22964775" y="6462681"/>
          <a:ext cx="2464593" cy="65484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82</xdr:col>
      <xdr:colOff>0</xdr:colOff>
      <xdr:row>28</xdr:row>
      <xdr:rowOff>0</xdr:rowOff>
    </xdr:from>
    <xdr:ext cx="24884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テキスト ボックス 105"/>
            <xdr:cNvSpPr txBox="1"/>
          </xdr:nvSpPr>
          <xdr:spPr>
            <a:xfrm>
              <a:off x="21574125" y="866775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−1.96&lt;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6" name="テキスト ボックス 105"/>
            <xdr:cNvSpPr txBox="1"/>
          </xdr:nvSpPr>
          <xdr:spPr>
            <a:xfrm>
              <a:off x="21574125" y="8667750"/>
              <a:ext cx="24884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Pr⁡(−1.96&lt;𝑍&lt;1.96)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261936</xdr:colOff>
      <xdr:row>30</xdr:row>
      <xdr:rowOff>166683</xdr:rowOff>
    </xdr:from>
    <xdr:ext cx="222647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テキスト ボックス 106"/>
            <xdr:cNvSpPr txBox="1"/>
          </xdr:nvSpPr>
          <xdr:spPr>
            <a:xfrm>
              <a:off x="21574124" y="9453558"/>
              <a:ext cx="222647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−1.96&lt;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7" name="テキスト ボックス 106"/>
            <xdr:cNvSpPr txBox="1"/>
          </xdr:nvSpPr>
          <xdr:spPr>
            <a:xfrm>
              <a:off x="21574124" y="9453558"/>
              <a:ext cx="222647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Pr⁡(−1.96&lt;𝑍&lt;1.96)=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107</xdr:col>
      <xdr:colOff>0</xdr:colOff>
      <xdr:row>11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/>
            <xdr:cNvSpPr txBox="1"/>
          </xdr:nvSpPr>
          <xdr:spPr>
            <a:xfrm>
              <a:off x="28122563" y="34051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−0.20&lt;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&lt;0.20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28122563" y="34051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Pr⁡(−0.20&lt;𝑍&lt;0.20)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9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テキスト ボックス 108"/>
            <xdr:cNvSpPr txBox="1"/>
          </xdr:nvSpPr>
          <xdr:spPr>
            <a:xfrm>
              <a:off x="28122563" y="27860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−0.15&lt;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&lt;0.15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9" name="テキスト ボックス 108"/>
            <xdr:cNvSpPr txBox="1"/>
          </xdr:nvSpPr>
          <xdr:spPr>
            <a:xfrm>
              <a:off x="28122563" y="27860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Pr⁡(−0.15&lt;𝑍&lt;0.15)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7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テキスト ボックス 109"/>
            <xdr:cNvSpPr txBox="1"/>
          </xdr:nvSpPr>
          <xdr:spPr>
            <a:xfrm>
              <a:off x="28122563" y="21669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−0.10&lt;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&lt;0.10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0" name="テキスト ボックス 109"/>
            <xdr:cNvSpPr txBox="1"/>
          </xdr:nvSpPr>
          <xdr:spPr>
            <a:xfrm>
              <a:off x="28122563" y="21669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Pr⁡(−0.10&lt;𝑍&lt;0.10)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/>
            <xdr:cNvSpPr txBox="1"/>
          </xdr:nvSpPr>
          <xdr:spPr>
            <a:xfrm>
              <a:off x="28122563" y="15478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−0.05&lt;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&lt;0.05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28122563" y="15478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Pr⁡(−0.05&lt;𝑍&lt;0.05)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テキスト ボックス 111"/>
            <xdr:cNvSpPr txBox="1"/>
          </xdr:nvSpPr>
          <xdr:spPr>
            <a:xfrm>
              <a:off x="28122563" y="9286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−0.01&lt;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&lt;0.01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2" name="テキスト ボックス 111"/>
            <xdr:cNvSpPr txBox="1"/>
          </xdr:nvSpPr>
          <xdr:spPr>
            <a:xfrm>
              <a:off x="28122563" y="9286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Pr⁡(−0.01&lt;𝑍&lt;0.01)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15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/>
            <xdr:cNvSpPr txBox="1"/>
          </xdr:nvSpPr>
          <xdr:spPr>
            <a:xfrm>
              <a:off x="28122563" y="46434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−0.30&lt;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&lt;0.30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28122563" y="46434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Pr⁡(−0.30&lt;𝑍&lt;0.30)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17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テキスト ボックス 113"/>
            <xdr:cNvSpPr txBox="1"/>
          </xdr:nvSpPr>
          <xdr:spPr>
            <a:xfrm>
              <a:off x="28122563" y="52625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−0.40&lt;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&lt;0.40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4" name="テキスト ボックス 113"/>
            <xdr:cNvSpPr txBox="1"/>
          </xdr:nvSpPr>
          <xdr:spPr>
            <a:xfrm>
              <a:off x="28122563" y="52625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Pr⁡(−0.40&lt;𝑍&lt;0.40)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19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テキスト ボックス 114"/>
            <xdr:cNvSpPr txBox="1"/>
          </xdr:nvSpPr>
          <xdr:spPr>
            <a:xfrm>
              <a:off x="28122563" y="58816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−0.50&lt;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&lt;0.50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5" name="テキスト ボックス 114"/>
            <xdr:cNvSpPr txBox="1"/>
          </xdr:nvSpPr>
          <xdr:spPr>
            <a:xfrm>
              <a:off x="28122563" y="58816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Pr⁡(−0.50&lt;𝑍&lt;0.50)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21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テキスト ボックス 115"/>
            <xdr:cNvSpPr txBox="1"/>
          </xdr:nvSpPr>
          <xdr:spPr>
            <a:xfrm>
              <a:off x="28122563" y="65008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−0.60&lt;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&lt;0.60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6" name="テキスト ボックス 115"/>
            <xdr:cNvSpPr txBox="1"/>
          </xdr:nvSpPr>
          <xdr:spPr>
            <a:xfrm>
              <a:off x="28122563" y="65008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Pr⁡(−0.60&lt;𝑍&lt;0.60)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テキスト ボックス 116"/>
            <xdr:cNvSpPr txBox="1"/>
          </xdr:nvSpPr>
          <xdr:spPr>
            <a:xfrm>
              <a:off x="28122563" y="71199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−0.70&lt;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&lt;0.70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7" name="テキスト ボックス 116"/>
            <xdr:cNvSpPr txBox="1"/>
          </xdr:nvSpPr>
          <xdr:spPr>
            <a:xfrm>
              <a:off x="28122563" y="71199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Pr⁡(−0.70&lt;𝑍&lt;0.70)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テキスト ボックス 117"/>
            <xdr:cNvSpPr txBox="1"/>
          </xdr:nvSpPr>
          <xdr:spPr>
            <a:xfrm>
              <a:off x="28122563" y="77390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−0.80&lt;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&lt;0.80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8" name="テキスト ボックス 117"/>
            <xdr:cNvSpPr txBox="1"/>
          </xdr:nvSpPr>
          <xdr:spPr>
            <a:xfrm>
              <a:off x="28122563" y="77390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Pr⁡(−0.80&lt;𝑍&lt;0.80)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27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テキスト ボックス 118"/>
            <xdr:cNvSpPr txBox="1"/>
          </xdr:nvSpPr>
          <xdr:spPr>
            <a:xfrm>
              <a:off x="28122563" y="83581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−0.90&lt;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&lt;0.90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9" name="テキスト ボックス 118"/>
            <xdr:cNvSpPr txBox="1"/>
          </xdr:nvSpPr>
          <xdr:spPr>
            <a:xfrm>
              <a:off x="28122563" y="83581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Pr⁡(−0.90&lt;𝑍&lt;0.90)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29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テキスト ボックス 119"/>
            <xdr:cNvSpPr txBox="1"/>
          </xdr:nvSpPr>
          <xdr:spPr>
            <a:xfrm>
              <a:off x="28122563" y="89773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−1.00&lt;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0" name="テキスト ボックス 119"/>
            <xdr:cNvSpPr txBox="1"/>
          </xdr:nvSpPr>
          <xdr:spPr>
            <a:xfrm>
              <a:off x="28122563" y="897731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Pr⁡(−1.00&lt;𝑍&lt;1.00)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31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テキスト ボックス 120"/>
            <xdr:cNvSpPr txBox="1"/>
          </xdr:nvSpPr>
          <xdr:spPr>
            <a:xfrm>
              <a:off x="28122563" y="95964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−1.50&lt;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&lt;1.50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1" name="テキスト ボックス 120"/>
            <xdr:cNvSpPr txBox="1"/>
          </xdr:nvSpPr>
          <xdr:spPr>
            <a:xfrm>
              <a:off x="28122563" y="959643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Pr⁡(−1.50&lt;𝑍&lt;1.50)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33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テキスト ボックス 121"/>
            <xdr:cNvSpPr txBox="1"/>
          </xdr:nvSpPr>
          <xdr:spPr>
            <a:xfrm>
              <a:off x="28122563" y="102155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−2.00&lt;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&lt;2.00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2" name="テキスト ボックス 121"/>
            <xdr:cNvSpPr txBox="1"/>
          </xdr:nvSpPr>
          <xdr:spPr>
            <a:xfrm>
              <a:off x="28122563" y="10215563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Pr⁡(−2.00&lt;𝑍&lt;2.00)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107</xdr:col>
      <xdr:colOff>0</xdr:colOff>
      <xdr:row>35</xdr:row>
      <xdr:rowOff>0</xdr:rowOff>
    </xdr:from>
    <xdr:ext cx="184546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テキスト ボックス 122"/>
            <xdr:cNvSpPr txBox="1"/>
          </xdr:nvSpPr>
          <xdr:spPr>
            <a:xfrm>
              <a:off x="28122563" y="108346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−3.00&lt;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&lt;3.00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3" name="テキスト ボックス 122"/>
            <xdr:cNvSpPr txBox="1"/>
          </xdr:nvSpPr>
          <xdr:spPr>
            <a:xfrm>
              <a:off x="28122563" y="10834688"/>
              <a:ext cx="18454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Pr⁡(−3.00&lt;𝑍&lt;3.00)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136</xdr:col>
      <xdr:colOff>95254</xdr:colOff>
      <xdr:row>6</xdr:row>
      <xdr:rowOff>0</xdr:rowOff>
    </xdr:from>
    <xdr:ext cx="476243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テキスト ボックス 124"/>
            <xdr:cNvSpPr txBox="1"/>
          </xdr:nvSpPr>
          <xdr:spPr>
            <a:xfrm>
              <a:off x="35814004" y="1857375"/>
              <a:ext cx="476243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5" name="テキスト ボックス 124"/>
            <xdr:cNvSpPr txBox="1"/>
          </xdr:nvSpPr>
          <xdr:spPr>
            <a:xfrm>
              <a:off x="35814004" y="1857375"/>
              <a:ext cx="476243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5</xdr:row>
      <xdr:rowOff>178596</xdr:rowOff>
    </xdr:from>
    <xdr:ext cx="2345531" cy="514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テキスト ボックス 125"/>
            <xdr:cNvSpPr txBox="1"/>
          </xdr:nvSpPr>
          <xdr:spPr>
            <a:xfrm>
              <a:off x="37290375" y="1726409"/>
              <a:ext cx="2345531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Cambria Math"/>
                      </a:rPr>
                      <m:t>平均</m:t>
                    </m:r>
                    <m:r>
                      <a:rPr kumimoji="1" lang="en-US" altLang="ja-JP" sz="1400" b="0" i="1">
                        <a:latin typeface="Cambria Math"/>
                      </a:rPr>
                      <m:t>=2.00   </m:t>
                    </m:r>
                    <m:r>
                      <a:rPr kumimoji="1" lang="ja-JP" altLang="en-US" sz="1400" b="0" i="1">
                        <a:latin typeface="Cambria Math"/>
                      </a:rPr>
                      <m:t>分散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1.976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6" name="テキスト ボックス 125"/>
            <xdr:cNvSpPr txBox="1"/>
          </xdr:nvSpPr>
          <xdr:spPr>
            <a:xfrm>
              <a:off x="37290375" y="1726409"/>
              <a:ext cx="2345531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400" b="0" i="0">
                  <a:latin typeface="Cambria Math"/>
                </a:rPr>
                <a:t>平均</a:t>
              </a:r>
              <a:r>
                <a:rPr kumimoji="1" lang="en-US" altLang="ja-JP" sz="1400" b="0" i="0">
                  <a:latin typeface="Cambria Math"/>
                </a:rPr>
                <a:t>=2.00   </a:t>
              </a:r>
              <a:r>
                <a:rPr kumimoji="1" lang="ja-JP" altLang="en-US" sz="1400" b="0" i="0">
                  <a:latin typeface="Cambria Math"/>
                </a:rPr>
                <a:t>分散</a:t>
              </a:r>
              <a:r>
                <a:rPr kumimoji="1" lang="en-US" altLang="ja-JP" sz="1400" b="0" i="0">
                  <a:latin typeface="Cambria Math"/>
                </a:rPr>
                <a:t>=1.976/𝑛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140</xdr:col>
      <xdr:colOff>226221</xdr:colOff>
      <xdr:row>9</xdr:row>
      <xdr:rowOff>0</xdr:rowOff>
    </xdr:from>
    <xdr:ext cx="1631156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テキスト ボックス 127"/>
            <xdr:cNvSpPr txBox="1"/>
          </xdr:nvSpPr>
          <xdr:spPr>
            <a:xfrm>
              <a:off x="36992721" y="2786063"/>
              <a:ext cx="1631156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&lt;0.1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8" name="テキスト ボックス 127"/>
            <xdr:cNvSpPr txBox="1"/>
          </xdr:nvSpPr>
          <xdr:spPr>
            <a:xfrm>
              <a:off x="36992721" y="2786063"/>
              <a:ext cx="1631156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Pr⁡(|𝑋 ̅−𝜇_𝑋 |&lt;0.1)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135</xdr:col>
      <xdr:colOff>0</xdr:colOff>
      <xdr:row>12</xdr:row>
      <xdr:rowOff>0</xdr:rowOff>
    </xdr:from>
    <xdr:ext cx="5143500" cy="990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テキスト ボックス 128"/>
            <xdr:cNvSpPr txBox="1"/>
          </xdr:nvSpPr>
          <xdr:spPr>
            <a:xfrm>
              <a:off x="35456813" y="3714750"/>
              <a:ext cx="5143500" cy="990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𝑍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ja-JP" altLang="en-US" sz="1400" b="0" i="1">
                            <a:latin typeface="Cambria Math"/>
                          </a:rPr>
                          <m:t>標本平均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ja-JP" altLang="en-US" sz="1400" b="0" i="1">
                            <a:latin typeface="Cambria Math"/>
                          </a:rPr>
                          <m:t>母平均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母分散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標本数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2.10−2.00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1.976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200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≈1.01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9" name="テキスト ボックス 128"/>
            <xdr:cNvSpPr txBox="1"/>
          </xdr:nvSpPr>
          <xdr:spPr>
            <a:xfrm>
              <a:off x="35456813" y="3714750"/>
              <a:ext cx="5143500" cy="990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𝑍=(𝑋 ̅−𝐸(𝑋 ̅ ))/√(𝑉𝑎𝑟(𝑋 ̅ ) )=(𝑋 ̅−𝜇_𝑋)/√((𝜎_𝑋^2)/𝑛)=(</a:t>
              </a:r>
              <a:r>
                <a:rPr kumimoji="1" lang="ja-JP" altLang="en-US" sz="1400" b="0" i="0">
                  <a:latin typeface="Cambria Math"/>
                </a:rPr>
                <a:t>標本平均</a:t>
              </a:r>
              <a:r>
                <a:rPr kumimoji="1" lang="en-US" altLang="ja-JP" sz="1400" b="0" i="0">
                  <a:latin typeface="Cambria Math"/>
                </a:rPr>
                <a:t>−</a:t>
              </a:r>
              <a:r>
                <a:rPr kumimoji="1" lang="ja-JP" altLang="en-US" sz="1400" b="0" i="0">
                  <a:latin typeface="Cambria Math"/>
                </a:rPr>
                <a:t>母平均</a:t>
              </a:r>
              <a:r>
                <a:rPr kumimoji="1" lang="en-US" altLang="ja-JP" sz="1400" b="0" i="0">
                  <a:latin typeface="Cambria Math"/>
                </a:rPr>
                <a:t>)/√(</a:t>
              </a:r>
              <a:r>
                <a:rPr kumimoji="1" lang="ja-JP" altLang="en-US" sz="1400" b="0" i="0">
                  <a:latin typeface="Cambria Math"/>
                </a:rPr>
                <a:t>母分散</a:t>
              </a:r>
              <a:r>
                <a:rPr kumimoji="1" lang="en-US" altLang="ja-JP" sz="1400" b="0" i="0">
                  <a:latin typeface="Cambria Math"/>
                </a:rPr>
                <a:t>/</a:t>
              </a:r>
              <a:r>
                <a:rPr kumimoji="1" lang="ja-JP" altLang="en-US" sz="1400" b="0" i="0">
                  <a:latin typeface="Cambria Math"/>
                </a:rPr>
                <a:t>標本数</a:t>
              </a:r>
              <a:r>
                <a:rPr kumimoji="1" lang="en-US" altLang="ja-JP" sz="1400" b="0" i="0">
                  <a:latin typeface="Cambria Math"/>
                </a:rPr>
                <a:t>)=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2.10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2.00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1.976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200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≈1.01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135</xdr:col>
      <xdr:colOff>-1</xdr:colOff>
      <xdr:row>17</xdr:row>
      <xdr:rowOff>0</xdr:rowOff>
    </xdr:from>
    <xdr:ext cx="18811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テキスト ボックス 129"/>
            <xdr:cNvSpPr txBox="1"/>
          </xdr:nvSpPr>
          <xdr:spPr>
            <a:xfrm>
              <a:off x="35456812" y="5262563"/>
              <a:ext cx="18811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−1.01&lt;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&lt;1.01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0" name="テキスト ボックス 129"/>
            <xdr:cNvSpPr txBox="1"/>
          </xdr:nvSpPr>
          <xdr:spPr>
            <a:xfrm>
              <a:off x="35456812" y="5262563"/>
              <a:ext cx="18811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Pr⁡(−1.01&lt;𝑍&lt;1.01)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132</xdr:col>
      <xdr:colOff>0</xdr:colOff>
      <xdr:row>26</xdr:row>
      <xdr:rowOff>0</xdr:rowOff>
    </xdr:from>
    <xdr:ext cx="5143500" cy="792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テキスト ボックス 130"/>
            <xdr:cNvSpPr txBox="1"/>
          </xdr:nvSpPr>
          <xdr:spPr>
            <a:xfrm>
              <a:off x="34671000" y="8048625"/>
              <a:ext cx="5143500" cy="792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2.10−2.00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1.976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1000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≈2.25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1" name="テキスト ボックス 130"/>
            <xdr:cNvSpPr txBox="1"/>
          </xdr:nvSpPr>
          <xdr:spPr>
            <a:xfrm>
              <a:off x="34671000" y="8048625"/>
              <a:ext cx="5143500" cy="792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𝑍=(𝑋 ̅−𝐸(𝑋 ̅ ))/√(𝑉𝑎𝑟(𝑋 ̅ ) )=(𝑋 ̅−𝜇_𝑋)/√((𝜎_𝑋^2)/𝑛)=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2.10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2.00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)/√(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1.976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1000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≈2.25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0</xdr:colOff>
      <xdr:row>29</xdr:row>
      <xdr:rowOff>0</xdr:rowOff>
    </xdr:from>
    <xdr:ext cx="51435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テキスト ボックス 131"/>
            <xdr:cNvSpPr txBox="1"/>
          </xdr:nvSpPr>
          <xdr:spPr>
            <a:xfrm>
              <a:off x="34671000" y="8977313"/>
              <a:ext cx="5143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&gt;2.25</m:t>
                            </m:r>
                          </m:e>
                        </m:d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=0.01222</m:t>
                        </m:r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2" name="テキスト ボックス 131"/>
            <xdr:cNvSpPr txBox="1"/>
          </xdr:nvSpPr>
          <xdr:spPr>
            <a:xfrm>
              <a:off x="34671000" y="8977313"/>
              <a:ext cx="5143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Pr⁡〖(𝑍&gt;2.25)=0.01222〗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0</xdr:colOff>
      <xdr:row>31</xdr:row>
      <xdr:rowOff>0</xdr:rowOff>
    </xdr:from>
    <xdr:ext cx="51435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テキスト ボックス 132"/>
            <xdr:cNvSpPr txBox="1"/>
          </xdr:nvSpPr>
          <xdr:spPr>
            <a:xfrm>
              <a:off x="34671000" y="9596438"/>
              <a:ext cx="5143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−2.25&lt;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&lt;2.25</m:t>
                            </m:r>
                          </m:e>
                        </m:d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=1−</m:t>
                        </m:r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×0.01222</m:t>
                            </m:r>
                          </m:e>
                        </m:d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=0.98</m:t>
                        </m:r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3" name="テキスト ボックス 132"/>
            <xdr:cNvSpPr txBox="1"/>
          </xdr:nvSpPr>
          <xdr:spPr>
            <a:xfrm>
              <a:off x="34671000" y="9596438"/>
              <a:ext cx="5143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Pr⁡〖(−2.25&lt;𝑍&lt;2.25)=1−(2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×0.01222)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=0.98〗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174</xdr:col>
      <xdr:colOff>0</xdr:colOff>
      <xdr:row>2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テキスト ボックス 133"/>
            <xdr:cNvSpPr txBox="1"/>
          </xdr:nvSpPr>
          <xdr:spPr>
            <a:xfrm>
              <a:off x="45672375" y="619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 , 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4" name="テキスト ボックス 133"/>
            <xdr:cNvSpPr txBox="1"/>
          </xdr:nvSpPr>
          <xdr:spPr>
            <a:xfrm>
              <a:off x="45672375" y="619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𝑋_1  , 𝑋_2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165</xdr:col>
      <xdr:colOff>11911</xdr:colOff>
      <xdr:row>3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テキスト ボックス 134"/>
            <xdr:cNvSpPr txBox="1"/>
          </xdr:nvSpPr>
          <xdr:spPr>
            <a:xfrm>
              <a:off x="43326849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5" name="テキスト ボックス 134"/>
            <xdr:cNvSpPr txBox="1"/>
          </xdr:nvSpPr>
          <xdr:spPr>
            <a:xfrm>
              <a:off x="43326849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𝑋_1+𝑋_2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159</xdr:col>
      <xdr:colOff>0</xdr:colOff>
      <xdr:row>12</xdr:row>
      <xdr:rowOff>297656</xdr:rowOff>
    </xdr:from>
    <xdr:ext cx="5214936" cy="1250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テキスト ボックス 135"/>
            <xdr:cNvSpPr txBox="1"/>
          </xdr:nvSpPr>
          <xdr:spPr>
            <a:xfrm>
              <a:off x="41743313" y="4012406"/>
              <a:ext cx="5214936" cy="1250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ja-JP" altLang="en-US" sz="1400" b="0"/>
                <a:t>標準正規分布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𝑁</m:t>
                  </m:r>
                  <m:d>
                    <m:dPr>
                      <m:ctrlPr>
                        <a:rPr kumimoji="1" lang="en-US" altLang="ja-JP" sz="14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400" b="0" i="1">
                          <a:latin typeface="Cambria Math"/>
                        </a:rPr>
                        <m:t>0,1</m:t>
                      </m:r>
                    </m:e>
                  </m:d>
                </m:oMath>
              </a14:m>
              <a:r>
                <a:rPr kumimoji="1" lang="ja-JP" altLang="en-US" sz="1400" b="0"/>
                <a:t>にしたがう独立な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400"/>
                <a:t>個の確率変数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400" b="0" i="1">
                          <a:latin typeface="Cambria Math"/>
                        </a:rPr>
                      </m:ctrlPr>
                    </m:sSubPr>
                    <m:e>
                      <m:r>
                        <a:rPr kumimoji="1" lang="en-US" altLang="ja-JP" sz="1400" b="0" i="1">
                          <a:latin typeface="Cambria Math"/>
                        </a:rPr>
                        <m:t>𝑋</m:t>
                      </m:r>
                    </m:e>
                    <m:sub>
                      <m:r>
                        <a:rPr kumimoji="1" lang="en-US" altLang="ja-JP" sz="1400" b="0" i="1">
                          <a:latin typeface="Cambria Math"/>
                        </a:rPr>
                        <m:t>𝑖</m:t>
                      </m:r>
                    </m:sub>
                  </m:sSub>
                </m:oMath>
              </a14:m>
              <a:r>
                <a:rPr kumimoji="1" lang="ja-JP" altLang="en-US" sz="1400"/>
                <a:t>の</a:t>
              </a:r>
              <a:endParaRPr kumimoji="1" lang="en-US" altLang="ja-JP" sz="1400"/>
            </a:p>
            <a:p>
              <a:r>
                <a:rPr kumimoji="1" lang="ja-JP" altLang="en-US" sz="1400"/>
                <a:t>平方和に関する確率分布を</a:t>
              </a:r>
              <a:endParaRPr kumimoji="1" lang="en-US" altLang="ja-JP" sz="1400"/>
            </a:p>
            <a:p>
              <a:r>
                <a:rPr kumimoji="1" lang="ja-JP" altLang="en-US" sz="1400"/>
                <a:t>自由度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400"/>
                <a:t>のカイ二乗分布（</a:t>
              </a:r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400" b="0" i="1">
                          <a:latin typeface="Cambria Math"/>
                        </a:rPr>
                      </m:ctrlPr>
                    </m:sSupPr>
                    <m:e>
                      <m:r>
                        <a:rPr kumimoji="1" lang="en-US" altLang="ja-JP" sz="1400" b="0" i="1">
                          <a:latin typeface="Cambria Math"/>
                        </a:rPr>
                        <m:t>𝜒</m:t>
                      </m:r>
                    </m:e>
                    <m:sup>
                      <m:r>
                        <a:rPr kumimoji="1" lang="en-US" altLang="ja-JP" sz="14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400"/>
                <a:t>分布）という。</a:t>
              </a:r>
              <a:endParaRPr kumimoji="1" lang="en-US" altLang="ja-JP" sz="1400"/>
            </a:p>
            <a:p>
              <a:endParaRPr kumimoji="1" lang="en-US" altLang="ja-JP" sz="14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+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+…+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𝜈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6" name="テキスト ボックス 135"/>
            <xdr:cNvSpPr txBox="1"/>
          </xdr:nvSpPr>
          <xdr:spPr>
            <a:xfrm>
              <a:off x="41743313" y="4012406"/>
              <a:ext cx="5214936" cy="1250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ja-JP" altLang="en-US" sz="1400" b="0"/>
                <a:t>標準正規分布</a:t>
              </a:r>
              <a:r>
                <a:rPr kumimoji="1" lang="en-US" altLang="ja-JP" sz="1400" b="0" i="0">
                  <a:latin typeface="Cambria Math"/>
                </a:rPr>
                <a:t>𝑁(0,1)</a:t>
              </a:r>
              <a:r>
                <a:rPr kumimoji="1" lang="ja-JP" altLang="en-US" sz="1400" b="0"/>
                <a:t>にしたがう独立な</a:t>
              </a:r>
              <a:r>
                <a:rPr kumimoji="1" lang="en-US" altLang="ja-JP" sz="1400" b="0" i="0">
                  <a:latin typeface="Cambria Math"/>
                </a:rPr>
                <a:t>𝜈</a:t>
              </a:r>
              <a:r>
                <a:rPr kumimoji="1" lang="ja-JP" altLang="en-US" sz="1400"/>
                <a:t>個の確率変数</a:t>
              </a:r>
              <a:r>
                <a:rPr kumimoji="1" lang="en-US" altLang="ja-JP" sz="1400" b="0" i="0">
                  <a:latin typeface="Cambria Math"/>
                </a:rPr>
                <a:t>𝑋_𝑖</a:t>
              </a:r>
              <a:r>
                <a:rPr kumimoji="1" lang="ja-JP" altLang="en-US" sz="1400"/>
                <a:t>の</a:t>
              </a:r>
              <a:endParaRPr kumimoji="1" lang="en-US" altLang="ja-JP" sz="1400"/>
            </a:p>
            <a:p>
              <a:r>
                <a:rPr kumimoji="1" lang="ja-JP" altLang="en-US" sz="1400"/>
                <a:t>平方和に関する確率分布を</a:t>
              </a:r>
              <a:endParaRPr kumimoji="1" lang="en-US" altLang="ja-JP" sz="1400"/>
            </a:p>
            <a:p>
              <a:r>
                <a:rPr kumimoji="1" lang="ja-JP" altLang="en-US" sz="1400"/>
                <a:t>自由度</a:t>
              </a:r>
              <a:r>
                <a:rPr kumimoji="1" lang="en-US" altLang="ja-JP" sz="1400" b="0" i="0">
                  <a:latin typeface="Cambria Math"/>
                </a:rPr>
                <a:t>𝜈</a:t>
              </a:r>
              <a:r>
                <a:rPr kumimoji="1" lang="ja-JP" altLang="en-US" sz="1400"/>
                <a:t>のカイ二乗分布（</a:t>
              </a:r>
              <a:r>
                <a:rPr kumimoji="1" lang="en-US" altLang="ja-JP" sz="1400" b="0" i="0">
                  <a:latin typeface="Cambria Math"/>
                </a:rPr>
                <a:t>𝜒^2</a:t>
              </a:r>
              <a:r>
                <a:rPr kumimoji="1" lang="ja-JP" altLang="en-US" sz="1400"/>
                <a:t>分布）という。</a:t>
              </a:r>
              <a:endParaRPr kumimoji="1" lang="en-US" altLang="ja-JP" sz="1400"/>
            </a:p>
            <a:p>
              <a:endParaRPr kumimoji="1" lang="en-US" altLang="ja-JP" sz="1400" b="0" i="1">
                <a:latin typeface="Cambria Math"/>
              </a:endParaRPr>
            </a:p>
            <a:p>
              <a:r>
                <a:rPr kumimoji="1" lang="en-US" altLang="ja-JP" sz="1400" b="0" i="0">
                  <a:latin typeface="Cambria Math"/>
                </a:rPr>
                <a:t>𝑋_1^2+𝑋_2^2+𝑋_3^2+…+𝑋_𝜈^2~𝜒^2 (𝜈)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167</xdr:col>
      <xdr:colOff>0</xdr:colOff>
      <xdr:row>18</xdr:row>
      <xdr:rowOff>0</xdr:rowOff>
    </xdr:from>
    <xdr:ext cx="44529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テキスト ボックス 136"/>
            <xdr:cNvSpPr txBox="1"/>
          </xdr:nvSpPr>
          <xdr:spPr>
            <a:xfrm>
              <a:off x="43838813" y="5572125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7" name="テキスト ボックス 136"/>
            <xdr:cNvSpPr txBox="1"/>
          </xdr:nvSpPr>
          <xdr:spPr>
            <a:xfrm>
              <a:off x="43838813" y="5572125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𝜈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167</xdr:col>
      <xdr:colOff>0</xdr:colOff>
      <xdr:row>19</xdr:row>
      <xdr:rowOff>0</xdr:rowOff>
    </xdr:from>
    <xdr:ext cx="44529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テキスト ボックス 137"/>
            <xdr:cNvSpPr txBox="1"/>
          </xdr:nvSpPr>
          <xdr:spPr>
            <a:xfrm>
              <a:off x="43838813" y="5881688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2</m:t>
                    </m:r>
                    <m:r>
                      <a:rPr kumimoji="1" lang="en-US" altLang="ja-JP" sz="14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8" name="テキスト ボックス 137"/>
            <xdr:cNvSpPr txBox="1"/>
          </xdr:nvSpPr>
          <xdr:spPr>
            <a:xfrm>
              <a:off x="43838813" y="5881688"/>
              <a:ext cx="4452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2𝜈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165</xdr:col>
      <xdr:colOff>0</xdr:colOff>
      <xdr:row>34</xdr:row>
      <xdr:rowOff>0</xdr:rowOff>
    </xdr:from>
    <xdr:ext cx="3869531" cy="303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テキスト ボックス 143"/>
            <xdr:cNvSpPr txBox="1"/>
          </xdr:nvSpPr>
          <xdr:spPr>
            <a:xfrm>
              <a:off x="43314938" y="10525125"/>
              <a:ext cx="3869531" cy="303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200" b="0" i="1">
                          <a:latin typeface="Cambria Math"/>
                        </a:rPr>
                      </m:ctrlPr>
                    </m:sSupPr>
                    <m:e>
                      <m:r>
                        <a:rPr kumimoji="1" lang="en-US" altLang="ja-JP" sz="1200" b="0" i="1">
                          <a:latin typeface="Cambria Math"/>
                        </a:rPr>
                        <m:t>𝑍</m:t>
                      </m:r>
                    </m:e>
                    <m:sup>
                      <m:r>
                        <a:rPr kumimoji="1" lang="en-US" altLang="ja-JP" sz="1200" b="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kumimoji="1" lang="ja-JP" altLang="en-US" sz="1200"/>
                <a:t>　（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kumimoji="1" lang="en-US" altLang="ja-JP" sz="1200" b="0" i="1">
                          <a:latin typeface="Cambria Math"/>
                        </a:rPr>
                      </m:ctrlPr>
                    </m:accPr>
                    <m:e>
                      <m:r>
                        <a:rPr kumimoji="1" lang="en-US" altLang="ja-JP" sz="1200" b="0" i="1">
                          <a:latin typeface="Cambria Math"/>
                        </a:rPr>
                        <m:t>𝑋</m:t>
                      </m:r>
                    </m:e>
                  </m:acc>
                </m:oMath>
              </a14:m>
              <a:r>
                <a:rPr kumimoji="1" lang="ja-JP" altLang="en-US" sz="1200"/>
                <a:t>を標準化した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latin typeface="Cambria Math"/>
                    </a:rPr>
                    <m:t>𝑍</m:t>
                  </m:r>
                </m:oMath>
              </a14:m>
              <a:r>
                <a:rPr kumimoji="1" lang="ja-JP" altLang="en-US" sz="1200"/>
                <a:t>の平方和）</a:t>
              </a:r>
            </a:p>
          </xdr:txBody>
        </xdr:sp>
      </mc:Choice>
      <mc:Fallback xmlns="">
        <xdr:sp macro="" textlink="">
          <xdr:nvSpPr>
            <xdr:cNvPr id="144" name="テキスト ボックス 143"/>
            <xdr:cNvSpPr txBox="1"/>
          </xdr:nvSpPr>
          <xdr:spPr>
            <a:xfrm>
              <a:off x="43314938" y="10525125"/>
              <a:ext cx="3869531" cy="303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𝑍^2</a:t>
              </a:r>
              <a:r>
                <a:rPr kumimoji="1" lang="ja-JP" altLang="en-US" sz="1200"/>
                <a:t>　（</a:t>
              </a:r>
              <a:r>
                <a:rPr kumimoji="1" lang="en-US" altLang="ja-JP" sz="1200" b="0" i="0">
                  <a:latin typeface="Cambria Math"/>
                </a:rPr>
                <a:t>𝑋 ̅</a:t>
              </a:r>
              <a:r>
                <a:rPr kumimoji="1" lang="ja-JP" altLang="en-US" sz="1200"/>
                <a:t>を標準化した</a:t>
              </a:r>
              <a:r>
                <a:rPr kumimoji="1" lang="en-US" altLang="ja-JP" sz="1200" b="0" i="0">
                  <a:latin typeface="Cambria Math"/>
                </a:rPr>
                <a:t>𝑍</a:t>
              </a:r>
              <a:r>
                <a:rPr kumimoji="1" lang="ja-JP" altLang="en-US" sz="1200"/>
                <a:t>の平方和）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209549</xdr:rowOff>
    </xdr:from>
    <xdr:to>
      <xdr:col>22</xdr:col>
      <xdr:colOff>57150</xdr:colOff>
      <xdr:row>54</xdr:row>
      <xdr:rowOff>161924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22</xdr:col>
      <xdr:colOff>57150</xdr:colOff>
      <xdr:row>64</xdr:row>
      <xdr:rowOff>161925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36</xdr:col>
      <xdr:colOff>76200</xdr:colOff>
      <xdr:row>31</xdr:row>
      <xdr:rowOff>153150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36</xdr:col>
      <xdr:colOff>76200</xdr:colOff>
      <xdr:row>11</xdr:row>
      <xdr:rowOff>153150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209549</xdr:rowOff>
    </xdr:from>
    <xdr:to>
      <xdr:col>22</xdr:col>
      <xdr:colOff>57150</xdr:colOff>
      <xdr:row>54</xdr:row>
      <xdr:rowOff>161924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22</xdr:col>
      <xdr:colOff>57150</xdr:colOff>
      <xdr:row>64</xdr:row>
      <xdr:rowOff>161925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36</xdr:col>
      <xdr:colOff>76200</xdr:colOff>
      <xdr:row>11</xdr:row>
      <xdr:rowOff>153150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45</xdr:row>
      <xdr:rowOff>209549</xdr:rowOff>
    </xdr:from>
    <xdr:to>
      <xdr:col>22</xdr:col>
      <xdr:colOff>57150</xdr:colOff>
      <xdr:row>54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22</xdr:col>
      <xdr:colOff>57150</xdr:colOff>
      <xdr:row>64</xdr:row>
      <xdr:rowOff>161925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15</xdr:row>
      <xdr:rowOff>0</xdr:rowOff>
    </xdr:from>
    <xdr:to>
      <xdr:col>36</xdr:col>
      <xdr:colOff>76200</xdr:colOff>
      <xdr:row>22</xdr:row>
      <xdr:rowOff>153150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36</xdr:col>
      <xdr:colOff>76200</xdr:colOff>
      <xdr:row>31</xdr:row>
      <xdr:rowOff>153150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36</xdr:col>
      <xdr:colOff>76200</xdr:colOff>
      <xdr:row>40</xdr:row>
      <xdr:rowOff>153150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view="pageLayout" topLeftCell="AV22" zoomScale="80" zoomScaleNormal="90" zoomScaleSheetLayoutView="80" zoomScalePageLayoutView="80" workbookViewId="0">
      <selection activeCell="BA2" sqref="BA2:BC2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182" width="3.625" style="18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4.95" customHeight="1" x14ac:dyDescent="0.3">
      <c r="A2" s="1"/>
      <c r="B2" s="1"/>
      <c r="C2" s="100" t="s">
        <v>0</v>
      </c>
      <c r="D2" s="101"/>
      <c r="E2" s="101"/>
      <c r="F2" s="102"/>
      <c r="G2" s="25" t="s">
        <v>65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83" t="s">
        <v>97</v>
      </c>
      <c r="AB2" s="83"/>
      <c r="AC2" s="83"/>
      <c r="AD2" s="18" t="s">
        <v>98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109" t="s">
        <v>99</v>
      </c>
      <c r="AV2" s="109"/>
      <c r="AW2" s="109"/>
      <c r="AX2" s="109"/>
      <c r="AY2" s="109"/>
      <c r="AZ2" s="20"/>
      <c r="BA2" s="83" t="s">
        <v>113</v>
      </c>
      <c r="BB2" s="83"/>
      <c r="BC2" s="83"/>
      <c r="BD2" s="18" t="s">
        <v>114</v>
      </c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83" t="s">
        <v>148</v>
      </c>
      <c r="CB2" s="83"/>
      <c r="CC2" s="83"/>
      <c r="CD2" s="18" t="s">
        <v>149</v>
      </c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83" t="s">
        <v>113</v>
      </c>
      <c r="DB2" s="83"/>
      <c r="DC2" s="83"/>
      <c r="DD2" s="18" t="s">
        <v>171</v>
      </c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83" t="s">
        <v>172</v>
      </c>
      <c r="EB2" s="83"/>
      <c r="EC2" s="83"/>
      <c r="ED2" s="18" t="s">
        <v>173</v>
      </c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83" t="s">
        <v>198</v>
      </c>
      <c r="FB2" s="83"/>
      <c r="FC2" s="83"/>
      <c r="FD2" s="18" t="s">
        <v>199</v>
      </c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C2" s="100" t="s">
        <v>2</v>
      </c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2"/>
    </row>
    <row r="3" spans="1:206" ht="24.95" customHeight="1" thickBot="1" x14ac:dyDescent="0.35">
      <c r="A3" s="1"/>
      <c r="B3" s="1"/>
      <c r="C3" s="106"/>
      <c r="D3" s="107"/>
      <c r="E3" s="107"/>
      <c r="F3" s="108"/>
      <c r="G3" s="4" t="s">
        <v>66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E3" s="18" t="s">
        <v>100</v>
      </c>
      <c r="AW3" s="20"/>
      <c r="AX3" s="20"/>
      <c r="AY3" s="20"/>
      <c r="AZ3" s="20"/>
      <c r="BA3" s="20"/>
      <c r="BB3" s="20"/>
      <c r="BC3" s="20"/>
      <c r="BD3" s="20"/>
      <c r="BW3" s="20"/>
      <c r="BX3" s="20"/>
      <c r="BY3" s="20"/>
      <c r="BZ3" s="20"/>
      <c r="CA3" s="20"/>
      <c r="CB3" s="20"/>
      <c r="CC3" s="20"/>
      <c r="CD3" s="60" t="s">
        <v>150</v>
      </c>
      <c r="CK3" s="18" t="s">
        <v>151</v>
      </c>
      <c r="CL3" s="18" t="s">
        <v>152</v>
      </c>
      <c r="CW3" s="20"/>
      <c r="CX3" s="20"/>
      <c r="CY3" s="20"/>
      <c r="CZ3" s="20"/>
      <c r="DA3" s="20"/>
      <c r="DB3" s="20"/>
      <c r="DC3" s="20"/>
      <c r="DD3" s="20"/>
      <c r="DW3" s="20"/>
      <c r="DX3" s="20"/>
      <c r="DY3" s="20"/>
      <c r="DZ3" s="20"/>
      <c r="EA3" s="20"/>
      <c r="EB3" s="20"/>
      <c r="EC3" s="20"/>
      <c r="ED3" s="20"/>
      <c r="EE3" s="18" t="s">
        <v>174</v>
      </c>
      <c r="EW3" s="20"/>
      <c r="EX3" s="20"/>
      <c r="EY3" s="20"/>
      <c r="EZ3" s="20"/>
      <c r="FA3" s="20"/>
      <c r="FB3" s="20"/>
      <c r="FC3" s="20"/>
      <c r="FD3" s="20"/>
      <c r="FE3" s="18" t="s">
        <v>200</v>
      </c>
      <c r="FW3" s="20"/>
      <c r="FX3" s="20"/>
      <c r="FY3" s="20"/>
      <c r="FZ3" s="20"/>
      <c r="GC3" s="103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5"/>
    </row>
    <row r="4" spans="1:206" ht="24.95" customHeight="1" thickBot="1" x14ac:dyDescent="0.35">
      <c r="A4" s="1"/>
      <c r="B4" s="1"/>
      <c r="C4" s="103"/>
      <c r="D4" s="104"/>
      <c r="E4" s="104"/>
      <c r="F4" s="105"/>
      <c r="G4" s="26" t="s">
        <v>67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E4" s="18" t="s">
        <v>101</v>
      </c>
      <c r="AW4" s="20"/>
      <c r="AX4" s="20"/>
      <c r="AY4" s="20"/>
      <c r="AZ4" s="20"/>
      <c r="BA4" s="20"/>
      <c r="BB4" s="84" t="s">
        <v>56</v>
      </c>
      <c r="BC4" s="84"/>
      <c r="BD4" s="20"/>
      <c r="BJ4" s="85"/>
      <c r="BK4" s="86"/>
      <c r="BL4" s="86"/>
      <c r="BM4" s="86"/>
      <c r="BN4" s="87"/>
      <c r="BW4" s="20"/>
      <c r="BX4" s="20"/>
      <c r="BY4" s="20"/>
      <c r="BZ4" s="20"/>
      <c r="CA4" s="20"/>
      <c r="CB4" s="20"/>
      <c r="CC4" s="20"/>
      <c r="CD4" s="20"/>
      <c r="CW4" s="20"/>
      <c r="CX4" s="20"/>
      <c r="CY4" s="20"/>
      <c r="CZ4" s="20"/>
      <c r="DA4" s="20"/>
      <c r="DB4" s="84" t="s">
        <v>56</v>
      </c>
      <c r="DC4" s="84"/>
      <c r="DD4" s="20"/>
      <c r="DJ4" s="85"/>
      <c r="DK4" s="86"/>
      <c r="DL4" s="86"/>
      <c r="DM4" s="86"/>
      <c r="DN4" s="87"/>
      <c r="DW4" s="20"/>
      <c r="DX4" s="20"/>
      <c r="DY4" s="20"/>
      <c r="DZ4" s="20"/>
      <c r="EA4" s="20"/>
      <c r="EB4" s="20"/>
      <c r="EC4" s="20"/>
      <c r="ED4" s="20"/>
      <c r="EF4" s="18" t="s">
        <v>175</v>
      </c>
      <c r="EI4" s="18" t="s">
        <v>177</v>
      </c>
      <c r="EW4" s="20"/>
      <c r="EX4" s="20"/>
      <c r="EY4" s="20"/>
      <c r="EZ4" s="20"/>
      <c r="FA4" s="20"/>
      <c r="FB4" s="20"/>
      <c r="FC4" s="20"/>
      <c r="FD4" s="20"/>
      <c r="FE4" s="18" t="s">
        <v>201</v>
      </c>
      <c r="FM4" s="18" t="s">
        <v>202</v>
      </c>
      <c r="FW4" s="20"/>
      <c r="FX4" s="20"/>
      <c r="FY4" s="20"/>
      <c r="FZ4" s="20"/>
      <c r="GC4" s="58"/>
      <c r="GD4" s="2" t="s">
        <v>62</v>
      </c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</row>
    <row r="5" spans="1:20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 t="s">
        <v>63</v>
      </c>
      <c r="AW5" s="20"/>
      <c r="AX5" s="20"/>
      <c r="AY5" s="20"/>
      <c r="AZ5" s="20"/>
      <c r="BA5" s="20"/>
      <c r="BB5" s="20"/>
      <c r="BC5" s="20"/>
      <c r="BD5" s="20"/>
      <c r="BW5" s="20"/>
      <c r="BX5" s="20"/>
      <c r="BY5" s="20"/>
      <c r="BZ5" s="20"/>
      <c r="CA5" s="20"/>
      <c r="CB5" s="20"/>
      <c r="CC5" s="20"/>
      <c r="CD5" s="60" t="s">
        <v>153</v>
      </c>
      <c r="CW5" s="20"/>
      <c r="CX5" s="20"/>
      <c r="CY5" s="20"/>
      <c r="CZ5" s="20"/>
      <c r="DA5" s="20"/>
      <c r="DB5" s="20"/>
      <c r="DC5" s="20"/>
      <c r="DD5" s="20"/>
      <c r="DW5" s="20"/>
      <c r="DX5" s="20"/>
      <c r="DY5" s="20"/>
      <c r="DZ5" s="20"/>
      <c r="EA5" s="20"/>
      <c r="EB5" s="20"/>
      <c r="EC5" s="20"/>
      <c r="ED5" s="20"/>
      <c r="EF5" s="18" t="s">
        <v>178</v>
      </c>
      <c r="EI5" s="18" t="s">
        <v>179</v>
      </c>
      <c r="EW5" s="20"/>
      <c r="EX5" s="20"/>
      <c r="EY5" s="20"/>
      <c r="EZ5" s="20"/>
      <c r="FA5" s="20"/>
      <c r="FB5" s="20"/>
      <c r="FC5" s="20"/>
      <c r="FD5" s="20"/>
      <c r="FE5" s="18" t="s">
        <v>203</v>
      </c>
      <c r="FJ5" s="80"/>
      <c r="FK5" s="81"/>
      <c r="FL5" s="82"/>
      <c r="FM5" s="18" t="s">
        <v>204</v>
      </c>
      <c r="FW5" s="20"/>
      <c r="FX5" s="20"/>
      <c r="FY5" s="20"/>
      <c r="FZ5" s="20"/>
      <c r="GC5" s="15"/>
      <c r="GD5" s="5"/>
      <c r="GE5" s="5" t="s">
        <v>60</v>
      </c>
      <c r="GF5" s="5"/>
      <c r="GG5" s="5">
        <v>0</v>
      </c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6"/>
    </row>
    <row r="6" spans="1:206" ht="24.95" customHeight="1" x14ac:dyDescent="0.3">
      <c r="A6" s="99" t="s">
        <v>68</v>
      </c>
      <c r="B6" s="99"/>
      <c r="C6" s="99"/>
      <c r="D6" s="88"/>
      <c r="E6" s="89"/>
      <c r="F6" s="89"/>
      <c r="G6" s="89"/>
      <c r="H6" s="90"/>
      <c r="I6" s="42" t="s">
        <v>69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21"/>
      <c r="Y6" s="21"/>
      <c r="Z6" s="22"/>
      <c r="AA6" s="20"/>
      <c r="AB6" s="20"/>
      <c r="AC6" s="20"/>
      <c r="AD6" s="20"/>
      <c r="AE6" s="20" t="s">
        <v>51</v>
      </c>
      <c r="AF6" s="20"/>
      <c r="AG6" s="20"/>
      <c r="AH6" s="20"/>
      <c r="AI6" s="20" t="s">
        <v>102</v>
      </c>
      <c r="AJ6" s="20"/>
      <c r="AK6" s="20" t="s">
        <v>103</v>
      </c>
      <c r="AL6" s="20"/>
      <c r="AM6" s="20"/>
      <c r="AN6" s="20"/>
      <c r="AO6" s="20"/>
      <c r="AP6" s="20"/>
      <c r="AQ6" s="20"/>
      <c r="AR6" s="20"/>
      <c r="AS6" s="20"/>
      <c r="AT6" s="20" t="s">
        <v>104</v>
      </c>
      <c r="AU6" s="20"/>
      <c r="AV6" s="20"/>
      <c r="AW6" s="20"/>
      <c r="AX6" s="20"/>
      <c r="AY6" s="20"/>
      <c r="AZ6" s="20"/>
      <c r="BA6" s="20"/>
      <c r="BB6" s="84" t="s">
        <v>57</v>
      </c>
      <c r="BC6" s="84"/>
      <c r="BD6" s="20"/>
      <c r="BJ6" s="85"/>
      <c r="BK6" s="86"/>
      <c r="BL6" s="86"/>
      <c r="BM6" s="86"/>
      <c r="BN6" s="87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84" t="s">
        <v>57</v>
      </c>
      <c r="DC6" s="84"/>
      <c r="DD6" s="20"/>
      <c r="DJ6" s="85"/>
      <c r="DK6" s="86"/>
      <c r="DL6" s="86"/>
      <c r="DM6" s="86"/>
      <c r="DN6" s="87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 t="s">
        <v>132</v>
      </c>
      <c r="EG6" s="20"/>
      <c r="EH6" s="20"/>
      <c r="EI6" s="20" t="s">
        <v>180</v>
      </c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 t="s">
        <v>205</v>
      </c>
      <c r="FG6" s="20"/>
      <c r="FH6" s="20"/>
      <c r="FI6" s="20"/>
      <c r="FJ6" s="20"/>
      <c r="FK6" s="20"/>
      <c r="FL6" s="20"/>
      <c r="FM6" s="20" t="s">
        <v>138</v>
      </c>
      <c r="FN6" s="20"/>
      <c r="FO6" s="20"/>
      <c r="FP6" s="20"/>
      <c r="FQ6" s="20"/>
      <c r="FR6" s="20" t="s">
        <v>140</v>
      </c>
      <c r="FS6" s="20"/>
      <c r="FT6" s="20"/>
      <c r="FU6" s="20"/>
      <c r="FV6" s="20"/>
      <c r="FW6" s="20"/>
      <c r="FX6" s="20"/>
      <c r="FY6" s="20"/>
      <c r="FZ6" s="20"/>
      <c r="GC6" s="4"/>
      <c r="GD6" s="5"/>
      <c r="GE6" s="5" t="s">
        <v>132</v>
      </c>
      <c r="GF6" s="5"/>
      <c r="GG6" s="5">
        <v>1</v>
      </c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22"/>
      <c r="B7" s="22"/>
      <c r="C7" s="20"/>
      <c r="D7" s="91"/>
      <c r="E7" s="92"/>
      <c r="F7" s="92"/>
      <c r="G7" s="92"/>
      <c r="H7" s="9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20"/>
      <c r="AB7" s="20"/>
      <c r="AC7" s="20"/>
      <c r="AD7" s="20"/>
      <c r="AE7" s="20" t="s">
        <v>64</v>
      </c>
      <c r="AF7" s="20"/>
      <c r="AG7" s="20"/>
      <c r="AH7" s="20"/>
      <c r="AI7" s="20"/>
      <c r="AJ7" s="20"/>
      <c r="AK7" s="20" t="s">
        <v>105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 t="s">
        <v>154</v>
      </c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 t="s">
        <v>181</v>
      </c>
      <c r="EF7" s="20"/>
      <c r="EG7" s="20"/>
      <c r="EH7" s="20"/>
      <c r="EI7" s="20" t="s">
        <v>182</v>
      </c>
      <c r="EJ7" s="20"/>
      <c r="EK7" s="20"/>
      <c r="EL7" s="20" t="s">
        <v>151</v>
      </c>
      <c r="EM7" s="20"/>
      <c r="EN7" s="20"/>
      <c r="EO7" s="20"/>
      <c r="EP7" s="20"/>
      <c r="EQ7" s="20"/>
      <c r="ER7" s="20"/>
      <c r="ES7" s="20"/>
      <c r="ET7" s="20"/>
      <c r="EU7" s="20"/>
      <c r="EV7" s="20" t="s">
        <v>183</v>
      </c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 t="s">
        <v>139</v>
      </c>
      <c r="FN7" s="20"/>
      <c r="FO7" s="20"/>
      <c r="FP7" s="20"/>
      <c r="FQ7" s="20"/>
      <c r="FR7" s="20" t="s">
        <v>141</v>
      </c>
      <c r="FS7" s="20"/>
      <c r="FT7" s="20"/>
      <c r="FU7" s="20"/>
      <c r="FV7" s="20"/>
      <c r="FW7" s="20"/>
      <c r="FX7" s="20"/>
      <c r="FY7" s="20"/>
      <c r="FZ7" s="20"/>
      <c r="GC7" s="59"/>
      <c r="GD7" s="10" t="s">
        <v>133</v>
      </c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6"/>
    </row>
    <row r="8" spans="1:20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84" t="s">
        <v>58</v>
      </c>
      <c r="BC8" s="84"/>
      <c r="BD8" s="20"/>
      <c r="BJ8" s="85"/>
      <c r="BK8" s="86"/>
      <c r="BL8" s="86"/>
      <c r="BM8" s="86"/>
      <c r="BN8" s="87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 t="s">
        <v>155</v>
      </c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84" t="s">
        <v>58</v>
      </c>
      <c r="DC8" s="84"/>
      <c r="DD8" s="20"/>
      <c r="DJ8" s="85"/>
      <c r="DK8" s="86"/>
      <c r="DL8" s="86"/>
      <c r="DM8" s="86"/>
      <c r="DN8" s="87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 t="s">
        <v>205</v>
      </c>
      <c r="FF8" s="20"/>
      <c r="FG8" s="20"/>
      <c r="FH8" s="20"/>
      <c r="FI8" s="20"/>
      <c r="FJ8" s="20"/>
      <c r="FK8" s="20"/>
      <c r="FL8" s="20" t="s">
        <v>151</v>
      </c>
      <c r="FM8" s="20" t="s">
        <v>206</v>
      </c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C8" s="4"/>
      <c r="GD8" s="5"/>
      <c r="GE8" s="5" t="s">
        <v>134</v>
      </c>
      <c r="GF8" s="5"/>
      <c r="GG8" s="5"/>
      <c r="GH8" s="5"/>
      <c r="GI8" s="5"/>
      <c r="GJ8" s="5"/>
      <c r="GK8" s="5" t="s">
        <v>135</v>
      </c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84" t="s">
        <v>70</v>
      </c>
      <c r="B9" s="84"/>
      <c r="C9" s="84"/>
      <c r="D9" s="21" t="s">
        <v>71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20"/>
      <c r="AB9" s="20"/>
      <c r="AC9" s="20"/>
      <c r="AD9" s="20"/>
      <c r="AE9" s="20"/>
      <c r="AF9" s="20"/>
      <c r="AG9" s="20" t="s">
        <v>106</v>
      </c>
      <c r="AH9" s="20"/>
      <c r="AI9" s="20"/>
      <c r="AJ9" s="20" t="s">
        <v>107</v>
      </c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 t="s">
        <v>184</v>
      </c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 t="s">
        <v>169</v>
      </c>
      <c r="FN9" s="20" t="s">
        <v>207</v>
      </c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C9" s="17"/>
      <c r="GD9" s="7"/>
      <c r="GE9" s="7" t="s">
        <v>136</v>
      </c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9"/>
    </row>
    <row r="10" spans="1:206" ht="24.95" customHeight="1" x14ac:dyDescent="0.3">
      <c r="A10" s="22"/>
      <c r="B10" s="22"/>
      <c r="C10" s="20"/>
      <c r="D10" s="21"/>
      <c r="E10" s="94"/>
      <c r="F10" s="95"/>
      <c r="G10" s="95"/>
      <c r="H10" s="95"/>
      <c r="I10" s="95"/>
      <c r="J10" s="96"/>
      <c r="K10" s="21" t="s">
        <v>72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84" t="s">
        <v>128</v>
      </c>
      <c r="BC10" s="84"/>
      <c r="BD10" s="20"/>
      <c r="BJ10" s="85"/>
      <c r="BK10" s="86"/>
      <c r="BL10" s="86"/>
      <c r="BM10" s="86"/>
      <c r="BN10" s="87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84" t="s">
        <v>128</v>
      </c>
      <c r="DC10" s="84"/>
      <c r="DD10" s="20"/>
      <c r="DJ10" s="85"/>
      <c r="DK10" s="86"/>
      <c r="DL10" s="86"/>
      <c r="DM10" s="86"/>
      <c r="DN10" s="87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 t="s">
        <v>185</v>
      </c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 t="s">
        <v>186</v>
      </c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 t="s">
        <v>169</v>
      </c>
      <c r="FN10" s="20" t="s">
        <v>208</v>
      </c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C10" s="4"/>
      <c r="GD10" s="5" t="s">
        <v>137</v>
      </c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6"/>
    </row>
    <row r="11" spans="1:20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 t="s">
        <v>52</v>
      </c>
      <c r="L11" s="21" t="s">
        <v>73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 t="s">
        <v>209</v>
      </c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C11" s="4"/>
      <c r="GD11" s="5"/>
      <c r="GE11" s="5" t="s">
        <v>138</v>
      </c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 t="s">
        <v>74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84" t="s">
        <v>127</v>
      </c>
      <c r="BC12" s="84"/>
      <c r="BD12" s="20"/>
      <c r="BJ12" s="85"/>
      <c r="BK12" s="86"/>
      <c r="BL12" s="86"/>
      <c r="BM12" s="86"/>
      <c r="BN12" s="87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84" t="s">
        <v>127</v>
      </c>
      <c r="DC12" s="84"/>
      <c r="DD12" s="20"/>
      <c r="DJ12" s="85"/>
      <c r="DK12" s="86"/>
      <c r="DL12" s="86"/>
      <c r="DM12" s="86"/>
      <c r="DN12" s="87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 t="s">
        <v>187</v>
      </c>
      <c r="EF12" s="20" t="s">
        <v>188</v>
      </c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C12" s="4"/>
      <c r="GD12" s="5"/>
      <c r="GE12" s="5"/>
      <c r="GF12" s="5" t="s">
        <v>139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22"/>
      <c r="B13" s="22"/>
      <c r="C13" s="20"/>
      <c r="D13" s="42"/>
      <c r="E13" s="21"/>
      <c r="F13" s="21"/>
      <c r="G13" s="21"/>
      <c r="H13" s="21"/>
      <c r="I13" s="21"/>
      <c r="J13" s="21"/>
      <c r="K13" s="21" t="s">
        <v>75</v>
      </c>
      <c r="L13" s="21" t="s">
        <v>76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83" t="s">
        <v>210</v>
      </c>
      <c r="FB13" s="83"/>
      <c r="FC13" s="83"/>
      <c r="FD13" s="94"/>
      <c r="FE13" s="95"/>
      <c r="FF13" s="95"/>
      <c r="FG13" s="95"/>
      <c r="FH13" s="95"/>
      <c r="FI13" s="96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1"/>
      <c r="FX13" s="20"/>
      <c r="FY13" s="20"/>
      <c r="FZ13" s="20"/>
      <c r="GC13" s="4"/>
      <c r="GD13" s="5"/>
      <c r="GE13" s="5" t="s">
        <v>140</v>
      </c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22"/>
      <c r="B14" s="22"/>
      <c r="C14" s="20"/>
      <c r="D14" s="4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2"/>
      <c r="AY14" s="20"/>
      <c r="AZ14" s="20"/>
      <c r="BA14" s="20"/>
      <c r="BB14" s="84" t="s">
        <v>126</v>
      </c>
      <c r="BC14" s="84"/>
      <c r="BD14" s="20"/>
      <c r="BJ14" s="85"/>
      <c r="BK14" s="86"/>
      <c r="BL14" s="86"/>
      <c r="BM14" s="86"/>
      <c r="BN14" s="87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 t="s">
        <v>156</v>
      </c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84" t="s">
        <v>126</v>
      </c>
      <c r="DC14" s="84"/>
      <c r="DD14" s="20"/>
      <c r="DJ14" s="85"/>
      <c r="DK14" s="86"/>
      <c r="DL14" s="86"/>
      <c r="DM14" s="86"/>
      <c r="DN14" s="87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72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73"/>
      <c r="FX14" s="20"/>
      <c r="FY14" s="20"/>
      <c r="FZ14" s="20"/>
      <c r="GC14" s="4"/>
      <c r="GD14" s="5"/>
      <c r="GE14" s="5" t="s">
        <v>141</v>
      </c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 t="s">
        <v>158</v>
      </c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72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73"/>
      <c r="FX15" s="20"/>
      <c r="FY15" s="20"/>
      <c r="FZ15" s="20"/>
      <c r="GC15" s="59"/>
      <c r="GD15" s="10" t="s">
        <v>141</v>
      </c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6"/>
    </row>
    <row r="16" spans="1:20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 t="s">
        <v>55</v>
      </c>
      <c r="L16" s="21" t="s">
        <v>77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84" t="s">
        <v>125</v>
      </c>
      <c r="BC16" s="84"/>
      <c r="BD16" s="20"/>
      <c r="BJ16" s="85"/>
      <c r="BK16" s="86"/>
      <c r="BL16" s="86"/>
      <c r="BM16" s="86"/>
      <c r="BN16" s="87"/>
      <c r="BO16" s="20"/>
      <c r="BP16" s="20" t="s">
        <v>129</v>
      </c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 t="s">
        <v>157</v>
      </c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84" t="s">
        <v>125</v>
      </c>
      <c r="DC16" s="84"/>
      <c r="DD16" s="20"/>
      <c r="DJ16" s="85"/>
      <c r="DK16" s="86"/>
      <c r="DL16" s="86"/>
      <c r="DM16" s="86"/>
      <c r="DN16" s="87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 t="s">
        <v>189</v>
      </c>
      <c r="EF16" s="20" t="s">
        <v>190</v>
      </c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72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73"/>
      <c r="FX16" s="20"/>
      <c r="FY16" s="20"/>
      <c r="FZ16" s="20"/>
      <c r="GC16" s="4"/>
      <c r="GD16" s="5"/>
      <c r="GE16" s="5" t="s">
        <v>142</v>
      </c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6"/>
    </row>
    <row r="17" spans="1:206" ht="24.95" customHeight="1" x14ac:dyDescent="0.3">
      <c r="A17" s="84" t="s">
        <v>70</v>
      </c>
      <c r="B17" s="84"/>
      <c r="C17" s="84"/>
      <c r="D17" s="94"/>
      <c r="E17" s="95"/>
      <c r="F17" s="95"/>
      <c r="G17" s="95"/>
      <c r="H17" s="95"/>
      <c r="I17" s="97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20"/>
      <c r="AB17" s="20"/>
      <c r="AY17" s="20"/>
      <c r="AZ17" s="20"/>
      <c r="BA17" s="20"/>
      <c r="BB17" s="20"/>
      <c r="BY17" s="20"/>
      <c r="BZ17" s="20"/>
      <c r="CA17" s="20"/>
      <c r="CB17" s="20"/>
      <c r="CY17" s="20"/>
      <c r="CZ17" s="20"/>
      <c r="DA17" s="20"/>
      <c r="DB17" s="20"/>
      <c r="DY17" s="20"/>
      <c r="DZ17" s="20"/>
      <c r="EA17" s="20"/>
      <c r="EB17" s="20"/>
      <c r="ER17" s="85"/>
      <c r="ES17" s="86"/>
      <c r="ET17" s="86"/>
      <c r="EU17" s="86"/>
      <c r="EV17" s="86"/>
      <c r="EW17" s="86"/>
      <c r="EX17" s="87"/>
      <c r="EY17" s="20"/>
      <c r="EZ17" s="20"/>
      <c r="FA17" s="20"/>
      <c r="FB17" s="20"/>
      <c r="FD17" s="74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6"/>
      <c r="FY17" s="20"/>
      <c r="FZ17" s="20"/>
      <c r="GC17" s="4"/>
      <c r="GD17" s="5"/>
      <c r="GE17" s="5" t="s">
        <v>143</v>
      </c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6"/>
    </row>
    <row r="18" spans="1:206" ht="24.95" customHeight="1" x14ac:dyDescent="0.3">
      <c r="A18" s="22"/>
      <c r="B18" s="22"/>
      <c r="C18" s="20"/>
      <c r="D18" s="21"/>
      <c r="E18" s="21" t="s">
        <v>78</v>
      </c>
      <c r="F18" s="21"/>
      <c r="G18" s="21"/>
      <c r="H18" s="21"/>
      <c r="I18" s="94"/>
      <c r="J18" s="98"/>
      <c r="K18" s="97"/>
      <c r="L18" s="21" t="s">
        <v>80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84" t="s">
        <v>124</v>
      </c>
      <c r="BC18" s="84"/>
      <c r="BD18" s="20"/>
      <c r="BJ18" s="85"/>
      <c r="BK18" s="86"/>
      <c r="BL18" s="86"/>
      <c r="BM18" s="86"/>
      <c r="BN18" s="87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84" t="s">
        <v>124</v>
      </c>
      <c r="DC18" s="84"/>
      <c r="DD18" s="20"/>
      <c r="DJ18" s="85"/>
      <c r="DK18" s="86"/>
      <c r="DL18" s="86"/>
      <c r="DM18" s="86"/>
      <c r="DN18" s="87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 t="s">
        <v>191</v>
      </c>
      <c r="EF18" s="20"/>
      <c r="EG18" s="20"/>
      <c r="EH18" s="20"/>
      <c r="EI18" s="20"/>
      <c r="EJ18" s="20"/>
      <c r="EK18" s="20"/>
      <c r="EL18" s="20"/>
      <c r="EM18" s="20" t="s">
        <v>192</v>
      </c>
      <c r="EN18" s="20"/>
      <c r="EO18" s="20"/>
      <c r="EP18" s="20"/>
      <c r="EQ18" s="20"/>
      <c r="ER18" s="85"/>
      <c r="ES18" s="86"/>
      <c r="ET18" s="86"/>
      <c r="EU18" s="86"/>
      <c r="EV18" s="86"/>
      <c r="EW18" s="86"/>
      <c r="EX18" s="87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C18" s="4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6"/>
    </row>
    <row r="19" spans="1:206" ht="24.95" customHeight="1" x14ac:dyDescent="0.3">
      <c r="A19" s="22"/>
      <c r="B19" s="22"/>
      <c r="C19" s="20"/>
      <c r="D19" s="21"/>
      <c r="E19" s="21"/>
      <c r="F19" s="21" t="s">
        <v>52</v>
      </c>
      <c r="G19" s="21" t="s">
        <v>60</v>
      </c>
      <c r="H19" s="21"/>
      <c r="I19" s="21"/>
      <c r="J19" s="94"/>
      <c r="K19" s="95"/>
      <c r="L19" s="96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 t="s">
        <v>141</v>
      </c>
      <c r="FE19" s="20"/>
      <c r="FF19" s="20"/>
      <c r="FG19" s="20"/>
      <c r="FH19" s="20"/>
      <c r="FI19" s="20" t="s">
        <v>175</v>
      </c>
      <c r="FJ19" s="20"/>
      <c r="FK19" s="20"/>
      <c r="FL19" s="20"/>
      <c r="FM19" s="20"/>
      <c r="FN19" s="77" t="s">
        <v>211</v>
      </c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C19" s="4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6"/>
    </row>
    <row r="20" spans="1:206" ht="24.95" customHeight="1" x14ac:dyDescent="0.3">
      <c r="A20" s="22"/>
      <c r="B20" s="22"/>
      <c r="C20" s="20"/>
      <c r="D20" s="21"/>
      <c r="E20" s="21"/>
      <c r="F20" s="21" t="s">
        <v>52</v>
      </c>
      <c r="G20" s="21" t="s">
        <v>8</v>
      </c>
      <c r="H20" s="21"/>
      <c r="I20" s="21"/>
      <c r="J20" s="94"/>
      <c r="K20" s="95"/>
      <c r="L20" s="96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20"/>
      <c r="AB20" s="20"/>
      <c r="AY20" s="20"/>
      <c r="AZ20" s="20"/>
      <c r="BA20" s="20"/>
      <c r="BB20" s="84" t="s">
        <v>123</v>
      </c>
      <c r="BC20" s="84"/>
      <c r="BD20" s="20"/>
      <c r="BJ20" s="85"/>
      <c r="BK20" s="86"/>
      <c r="BL20" s="86"/>
      <c r="BM20" s="86"/>
      <c r="BN20" s="87"/>
      <c r="BY20" s="20"/>
      <c r="BZ20" s="20"/>
      <c r="CA20" s="20"/>
      <c r="CB20" s="20"/>
      <c r="CE20" s="20"/>
      <c r="CY20" s="20"/>
      <c r="CZ20" s="20"/>
      <c r="DA20" s="20"/>
      <c r="DB20" s="84" t="s">
        <v>123</v>
      </c>
      <c r="DC20" s="84"/>
      <c r="DD20" s="20"/>
      <c r="DJ20" s="85"/>
      <c r="DK20" s="86"/>
      <c r="DL20" s="86"/>
      <c r="DM20" s="86"/>
      <c r="DN20" s="87"/>
      <c r="DY20" s="20"/>
      <c r="DZ20" s="20"/>
      <c r="EA20" s="20"/>
      <c r="EB20" s="20"/>
      <c r="EC20" s="14" t="s">
        <v>1</v>
      </c>
      <c r="ED20" s="10" t="s">
        <v>6</v>
      </c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1"/>
      <c r="EY20" s="20"/>
      <c r="EZ20" s="20"/>
      <c r="FA20" s="20"/>
      <c r="FB20" s="20"/>
      <c r="FI20" s="18" t="s">
        <v>132</v>
      </c>
      <c r="FN20" s="78" t="s">
        <v>212</v>
      </c>
      <c r="FY20" s="20"/>
      <c r="FZ20" s="20"/>
      <c r="GC20" s="4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6"/>
    </row>
    <row r="21" spans="1:206" ht="24.95" customHeight="1" x14ac:dyDescent="0.3">
      <c r="A21" s="83"/>
      <c r="B21" s="83"/>
      <c r="C21" s="83"/>
      <c r="D21" s="21"/>
      <c r="E21" s="21" t="s">
        <v>55</v>
      </c>
      <c r="F21" s="21" t="s">
        <v>81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20"/>
      <c r="AB21" s="20"/>
      <c r="AY21" s="50"/>
      <c r="AZ21" s="50"/>
      <c r="BA21" s="20"/>
      <c r="BB21" s="20"/>
      <c r="BY21" s="50"/>
      <c r="BZ21" s="50"/>
      <c r="CA21" s="20"/>
      <c r="CB21" s="20"/>
      <c r="CE21" s="18" t="s">
        <v>159</v>
      </c>
      <c r="CY21" s="50"/>
      <c r="CZ21" s="50"/>
      <c r="DA21" s="20"/>
      <c r="DB21" s="20"/>
      <c r="DY21" s="50"/>
      <c r="DZ21" s="50"/>
      <c r="EA21" s="20"/>
      <c r="EB21" s="20"/>
      <c r="EC21" s="12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13"/>
      <c r="EY21" s="50"/>
      <c r="EZ21" s="50"/>
      <c r="FA21" s="20"/>
      <c r="FB21" s="20"/>
      <c r="FD21" s="18" t="s">
        <v>213</v>
      </c>
      <c r="FY21" s="50"/>
      <c r="FZ21" s="50"/>
      <c r="GC21" s="4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6"/>
    </row>
    <row r="22" spans="1:206" ht="24.95" customHeight="1" x14ac:dyDescent="0.3">
      <c r="A22" s="22"/>
      <c r="B22" s="22"/>
      <c r="C22" s="20"/>
      <c r="D22" s="21"/>
      <c r="E22" s="21"/>
      <c r="F22" s="21" t="s">
        <v>84</v>
      </c>
      <c r="G22" s="21" t="s">
        <v>82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20"/>
      <c r="AB22" s="20"/>
      <c r="AY22" s="50"/>
      <c r="AZ22" s="50"/>
      <c r="BA22" s="20"/>
      <c r="BB22" s="84" t="s">
        <v>122</v>
      </c>
      <c r="BC22" s="84"/>
      <c r="BD22" s="20"/>
      <c r="BJ22" s="85"/>
      <c r="BK22" s="86"/>
      <c r="BL22" s="86"/>
      <c r="BM22" s="86"/>
      <c r="BN22" s="87"/>
      <c r="BY22" s="50"/>
      <c r="BZ22" s="50"/>
      <c r="CA22" s="20"/>
      <c r="CB22" s="20"/>
      <c r="CE22" s="20" t="s">
        <v>160</v>
      </c>
      <c r="CY22" s="50"/>
      <c r="CZ22" s="50"/>
      <c r="DA22" s="20"/>
      <c r="DB22" s="84" t="s">
        <v>122</v>
      </c>
      <c r="DC22" s="84"/>
      <c r="DD22" s="20"/>
      <c r="DJ22" s="85"/>
      <c r="DK22" s="86"/>
      <c r="DL22" s="86"/>
      <c r="DM22" s="86"/>
      <c r="DN22" s="87"/>
      <c r="DY22" s="50"/>
      <c r="DZ22" s="50"/>
      <c r="EA22" s="20"/>
      <c r="EB22" s="20"/>
      <c r="EC22" s="32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8"/>
      <c r="EY22" s="50"/>
      <c r="EZ22" s="50"/>
      <c r="FA22" s="20"/>
      <c r="FB22" s="20"/>
      <c r="FI22" s="18" t="s">
        <v>214</v>
      </c>
      <c r="FO22" s="18" t="s">
        <v>176</v>
      </c>
      <c r="FP22" s="18" t="s">
        <v>215</v>
      </c>
      <c r="FY22" s="50"/>
      <c r="FZ22" s="50"/>
      <c r="GC22" s="4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6"/>
    </row>
    <row r="23" spans="1:206" ht="24.95" customHeight="1" x14ac:dyDescent="0.3">
      <c r="A23" s="1"/>
      <c r="B23" s="1"/>
      <c r="C23" s="1"/>
      <c r="D23" s="21"/>
      <c r="E23" s="21"/>
      <c r="F23" s="21" t="s">
        <v>84</v>
      </c>
      <c r="G23" s="21" t="s">
        <v>83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20"/>
      <c r="AB23" s="51"/>
      <c r="AY23" s="51"/>
      <c r="AZ23" s="51"/>
      <c r="BA23" s="20"/>
      <c r="BB23" s="51"/>
      <c r="BY23" s="51"/>
      <c r="BZ23" s="51"/>
      <c r="CA23" s="20"/>
      <c r="CB23" s="51"/>
      <c r="CE23" s="85"/>
      <c r="CF23" s="86"/>
      <c r="CG23" s="86"/>
      <c r="CH23" s="87"/>
      <c r="CY23" s="51"/>
      <c r="CZ23" s="51"/>
      <c r="DA23" s="20"/>
      <c r="DB23" s="51"/>
      <c r="DY23" s="51"/>
      <c r="DZ23" s="51"/>
      <c r="EA23" s="20"/>
      <c r="EB23" s="51"/>
      <c r="EY23" s="51"/>
      <c r="EZ23" s="51"/>
      <c r="FA23" s="20"/>
      <c r="FB23" s="51"/>
      <c r="FI23" s="18" t="s">
        <v>216</v>
      </c>
      <c r="FO23" s="18" t="s">
        <v>176</v>
      </c>
      <c r="FP23" s="18" t="s">
        <v>217</v>
      </c>
      <c r="FY23" s="51"/>
      <c r="FZ23" s="51"/>
      <c r="GC23" s="1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9"/>
    </row>
    <row r="24" spans="1:206" ht="24.95" customHeight="1" x14ac:dyDescent="0.3">
      <c r="A24" s="18"/>
      <c r="B24" s="18"/>
      <c r="C24" s="18"/>
      <c r="D24" s="42"/>
      <c r="E24" s="21" t="s">
        <v>52</v>
      </c>
      <c r="F24" s="21" t="s">
        <v>85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42"/>
      <c r="V24" s="42"/>
      <c r="W24" s="42"/>
      <c r="X24" s="21"/>
      <c r="Y24" s="21"/>
      <c r="Z24" s="22"/>
      <c r="AA24" s="20"/>
      <c r="AB24" s="51"/>
      <c r="AY24" s="51"/>
      <c r="AZ24" s="51"/>
      <c r="BA24" s="20"/>
      <c r="BB24" s="84" t="s">
        <v>121</v>
      </c>
      <c r="BC24" s="84"/>
      <c r="BD24" s="20"/>
      <c r="BJ24" s="85"/>
      <c r="BK24" s="86"/>
      <c r="BL24" s="86"/>
      <c r="BM24" s="86"/>
      <c r="BN24" s="87"/>
      <c r="BP24" s="18" t="s">
        <v>130</v>
      </c>
      <c r="BY24" s="51"/>
      <c r="BZ24" s="51"/>
      <c r="CA24" s="20"/>
      <c r="CB24" s="51"/>
      <c r="CY24" s="51"/>
      <c r="CZ24" s="51"/>
      <c r="DA24" s="20"/>
      <c r="DB24" s="84" t="s">
        <v>121</v>
      </c>
      <c r="DC24" s="84"/>
      <c r="DD24" s="20"/>
      <c r="DJ24" s="85"/>
      <c r="DK24" s="86"/>
      <c r="DL24" s="86"/>
      <c r="DM24" s="86"/>
      <c r="DN24" s="87"/>
      <c r="DY24" s="51"/>
      <c r="DZ24" s="51"/>
      <c r="EA24" s="83" t="s">
        <v>194</v>
      </c>
      <c r="EB24" s="83"/>
      <c r="EC24" s="83"/>
      <c r="ED24" s="18" t="s">
        <v>193</v>
      </c>
      <c r="EG24" s="18" t="s">
        <v>195</v>
      </c>
      <c r="EY24" s="51"/>
      <c r="EZ24" s="51"/>
      <c r="FA24" s="20"/>
      <c r="FB24" s="51"/>
      <c r="FI24" s="18" t="s">
        <v>169</v>
      </c>
      <c r="FJ24" s="18" t="s">
        <v>218</v>
      </c>
      <c r="FY24" s="51"/>
      <c r="FZ24" s="51"/>
      <c r="GC24" s="4"/>
      <c r="GD24" s="5" t="s">
        <v>144</v>
      </c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6"/>
    </row>
    <row r="25" spans="1:206" ht="24.95" customHeight="1" x14ac:dyDescent="0.3">
      <c r="C25" s="18"/>
      <c r="D25" s="42"/>
      <c r="E25" s="52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89" t="s">
        <v>86</v>
      </c>
      <c r="U25" s="89"/>
      <c r="V25" s="90"/>
      <c r="W25" s="42"/>
      <c r="X25" s="42"/>
      <c r="Y25" s="42"/>
      <c r="AA25" s="20"/>
      <c r="AB25" s="20"/>
      <c r="AY25" s="50"/>
      <c r="AZ25" s="50"/>
      <c r="BA25" s="20"/>
      <c r="BB25" s="20"/>
      <c r="BY25" s="50"/>
      <c r="BZ25" s="50"/>
      <c r="CA25" s="20"/>
      <c r="CB25" s="20"/>
      <c r="CY25" s="50"/>
      <c r="CZ25" s="50"/>
      <c r="DA25" s="20"/>
      <c r="DB25" s="20"/>
      <c r="DY25" s="50"/>
      <c r="DZ25" s="50"/>
      <c r="EA25" s="20"/>
      <c r="EB25" s="20"/>
      <c r="EG25" s="18" t="s">
        <v>196</v>
      </c>
      <c r="EY25" s="50"/>
      <c r="EZ25" s="50"/>
      <c r="FA25" s="20"/>
      <c r="FB25" s="20"/>
      <c r="FJ25" s="80"/>
      <c r="FK25" s="81"/>
      <c r="FL25" s="81"/>
      <c r="FM25" s="82"/>
      <c r="FN25" s="18" t="s">
        <v>219</v>
      </c>
      <c r="FY25" s="50"/>
      <c r="FZ25" s="50"/>
      <c r="GC25" s="4"/>
      <c r="GD25" s="5"/>
      <c r="GE25" s="5" t="s">
        <v>145</v>
      </c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6"/>
    </row>
    <row r="26" spans="1:206" ht="24.95" customHeight="1" thickBot="1" x14ac:dyDescent="0.35">
      <c r="C26" s="18"/>
      <c r="D26" s="42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54"/>
      <c r="W26" s="42"/>
      <c r="X26" s="42"/>
      <c r="Y26" s="42"/>
      <c r="AA26" s="20"/>
      <c r="AB26" s="20"/>
      <c r="AY26" s="50"/>
      <c r="AZ26" s="50"/>
      <c r="BA26" s="20"/>
      <c r="BB26" s="84" t="s">
        <v>120</v>
      </c>
      <c r="BC26" s="84"/>
      <c r="BD26" s="20"/>
      <c r="BJ26" s="85"/>
      <c r="BK26" s="86"/>
      <c r="BL26" s="86"/>
      <c r="BM26" s="86"/>
      <c r="BN26" s="87"/>
      <c r="BY26" s="50"/>
      <c r="BZ26" s="50"/>
      <c r="CA26" s="20"/>
      <c r="CB26" s="20"/>
      <c r="CE26" s="20" t="s">
        <v>161</v>
      </c>
      <c r="CY26" s="50"/>
      <c r="CZ26" s="50"/>
      <c r="DA26" s="20"/>
      <c r="DB26" s="84" t="s">
        <v>120</v>
      </c>
      <c r="DC26" s="84"/>
      <c r="DD26" s="20"/>
      <c r="DJ26" s="85"/>
      <c r="DK26" s="86"/>
      <c r="DL26" s="86"/>
      <c r="DM26" s="86"/>
      <c r="DN26" s="87"/>
      <c r="DY26" s="50"/>
      <c r="DZ26" s="50"/>
      <c r="EA26" s="20"/>
      <c r="EB26" s="20"/>
      <c r="EG26" s="18" t="s">
        <v>169</v>
      </c>
      <c r="EH26" s="18" t="s">
        <v>197</v>
      </c>
      <c r="EY26" s="50"/>
      <c r="EZ26" s="50"/>
      <c r="FA26" s="20"/>
      <c r="FB26" s="20"/>
      <c r="FY26" s="50"/>
      <c r="FZ26" s="50"/>
      <c r="GC26" s="26"/>
      <c r="GD26" s="27"/>
      <c r="GE26" s="27" t="s">
        <v>146</v>
      </c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8"/>
    </row>
    <row r="27" spans="1:206" ht="24.95" customHeight="1" x14ac:dyDescent="0.3">
      <c r="C27" s="18"/>
      <c r="D27" s="42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54"/>
      <c r="W27" s="42"/>
      <c r="X27" s="42"/>
      <c r="Y27" s="42"/>
      <c r="AA27" s="20"/>
      <c r="AB27" s="20"/>
      <c r="AY27" s="20"/>
      <c r="AZ27" s="20"/>
      <c r="BA27" s="20"/>
      <c r="BB27" s="20"/>
      <c r="BY27" s="20"/>
      <c r="BZ27" s="20"/>
      <c r="CA27" s="20"/>
      <c r="CB27" s="20"/>
      <c r="CF27" s="18" t="s">
        <v>162</v>
      </c>
      <c r="CP27" s="85"/>
      <c r="CQ27" s="81"/>
      <c r="CR27" s="81"/>
      <c r="CS27" s="82"/>
      <c r="CT27" s="18" t="s">
        <v>163</v>
      </c>
      <c r="CU27" s="85"/>
      <c r="CV27" s="81"/>
      <c r="CW27" s="81"/>
      <c r="CX27" s="82"/>
      <c r="CY27" s="20"/>
      <c r="CZ27" s="20"/>
      <c r="DA27" s="20"/>
      <c r="DB27" s="20"/>
      <c r="DY27" s="20"/>
      <c r="DZ27" s="20"/>
      <c r="EA27" s="20"/>
      <c r="EB27" s="20"/>
      <c r="EC27" s="67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3"/>
      <c r="EY27" s="20"/>
      <c r="EZ27" s="20"/>
      <c r="FA27" s="20"/>
      <c r="FB27" s="20"/>
      <c r="FD27" s="94"/>
      <c r="FE27" s="95"/>
      <c r="FF27" s="96"/>
      <c r="FH27" s="18" t="s">
        <v>145</v>
      </c>
      <c r="FY27" s="20"/>
      <c r="FZ27" s="20"/>
    </row>
    <row r="28" spans="1:206" ht="24.95" customHeight="1" x14ac:dyDescent="0.3">
      <c r="C28" s="18"/>
      <c r="D28" s="42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54"/>
      <c r="W28" s="42"/>
      <c r="X28" s="42"/>
      <c r="Y28" s="42"/>
      <c r="AA28" s="20"/>
      <c r="AB28" s="20" t="s">
        <v>56</v>
      </c>
      <c r="AC28" s="18" t="s">
        <v>110</v>
      </c>
      <c r="AY28" s="20"/>
      <c r="AZ28" s="20"/>
      <c r="BA28" s="20"/>
      <c r="BB28" s="84" t="s">
        <v>119</v>
      </c>
      <c r="BC28" s="84"/>
      <c r="BD28" s="20"/>
      <c r="BJ28" s="85"/>
      <c r="BK28" s="86"/>
      <c r="BL28" s="86"/>
      <c r="BM28" s="86"/>
      <c r="BN28" s="87"/>
      <c r="BY28" s="20"/>
      <c r="BZ28" s="20"/>
      <c r="CA28" s="20"/>
      <c r="CB28" s="20"/>
      <c r="CY28" s="20"/>
      <c r="CZ28" s="20"/>
      <c r="DA28" s="20"/>
      <c r="DB28" s="84" t="s">
        <v>119</v>
      </c>
      <c r="DC28" s="84"/>
      <c r="DD28" s="20"/>
      <c r="DJ28" s="85"/>
      <c r="DK28" s="86"/>
      <c r="DL28" s="86"/>
      <c r="DM28" s="86"/>
      <c r="DN28" s="87"/>
      <c r="DY28" s="20"/>
      <c r="DZ28" s="20"/>
      <c r="EA28" s="20"/>
      <c r="EB28" s="20"/>
      <c r="EC28" s="68"/>
      <c r="EX28" s="69"/>
      <c r="EY28" s="20"/>
      <c r="EZ28" s="20"/>
      <c r="FA28" s="20"/>
      <c r="FB28" s="20"/>
      <c r="FH28" s="18" t="s">
        <v>146</v>
      </c>
      <c r="FY28" s="20"/>
      <c r="FZ28" s="20"/>
    </row>
    <row r="29" spans="1:206" ht="24.95" customHeight="1" x14ac:dyDescent="0.3">
      <c r="A29" s="83"/>
      <c r="B29" s="83"/>
      <c r="C29" s="83"/>
      <c r="D29" s="42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7"/>
      <c r="W29" s="42"/>
      <c r="X29" s="42"/>
      <c r="Y29" s="42"/>
      <c r="AA29" s="20"/>
      <c r="AB29" s="20" t="s">
        <v>108</v>
      </c>
      <c r="AC29" s="18" t="s">
        <v>109</v>
      </c>
      <c r="AY29" s="20"/>
      <c r="AZ29" s="20"/>
      <c r="BA29" s="20"/>
      <c r="BB29" s="20"/>
      <c r="BY29" s="20"/>
      <c r="BZ29" s="20"/>
      <c r="CA29" s="20"/>
      <c r="CB29" s="20"/>
      <c r="CD29" s="60" t="s">
        <v>164</v>
      </c>
      <c r="CY29" s="20"/>
      <c r="CZ29" s="20"/>
      <c r="DA29" s="20"/>
      <c r="DB29" s="20"/>
      <c r="DY29" s="20"/>
      <c r="DZ29" s="20"/>
      <c r="EA29" s="20"/>
      <c r="EB29" s="20"/>
      <c r="EC29" s="68"/>
      <c r="EX29" s="69"/>
      <c r="EY29" s="20"/>
      <c r="EZ29" s="20"/>
      <c r="FA29" s="20"/>
      <c r="FB29" s="20"/>
      <c r="FH29" s="18" t="s">
        <v>220</v>
      </c>
      <c r="FI29" s="18" t="s">
        <v>221</v>
      </c>
      <c r="FL29" s="18" t="s">
        <v>228</v>
      </c>
      <c r="FP29" s="18" t="s">
        <v>169</v>
      </c>
      <c r="FQ29" s="18" t="s">
        <v>222</v>
      </c>
      <c r="FY29" s="20"/>
      <c r="FZ29" s="20"/>
    </row>
    <row r="30" spans="1:206" ht="24.95" customHeight="1" x14ac:dyDescent="0.3">
      <c r="C30" s="18"/>
      <c r="D30" s="42"/>
      <c r="E30" s="42"/>
      <c r="F30" s="42" t="s">
        <v>87</v>
      </c>
      <c r="G30" s="42" t="s">
        <v>88</v>
      </c>
      <c r="H30" s="42"/>
      <c r="I30" s="42"/>
      <c r="J30" s="42"/>
      <c r="K30" s="42"/>
      <c r="L30" s="42"/>
      <c r="M30" s="42"/>
      <c r="N30" s="42" t="s">
        <v>89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AA30" s="20"/>
      <c r="AB30" s="20" t="s">
        <v>58</v>
      </c>
      <c r="AC30" s="18" t="s">
        <v>111</v>
      </c>
      <c r="AY30" s="20"/>
      <c r="AZ30" s="20"/>
      <c r="BA30" s="20"/>
      <c r="BB30" s="84" t="s">
        <v>118</v>
      </c>
      <c r="BC30" s="84"/>
      <c r="BD30" s="20"/>
      <c r="BJ30" s="85"/>
      <c r="BK30" s="86"/>
      <c r="BL30" s="86"/>
      <c r="BM30" s="86"/>
      <c r="BN30" s="87"/>
      <c r="BY30" s="20"/>
      <c r="BZ30" s="20"/>
      <c r="CA30" s="20"/>
      <c r="CB30" s="20"/>
      <c r="CF30" s="20" t="s">
        <v>165</v>
      </c>
      <c r="CY30" s="20"/>
      <c r="CZ30" s="20"/>
      <c r="DA30" s="20"/>
      <c r="DB30" s="84" t="s">
        <v>118</v>
      </c>
      <c r="DC30" s="84"/>
      <c r="DD30" s="20"/>
      <c r="DJ30" s="85"/>
      <c r="DK30" s="86"/>
      <c r="DL30" s="86"/>
      <c r="DM30" s="86"/>
      <c r="DN30" s="87"/>
      <c r="DY30" s="20"/>
      <c r="DZ30" s="20"/>
      <c r="EA30" s="20"/>
      <c r="EB30" s="20"/>
      <c r="EC30" s="68"/>
      <c r="EX30" s="69"/>
      <c r="EY30" s="20"/>
      <c r="EZ30" s="20"/>
      <c r="FA30" s="20"/>
      <c r="FB30" s="20"/>
      <c r="FI30" s="18" t="s">
        <v>223</v>
      </c>
      <c r="FM30" s="18" t="s">
        <v>224</v>
      </c>
      <c r="FY30" s="20"/>
      <c r="FZ30" s="20"/>
    </row>
    <row r="31" spans="1:206" ht="24.95" customHeight="1" x14ac:dyDescent="0.3">
      <c r="C31" s="18"/>
      <c r="F31" s="18" t="s">
        <v>59</v>
      </c>
      <c r="G31" s="18" t="s">
        <v>90</v>
      </c>
      <c r="J31" s="18" t="s">
        <v>91</v>
      </c>
      <c r="M31" s="18" t="s">
        <v>92</v>
      </c>
      <c r="Q31" s="18" t="s">
        <v>93</v>
      </c>
      <c r="AA31" s="20"/>
      <c r="AB31" s="20"/>
      <c r="AC31" s="20" t="s">
        <v>64</v>
      </c>
      <c r="AD31" s="20"/>
      <c r="AE31" s="20"/>
      <c r="AF31" s="20"/>
      <c r="AI31" s="18" t="s">
        <v>112</v>
      </c>
      <c r="AY31" s="20"/>
      <c r="AZ31" s="20"/>
      <c r="BA31" s="20"/>
      <c r="BB31" s="20"/>
      <c r="BY31" s="20"/>
      <c r="BZ31" s="20"/>
      <c r="CA31" s="20"/>
      <c r="CB31" s="20"/>
      <c r="CE31" s="61"/>
      <c r="CF31" s="62"/>
      <c r="CG31" s="62"/>
      <c r="CH31" s="62"/>
      <c r="CI31" s="62"/>
      <c r="CJ31" s="62"/>
      <c r="CK31" s="62"/>
      <c r="CL31" s="62"/>
      <c r="CM31" s="89"/>
      <c r="CN31" s="89"/>
      <c r="CO31" s="89"/>
      <c r="CP31" s="89"/>
      <c r="CQ31" s="89"/>
      <c r="CR31" s="89"/>
      <c r="CS31" s="89"/>
      <c r="CT31" s="89"/>
      <c r="CU31" s="89"/>
      <c r="CV31" s="90"/>
      <c r="CY31" s="20"/>
      <c r="CZ31" s="20"/>
      <c r="DA31" s="20"/>
      <c r="DB31" s="20"/>
      <c r="DY31" s="20"/>
      <c r="DZ31" s="20"/>
      <c r="EA31" s="20"/>
      <c r="EB31" s="20"/>
      <c r="EC31" s="68"/>
      <c r="EX31" s="69"/>
      <c r="EY31" s="20"/>
      <c r="EZ31" s="20"/>
      <c r="FA31" s="20"/>
      <c r="FB31" s="20"/>
      <c r="FI31" s="18" t="s">
        <v>151</v>
      </c>
      <c r="FJ31" s="18" t="s">
        <v>229</v>
      </c>
      <c r="FY31" s="20"/>
      <c r="FZ31" s="20"/>
    </row>
    <row r="32" spans="1:206" ht="24.95" customHeight="1" x14ac:dyDescent="0.3">
      <c r="C32" s="18"/>
      <c r="F32" s="18" t="s">
        <v>52</v>
      </c>
      <c r="AA32" s="20"/>
      <c r="AB32" s="20"/>
      <c r="AY32" s="20"/>
      <c r="AZ32" s="20"/>
      <c r="BA32" s="20"/>
      <c r="BB32" s="84" t="s">
        <v>117</v>
      </c>
      <c r="BC32" s="84"/>
      <c r="BD32" s="20"/>
      <c r="BJ32" s="85"/>
      <c r="BK32" s="86"/>
      <c r="BL32" s="86"/>
      <c r="BM32" s="86"/>
      <c r="BN32" s="87"/>
      <c r="BP32" s="18" t="s">
        <v>131</v>
      </c>
      <c r="BY32" s="20"/>
      <c r="BZ32" s="20"/>
      <c r="CA32" s="20"/>
      <c r="CB32" s="20"/>
      <c r="CE32" s="64"/>
      <c r="CF32" s="65"/>
      <c r="CG32" s="65"/>
      <c r="CH32" s="65"/>
      <c r="CI32" s="65"/>
      <c r="CJ32" s="65"/>
      <c r="CK32" s="65"/>
      <c r="CL32" s="65"/>
      <c r="CM32" s="92"/>
      <c r="CN32" s="92"/>
      <c r="CO32" s="92"/>
      <c r="CP32" s="92"/>
      <c r="CQ32" s="92"/>
      <c r="CR32" s="92"/>
      <c r="CS32" s="92"/>
      <c r="CT32" s="92"/>
      <c r="CU32" s="92"/>
      <c r="CV32" s="93"/>
      <c r="CY32" s="20"/>
      <c r="CZ32" s="20"/>
      <c r="DA32" s="20"/>
      <c r="DB32" s="84" t="s">
        <v>117</v>
      </c>
      <c r="DC32" s="84"/>
      <c r="DD32" s="20"/>
      <c r="DJ32" s="85"/>
      <c r="DK32" s="86"/>
      <c r="DL32" s="86"/>
      <c r="DM32" s="86"/>
      <c r="DN32" s="87"/>
      <c r="DY32" s="20"/>
      <c r="DZ32" s="20"/>
      <c r="EA32" s="20"/>
      <c r="EB32" s="20"/>
      <c r="EC32" s="68"/>
      <c r="EX32" s="69"/>
      <c r="EY32" s="20"/>
      <c r="EZ32" s="20"/>
      <c r="FA32" s="20"/>
      <c r="FB32" s="20"/>
      <c r="FH32" s="18" t="s">
        <v>226</v>
      </c>
      <c r="FY32" s="20"/>
      <c r="FZ32" s="20"/>
    </row>
    <row r="33" spans="3:190" ht="24.95" customHeight="1" x14ac:dyDescent="0.3">
      <c r="C33" s="18"/>
      <c r="E33" s="88"/>
      <c r="F33" s="89"/>
      <c r="G33" s="89"/>
      <c r="H33" s="89"/>
      <c r="I33" s="89"/>
      <c r="J33" s="90"/>
      <c r="K33" s="18" t="s">
        <v>94</v>
      </c>
      <c r="AA33" s="20"/>
      <c r="AB33" s="20"/>
      <c r="AY33" s="20"/>
      <c r="AZ33" s="20"/>
      <c r="BA33" s="20"/>
      <c r="BB33" s="20"/>
      <c r="BY33" s="20"/>
      <c r="BZ33" s="20"/>
      <c r="CA33" s="20"/>
      <c r="CB33" s="20"/>
      <c r="CE33" s="18" t="s">
        <v>167</v>
      </c>
      <c r="CK33" s="80"/>
      <c r="CL33" s="81"/>
      <c r="CM33" s="82"/>
      <c r="CN33" s="18" t="s">
        <v>168</v>
      </c>
      <c r="CY33" s="20"/>
      <c r="CZ33" s="20"/>
      <c r="DA33" s="20"/>
      <c r="DB33" s="20"/>
      <c r="DY33" s="20"/>
      <c r="DZ33" s="20"/>
      <c r="EA33" s="20"/>
      <c r="EB33" s="20"/>
      <c r="EC33" s="68"/>
      <c r="EX33" s="69"/>
      <c r="EY33" s="20"/>
      <c r="EZ33" s="20"/>
      <c r="FA33" s="20"/>
      <c r="FB33" s="20"/>
      <c r="FH33" s="18" t="s">
        <v>227</v>
      </c>
      <c r="FY33" s="20"/>
      <c r="FZ33" s="20"/>
      <c r="GC33" s="1" t="s">
        <v>3</v>
      </c>
      <c r="GH33" s="1" t="s">
        <v>39</v>
      </c>
    </row>
    <row r="34" spans="3:190" ht="24.95" customHeight="1" x14ac:dyDescent="0.3">
      <c r="C34" s="18"/>
      <c r="E34" s="91"/>
      <c r="F34" s="92"/>
      <c r="G34" s="92"/>
      <c r="H34" s="92"/>
      <c r="I34" s="92"/>
      <c r="J34" s="93"/>
      <c r="K34" s="18" t="s">
        <v>95</v>
      </c>
      <c r="BB34" s="84" t="s">
        <v>116</v>
      </c>
      <c r="BC34" s="84"/>
      <c r="BD34" s="20"/>
      <c r="BJ34" s="85"/>
      <c r="BK34" s="86"/>
      <c r="BL34" s="86"/>
      <c r="BM34" s="86"/>
      <c r="BN34" s="87"/>
      <c r="CE34" s="18" t="s">
        <v>169</v>
      </c>
      <c r="CF34" s="18" t="s">
        <v>170</v>
      </c>
      <c r="DB34" s="84" t="s">
        <v>116</v>
      </c>
      <c r="DC34" s="84"/>
      <c r="DD34" s="20"/>
      <c r="DJ34" s="85"/>
      <c r="DK34" s="86"/>
      <c r="DL34" s="86"/>
      <c r="DM34" s="86"/>
      <c r="DN34" s="87"/>
      <c r="EC34" s="68"/>
      <c r="EX34" s="69"/>
      <c r="FH34" s="18" t="s">
        <v>151</v>
      </c>
      <c r="FI34" s="18" t="s">
        <v>225</v>
      </c>
      <c r="GD34" s="1" t="s">
        <v>5</v>
      </c>
      <c r="GE34" s="1" t="s">
        <v>20</v>
      </c>
    </row>
    <row r="35" spans="3:190" ht="24.95" customHeight="1" x14ac:dyDescent="0.3">
      <c r="C35" s="18"/>
      <c r="F35" s="18" t="s">
        <v>96</v>
      </c>
      <c r="EC35" s="68"/>
      <c r="EX35" s="69"/>
      <c r="FB35" s="83" t="s">
        <v>232</v>
      </c>
      <c r="FC35" s="83"/>
      <c r="FD35" s="83"/>
      <c r="FE35" s="18" t="s">
        <v>233</v>
      </c>
      <c r="GC35" s="1" t="s">
        <v>4</v>
      </c>
      <c r="GH35" s="1" t="s">
        <v>147</v>
      </c>
    </row>
    <row r="36" spans="3:190" ht="24.95" customHeight="1" x14ac:dyDescent="0.3">
      <c r="C36" s="18"/>
      <c r="BB36" s="84" t="s">
        <v>115</v>
      </c>
      <c r="BC36" s="84"/>
      <c r="BD36" s="20"/>
      <c r="BJ36" s="85"/>
      <c r="BK36" s="86"/>
      <c r="BL36" s="86"/>
      <c r="BM36" s="86"/>
      <c r="BN36" s="87"/>
      <c r="DB36" s="84" t="s">
        <v>115</v>
      </c>
      <c r="DC36" s="84"/>
      <c r="DD36" s="20"/>
      <c r="DJ36" s="85"/>
      <c r="DK36" s="86"/>
      <c r="DL36" s="86"/>
      <c r="DM36" s="86"/>
      <c r="DN36" s="87"/>
      <c r="EC36" s="64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6"/>
      <c r="FK36" s="18" t="s">
        <v>151</v>
      </c>
      <c r="FL36" s="18" t="s">
        <v>144</v>
      </c>
      <c r="FN36" s="80"/>
      <c r="FO36" s="82"/>
      <c r="FP36" s="18" t="s">
        <v>234</v>
      </c>
      <c r="FQ36" s="80"/>
      <c r="FR36" s="81"/>
      <c r="FS36" s="81"/>
      <c r="FT36" s="81"/>
      <c r="FU36" s="82"/>
      <c r="FV36" s="18" t="s">
        <v>235</v>
      </c>
    </row>
  </sheetData>
  <mergeCells count="107">
    <mergeCell ref="GC2:GX3"/>
    <mergeCell ref="BB4:BC4"/>
    <mergeCell ref="BJ4:BN4"/>
    <mergeCell ref="DB4:DC4"/>
    <mergeCell ref="DJ4:DN4"/>
    <mergeCell ref="C2:F4"/>
    <mergeCell ref="AA2:AC2"/>
    <mergeCell ref="AU2:AY2"/>
    <mergeCell ref="BA2:BC2"/>
    <mergeCell ref="CA2:CC2"/>
    <mergeCell ref="DA2:DC2"/>
    <mergeCell ref="FJ5:FL5"/>
    <mergeCell ref="A6:C6"/>
    <mergeCell ref="D6:H7"/>
    <mergeCell ref="BB6:BC6"/>
    <mergeCell ref="BJ6:BN6"/>
    <mergeCell ref="DB6:DC6"/>
    <mergeCell ref="DJ6:DN6"/>
    <mergeCell ref="EA2:EC2"/>
    <mergeCell ref="FA2:FC2"/>
    <mergeCell ref="FA13:FC13"/>
    <mergeCell ref="FD13:FI13"/>
    <mergeCell ref="BB8:BC8"/>
    <mergeCell ref="BJ8:BN8"/>
    <mergeCell ref="DB8:DC8"/>
    <mergeCell ref="DJ8:DN8"/>
    <mergeCell ref="A9:C9"/>
    <mergeCell ref="E10:J10"/>
    <mergeCell ref="BB10:BC10"/>
    <mergeCell ref="BJ10:BN10"/>
    <mergeCell ref="DB10:DC10"/>
    <mergeCell ref="DJ10:DN10"/>
    <mergeCell ref="BB14:BC14"/>
    <mergeCell ref="BJ14:BN14"/>
    <mergeCell ref="DB14:DC14"/>
    <mergeCell ref="DJ14:DN14"/>
    <mergeCell ref="BB16:BC16"/>
    <mergeCell ref="BJ16:BN16"/>
    <mergeCell ref="DB16:DC16"/>
    <mergeCell ref="DJ16:DN16"/>
    <mergeCell ref="BB12:BC12"/>
    <mergeCell ref="BJ12:BN12"/>
    <mergeCell ref="DB12:DC12"/>
    <mergeCell ref="DJ12:DN12"/>
    <mergeCell ref="J19:L19"/>
    <mergeCell ref="J20:L20"/>
    <mergeCell ref="BB20:BC20"/>
    <mergeCell ref="BJ20:BN20"/>
    <mergeCell ref="DB20:DC20"/>
    <mergeCell ref="DJ20:DN20"/>
    <mergeCell ref="A17:C17"/>
    <mergeCell ref="D17:I17"/>
    <mergeCell ref="ER17:EX17"/>
    <mergeCell ref="I18:K18"/>
    <mergeCell ref="BB18:BC18"/>
    <mergeCell ref="BJ18:BN18"/>
    <mergeCell ref="DB18:DC18"/>
    <mergeCell ref="DJ18:DN18"/>
    <mergeCell ref="ER18:EX18"/>
    <mergeCell ref="BB24:BC24"/>
    <mergeCell ref="BJ24:BN24"/>
    <mergeCell ref="DB24:DC24"/>
    <mergeCell ref="DJ24:DN24"/>
    <mergeCell ref="EA24:EC24"/>
    <mergeCell ref="T25:V25"/>
    <mergeCell ref="A21:C21"/>
    <mergeCell ref="BB22:BC22"/>
    <mergeCell ref="BJ22:BN22"/>
    <mergeCell ref="DB22:DC22"/>
    <mergeCell ref="DJ22:DN22"/>
    <mergeCell ref="CE23:CH23"/>
    <mergeCell ref="A29:C29"/>
    <mergeCell ref="BB30:BC30"/>
    <mergeCell ref="BJ30:BN30"/>
    <mergeCell ref="DB30:DC30"/>
    <mergeCell ref="DJ30:DN30"/>
    <mergeCell ref="FJ25:FM25"/>
    <mergeCell ref="BB26:BC26"/>
    <mergeCell ref="BJ26:BN26"/>
    <mergeCell ref="DB26:DC26"/>
    <mergeCell ref="DJ26:DN26"/>
    <mergeCell ref="CP27:CS27"/>
    <mergeCell ref="CU27:CX27"/>
    <mergeCell ref="FD27:FF27"/>
    <mergeCell ref="CM31:CQ32"/>
    <mergeCell ref="CR31:CV32"/>
    <mergeCell ref="BB32:BC32"/>
    <mergeCell ref="BJ32:BN32"/>
    <mergeCell ref="DB32:DC32"/>
    <mergeCell ref="DJ32:DN32"/>
    <mergeCell ref="BB28:BC28"/>
    <mergeCell ref="BJ28:BN28"/>
    <mergeCell ref="DB28:DC28"/>
    <mergeCell ref="DJ28:DN28"/>
    <mergeCell ref="FQ36:FU36"/>
    <mergeCell ref="FB35:FD35"/>
    <mergeCell ref="BB36:BC36"/>
    <mergeCell ref="BJ36:BN36"/>
    <mergeCell ref="DB36:DC36"/>
    <mergeCell ref="DJ36:DN36"/>
    <mergeCell ref="FN36:FO36"/>
    <mergeCell ref="E33:J34"/>
    <mergeCell ref="CK33:CM33"/>
    <mergeCell ref="BB34:BC34"/>
    <mergeCell ref="BJ34:BN34"/>
    <mergeCell ref="DB34:DC34"/>
    <mergeCell ref="DJ34:DN34"/>
  </mergeCells>
  <phoneticPr fontId="2"/>
  <pageMargins left="0.7" right="0.86624999999999996" top="0.75" bottom="0.75" header="0.3" footer="0.3"/>
  <pageSetup paperSize="9" scale="87" orientation="portrait" r:id="rId1"/>
  <headerFooter>
    <oddHeader>&amp;L2019/11/20&amp;C&amp;"メイリオ,レギュラー"&amp;16&amp;A&amp;R&amp;"メイリオ,レギュラー"（担当：池川）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view="pageLayout" zoomScale="80" zoomScaleNormal="90" zoomScaleSheetLayoutView="80" zoomScalePageLayoutView="80" workbookViewId="0"/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182" width="3.625" style="18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4.95" customHeight="1" x14ac:dyDescent="0.3">
      <c r="A2" s="1"/>
      <c r="B2" s="1"/>
      <c r="C2" s="100" t="s">
        <v>0</v>
      </c>
      <c r="D2" s="101"/>
      <c r="E2" s="101"/>
      <c r="F2" s="102"/>
      <c r="G2" s="25" t="s">
        <v>65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83" t="s">
        <v>97</v>
      </c>
      <c r="AB2" s="83"/>
      <c r="AC2" s="83"/>
      <c r="AD2" s="18" t="s">
        <v>98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109" t="s">
        <v>99</v>
      </c>
      <c r="AV2" s="109"/>
      <c r="AW2" s="109"/>
      <c r="AX2" s="109"/>
      <c r="AY2" s="109"/>
      <c r="AZ2" s="20"/>
      <c r="BA2" s="83" t="s">
        <v>113</v>
      </c>
      <c r="BB2" s="83"/>
      <c r="BC2" s="83"/>
      <c r="BD2" s="18" t="s">
        <v>114</v>
      </c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83" t="s">
        <v>148</v>
      </c>
      <c r="CB2" s="83"/>
      <c r="CC2" s="83"/>
      <c r="CD2" s="18" t="s">
        <v>149</v>
      </c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83" t="s">
        <v>113</v>
      </c>
      <c r="DB2" s="83"/>
      <c r="DC2" s="83"/>
      <c r="DD2" s="18" t="s">
        <v>171</v>
      </c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83" t="s">
        <v>172</v>
      </c>
      <c r="EB2" s="83"/>
      <c r="EC2" s="83"/>
      <c r="ED2" s="18" t="s">
        <v>173</v>
      </c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83" t="s">
        <v>198</v>
      </c>
      <c r="FB2" s="83"/>
      <c r="FC2" s="83"/>
      <c r="FD2" s="18" t="s">
        <v>199</v>
      </c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C2" s="100" t="s">
        <v>2</v>
      </c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2"/>
    </row>
    <row r="3" spans="1:206" ht="24.95" customHeight="1" thickBot="1" x14ac:dyDescent="0.35">
      <c r="A3" s="1"/>
      <c r="B3" s="1"/>
      <c r="C3" s="106"/>
      <c r="D3" s="107"/>
      <c r="E3" s="107"/>
      <c r="F3" s="108"/>
      <c r="G3" s="4" t="s">
        <v>66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E3" s="18" t="s">
        <v>100</v>
      </c>
      <c r="AW3" s="20"/>
      <c r="AX3" s="20"/>
      <c r="AY3" s="20"/>
      <c r="AZ3" s="20"/>
      <c r="BA3" s="20"/>
      <c r="BB3" s="20"/>
      <c r="BC3" s="20"/>
      <c r="BD3" s="20"/>
      <c r="BW3" s="20"/>
      <c r="BX3" s="20"/>
      <c r="BY3" s="20"/>
      <c r="BZ3" s="20"/>
      <c r="CA3" s="20"/>
      <c r="CB3" s="20"/>
      <c r="CC3" s="20"/>
      <c r="CD3" s="60" t="s">
        <v>150</v>
      </c>
      <c r="CK3" s="18" t="s">
        <v>151</v>
      </c>
      <c r="CL3" s="18" t="s">
        <v>152</v>
      </c>
      <c r="CW3" s="20"/>
      <c r="CX3" s="20"/>
      <c r="CY3" s="20"/>
      <c r="CZ3" s="20"/>
      <c r="DA3" s="20"/>
      <c r="DB3" s="20"/>
      <c r="DC3" s="20"/>
      <c r="DD3" s="20"/>
      <c r="DW3" s="20"/>
      <c r="DX3" s="20"/>
      <c r="DY3" s="20"/>
      <c r="DZ3" s="20"/>
      <c r="EA3" s="20"/>
      <c r="EB3" s="20"/>
      <c r="EC3" s="20"/>
      <c r="ED3" s="20"/>
      <c r="EE3" s="18" t="s">
        <v>174</v>
      </c>
      <c r="EW3" s="20"/>
      <c r="EX3" s="20"/>
      <c r="EY3" s="20"/>
      <c r="EZ3" s="20"/>
      <c r="FA3" s="20"/>
      <c r="FB3" s="20"/>
      <c r="FC3" s="20"/>
      <c r="FD3" s="20"/>
      <c r="FE3" s="18" t="s">
        <v>200</v>
      </c>
      <c r="FW3" s="20"/>
      <c r="FX3" s="20"/>
      <c r="FY3" s="20"/>
      <c r="FZ3" s="20"/>
      <c r="GC3" s="103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5"/>
    </row>
    <row r="4" spans="1:206" ht="24.95" customHeight="1" thickBot="1" x14ac:dyDescent="0.35">
      <c r="A4" s="1"/>
      <c r="B4" s="1"/>
      <c r="C4" s="103"/>
      <c r="D4" s="104"/>
      <c r="E4" s="104"/>
      <c r="F4" s="105"/>
      <c r="G4" s="26" t="s">
        <v>67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E4" s="18" t="s">
        <v>101</v>
      </c>
      <c r="AW4" s="20"/>
      <c r="AX4" s="20"/>
      <c r="AY4" s="20"/>
      <c r="AZ4" s="20"/>
      <c r="BA4" s="20"/>
      <c r="BB4" s="84" t="s">
        <v>56</v>
      </c>
      <c r="BC4" s="84"/>
      <c r="BD4" s="20"/>
      <c r="BJ4" s="85">
        <f>標準正規分布表!G5</f>
        <v>0.4012936743170763</v>
      </c>
      <c r="BK4" s="86"/>
      <c r="BL4" s="86"/>
      <c r="BM4" s="86"/>
      <c r="BN4" s="87"/>
      <c r="BW4" s="20"/>
      <c r="BX4" s="20"/>
      <c r="BY4" s="20"/>
      <c r="BZ4" s="20"/>
      <c r="CA4" s="20"/>
      <c r="CB4" s="20"/>
      <c r="CC4" s="20"/>
      <c r="CD4" s="20"/>
      <c r="CW4" s="20"/>
      <c r="CX4" s="20"/>
      <c r="CY4" s="20"/>
      <c r="CZ4" s="20"/>
      <c r="DA4" s="20"/>
      <c r="DB4" s="84" t="s">
        <v>56</v>
      </c>
      <c r="DC4" s="84"/>
      <c r="DD4" s="20"/>
      <c r="DJ4" s="85">
        <f>1-(2*標準正規分布表!C2)</f>
        <v>7.978712629263196E-3</v>
      </c>
      <c r="DK4" s="86"/>
      <c r="DL4" s="86"/>
      <c r="DM4" s="86"/>
      <c r="DN4" s="87"/>
      <c r="DW4" s="20"/>
      <c r="DX4" s="20"/>
      <c r="DY4" s="20"/>
      <c r="DZ4" s="20"/>
      <c r="EA4" s="20"/>
      <c r="EB4" s="20"/>
      <c r="EC4" s="20"/>
      <c r="ED4" s="20"/>
      <c r="EF4" s="18" t="s">
        <v>175</v>
      </c>
      <c r="EI4" s="18" t="s">
        <v>177</v>
      </c>
      <c r="EW4" s="20"/>
      <c r="EX4" s="20"/>
      <c r="EY4" s="20"/>
      <c r="EZ4" s="20"/>
      <c r="FA4" s="20"/>
      <c r="FB4" s="20"/>
      <c r="FC4" s="20"/>
      <c r="FD4" s="20"/>
      <c r="FE4" s="18" t="s">
        <v>201</v>
      </c>
      <c r="FM4" s="18" t="s">
        <v>202</v>
      </c>
      <c r="FW4" s="20"/>
      <c r="FX4" s="20"/>
      <c r="FY4" s="20"/>
      <c r="FZ4" s="20"/>
      <c r="GC4" s="58"/>
      <c r="GD4" s="2" t="s">
        <v>62</v>
      </c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</row>
    <row r="5" spans="1:20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 t="s">
        <v>63</v>
      </c>
      <c r="AW5" s="20"/>
      <c r="AX5" s="20"/>
      <c r="AY5" s="20"/>
      <c r="AZ5" s="20"/>
      <c r="BA5" s="20"/>
      <c r="BB5" s="20"/>
      <c r="BC5" s="20"/>
      <c r="BD5" s="20"/>
      <c r="BW5" s="20"/>
      <c r="BX5" s="20"/>
      <c r="BY5" s="20"/>
      <c r="BZ5" s="20"/>
      <c r="CA5" s="20"/>
      <c r="CB5" s="20"/>
      <c r="CC5" s="20"/>
      <c r="CD5" s="60" t="s">
        <v>153</v>
      </c>
      <c r="CW5" s="20"/>
      <c r="CX5" s="20"/>
      <c r="CY5" s="20"/>
      <c r="CZ5" s="20"/>
      <c r="DA5" s="20"/>
      <c r="DB5" s="20"/>
      <c r="DC5" s="20"/>
      <c r="DD5" s="20"/>
      <c r="DW5" s="20"/>
      <c r="DX5" s="20"/>
      <c r="DY5" s="20"/>
      <c r="DZ5" s="20"/>
      <c r="EA5" s="20"/>
      <c r="EB5" s="20"/>
      <c r="EC5" s="20"/>
      <c r="ED5" s="20"/>
      <c r="EF5" s="18" t="s">
        <v>178</v>
      </c>
      <c r="EI5" s="18" t="s">
        <v>179</v>
      </c>
      <c r="EW5" s="20"/>
      <c r="EX5" s="20"/>
      <c r="EY5" s="20"/>
      <c r="EZ5" s="20"/>
      <c r="FA5" s="20"/>
      <c r="FB5" s="20"/>
      <c r="FC5" s="20"/>
      <c r="FD5" s="20"/>
      <c r="FE5" s="18" t="s">
        <v>203</v>
      </c>
      <c r="FJ5" s="80" t="s">
        <v>137</v>
      </c>
      <c r="FK5" s="81"/>
      <c r="FL5" s="82"/>
      <c r="FM5" s="18" t="s">
        <v>204</v>
      </c>
      <c r="FW5" s="20"/>
      <c r="FX5" s="20"/>
      <c r="FY5" s="20"/>
      <c r="FZ5" s="20"/>
      <c r="GC5" s="15"/>
      <c r="GD5" s="5"/>
      <c r="GE5" s="5" t="s">
        <v>60</v>
      </c>
      <c r="GF5" s="5"/>
      <c r="GG5" s="5">
        <v>0</v>
      </c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6"/>
    </row>
    <row r="6" spans="1:206" ht="24.95" customHeight="1" x14ac:dyDescent="0.3">
      <c r="A6" s="99" t="s">
        <v>68</v>
      </c>
      <c r="B6" s="99"/>
      <c r="C6" s="99"/>
      <c r="D6" s="88" t="s">
        <v>54</v>
      </c>
      <c r="E6" s="89"/>
      <c r="F6" s="89"/>
      <c r="G6" s="89"/>
      <c r="H6" s="90"/>
      <c r="I6" s="42" t="s">
        <v>69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21"/>
      <c r="Y6" s="21"/>
      <c r="Z6" s="22"/>
      <c r="AA6" s="20"/>
      <c r="AB6" s="20"/>
      <c r="AC6" s="20"/>
      <c r="AD6" s="20"/>
      <c r="AE6" s="20" t="s">
        <v>51</v>
      </c>
      <c r="AF6" s="20"/>
      <c r="AG6" s="20"/>
      <c r="AH6" s="20"/>
      <c r="AI6" s="20" t="s">
        <v>102</v>
      </c>
      <c r="AJ6" s="20"/>
      <c r="AK6" s="20" t="s">
        <v>103</v>
      </c>
      <c r="AL6" s="20"/>
      <c r="AM6" s="20"/>
      <c r="AN6" s="20"/>
      <c r="AO6" s="20"/>
      <c r="AP6" s="20"/>
      <c r="AQ6" s="20"/>
      <c r="AR6" s="20"/>
      <c r="AS6" s="20"/>
      <c r="AT6" s="20" t="s">
        <v>104</v>
      </c>
      <c r="AU6" s="20"/>
      <c r="AV6" s="20"/>
      <c r="AW6" s="20"/>
      <c r="AX6" s="20"/>
      <c r="AY6" s="20"/>
      <c r="AZ6" s="20"/>
      <c r="BA6" s="20"/>
      <c r="BB6" s="84" t="s">
        <v>57</v>
      </c>
      <c r="BC6" s="84"/>
      <c r="BD6" s="20"/>
      <c r="BJ6" s="85">
        <f>標準正規分布表!B14</f>
        <v>0.15865525393145719</v>
      </c>
      <c r="BK6" s="86"/>
      <c r="BL6" s="86"/>
      <c r="BM6" s="86"/>
      <c r="BN6" s="87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84" t="s">
        <v>57</v>
      </c>
      <c r="DC6" s="84"/>
      <c r="DD6" s="20"/>
      <c r="DJ6" s="85">
        <f>1-(2*標準正規分布表!G2)</f>
        <v>3.9877611676744973E-2</v>
      </c>
      <c r="DK6" s="86"/>
      <c r="DL6" s="86"/>
      <c r="DM6" s="86"/>
      <c r="DN6" s="87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 t="s">
        <v>132</v>
      </c>
      <c r="EG6" s="20"/>
      <c r="EH6" s="20"/>
      <c r="EI6" s="20" t="s">
        <v>180</v>
      </c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 t="s">
        <v>205</v>
      </c>
      <c r="FG6" s="20"/>
      <c r="FH6" s="20"/>
      <c r="FI6" s="20"/>
      <c r="FJ6" s="20"/>
      <c r="FK6" s="20"/>
      <c r="FL6" s="20"/>
      <c r="FM6" s="20" t="s">
        <v>138</v>
      </c>
      <c r="FN6" s="20"/>
      <c r="FO6" s="20"/>
      <c r="FP6" s="20"/>
      <c r="FQ6" s="20"/>
      <c r="FR6" s="20" t="s">
        <v>140</v>
      </c>
      <c r="FS6" s="20"/>
      <c r="FT6" s="20"/>
      <c r="FU6" s="20"/>
      <c r="FV6" s="20"/>
      <c r="FW6" s="20"/>
      <c r="FX6" s="20"/>
      <c r="FY6" s="20"/>
      <c r="FZ6" s="20"/>
      <c r="GC6" s="4"/>
      <c r="GD6" s="5"/>
      <c r="GE6" s="5" t="s">
        <v>132</v>
      </c>
      <c r="GF6" s="5"/>
      <c r="GG6" s="5">
        <v>1</v>
      </c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22"/>
      <c r="B7" s="22"/>
      <c r="C7" s="20"/>
      <c r="D7" s="91"/>
      <c r="E7" s="92"/>
      <c r="F7" s="92"/>
      <c r="G7" s="92"/>
      <c r="H7" s="9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20"/>
      <c r="AB7" s="20"/>
      <c r="AC7" s="20"/>
      <c r="AD7" s="20"/>
      <c r="AE7" s="20" t="s">
        <v>64</v>
      </c>
      <c r="AF7" s="20"/>
      <c r="AG7" s="20"/>
      <c r="AH7" s="20"/>
      <c r="AI7" s="20"/>
      <c r="AJ7" s="20"/>
      <c r="AK7" s="20" t="s">
        <v>105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 t="s">
        <v>154</v>
      </c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 t="s">
        <v>181</v>
      </c>
      <c r="EF7" s="20"/>
      <c r="EG7" s="20"/>
      <c r="EH7" s="20"/>
      <c r="EI7" s="20" t="s">
        <v>182</v>
      </c>
      <c r="EJ7" s="20"/>
      <c r="EK7" s="20"/>
      <c r="EL7" s="20" t="s">
        <v>151</v>
      </c>
      <c r="EM7" s="20"/>
      <c r="EN7" s="20"/>
      <c r="EO7" s="20"/>
      <c r="EP7" s="20"/>
      <c r="EQ7" s="20"/>
      <c r="ER7" s="20"/>
      <c r="ES7" s="20"/>
      <c r="ET7" s="20"/>
      <c r="EU7" s="20"/>
      <c r="EV7" s="20" t="s">
        <v>183</v>
      </c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 t="s">
        <v>139</v>
      </c>
      <c r="FN7" s="20"/>
      <c r="FO7" s="20"/>
      <c r="FP7" s="20"/>
      <c r="FQ7" s="20"/>
      <c r="FR7" s="20" t="s">
        <v>141</v>
      </c>
      <c r="FS7" s="20"/>
      <c r="FT7" s="20"/>
      <c r="FU7" s="20"/>
      <c r="FV7" s="20"/>
      <c r="FW7" s="20"/>
      <c r="FX7" s="20"/>
      <c r="FY7" s="20"/>
      <c r="FZ7" s="20"/>
      <c r="GC7" s="59"/>
      <c r="GD7" s="10" t="s">
        <v>133</v>
      </c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6"/>
    </row>
    <row r="8" spans="1:20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84" t="s">
        <v>58</v>
      </c>
      <c r="BC8" s="84"/>
      <c r="BD8" s="20"/>
      <c r="BJ8" s="85">
        <f>標準正規分布表!G17</f>
        <v>0.10564977366685524</v>
      </c>
      <c r="BK8" s="86"/>
      <c r="BL8" s="86"/>
      <c r="BM8" s="86"/>
      <c r="BN8" s="87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 t="s">
        <v>155</v>
      </c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84" t="s">
        <v>58</v>
      </c>
      <c r="DC8" s="84"/>
      <c r="DD8" s="20"/>
      <c r="DJ8" s="85">
        <f>1-(2*標準正規分布表!B4)</f>
        <v>7.9655674554057976E-2</v>
      </c>
      <c r="DK8" s="86"/>
      <c r="DL8" s="86"/>
      <c r="DM8" s="86"/>
      <c r="DN8" s="87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 t="s">
        <v>205</v>
      </c>
      <c r="FF8" s="20"/>
      <c r="FG8" s="20"/>
      <c r="FH8" s="20"/>
      <c r="FI8" s="20"/>
      <c r="FJ8" s="20"/>
      <c r="FK8" s="20"/>
      <c r="FL8" s="20" t="s">
        <v>151</v>
      </c>
      <c r="FM8" s="20" t="s">
        <v>206</v>
      </c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C8" s="4"/>
      <c r="GD8" s="5"/>
      <c r="GE8" s="5" t="s">
        <v>134</v>
      </c>
      <c r="GF8" s="5"/>
      <c r="GG8" s="5"/>
      <c r="GH8" s="5"/>
      <c r="GI8" s="5"/>
      <c r="GJ8" s="5"/>
      <c r="GK8" s="5" t="s">
        <v>135</v>
      </c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84" t="s">
        <v>70</v>
      </c>
      <c r="B9" s="84"/>
      <c r="C9" s="84"/>
      <c r="D9" s="21" t="s">
        <v>71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20"/>
      <c r="AB9" s="20"/>
      <c r="AC9" s="20"/>
      <c r="AD9" s="20"/>
      <c r="AE9" s="20"/>
      <c r="AF9" s="20"/>
      <c r="AG9" s="20" t="s">
        <v>106</v>
      </c>
      <c r="AH9" s="20"/>
      <c r="AI9" s="20"/>
      <c r="AJ9" s="20" t="s">
        <v>107</v>
      </c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 t="s">
        <v>184</v>
      </c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 t="s">
        <v>169</v>
      </c>
      <c r="FN9" s="20" t="s">
        <v>207</v>
      </c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C9" s="17"/>
      <c r="GD9" s="7"/>
      <c r="GE9" s="7" t="s">
        <v>136</v>
      </c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9"/>
    </row>
    <row r="10" spans="1:206" ht="24.95" customHeight="1" x14ac:dyDescent="0.3">
      <c r="A10" s="22"/>
      <c r="B10" s="22"/>
      <c r="C10" s="20"/>
      <c r="D10" s="21"/>
      <c r="E10" s="94" t="s">
        <v>53</v>
      </c>
      <c r="F10" s="95"/>
      <c r="G10" s="95"/>
      <c r="H10" s="95"/>
      <c r="I10" s="95"/>
      <c r="J10" s="96"/>
      <c r="K10" s="21" t="s">
        <v>72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84" t="s">
        <v>128</v>
      </c>
      <c r="BC10" s="84"/>
      <c r="BD10" s="20"/>
      <c r="BJ10" s="85">
        <f>標準正規分布表!D13</f>
        <v>0.17878637961437172</v>
      </c>
      <c r="BK10" s="86"/>
      <c r="BL10" s="86"/>
      <c r="BM10" s="86"/>
      <c r="BN10" s="87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84" t="s">
        <v>128</v>
      </c>
      <c r="DC10" s="84"/>
      <c r="DD10" s="20"/>
      <c r="DJ10" s="85">
        <f>1-(2*標準正規分布表!G4)</f>
        <v>0.11923538474048501</v>
      </c>
      <c r="DK10" s="86"/>
      <c r="DL10" s="86"/>
      <c r="DM10" s="86"/>
      <c r="DN10" s="87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 t="s">
        <v>185</v>
      </c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 t="s">
        <v>186</v>
      </c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 t="s">
        <v>169</v>
      </c>
      <c r="FN10" s="20" t="s">
        <v>208</v>
      </c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C10" s="4"/>
      <c r="GD10" s="5" t="s">
        <v>137</v>
      </c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6"/>
    </row>
    <row r="11" spans="1:20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 t="s">
        <v>52</v>
      </c>
      <c r="L11" s="21" t="s">
        <v>73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 t="s">
        <v>209</v>
      </c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C11" s="4"/>
      <c r="GD11" s="5"/>
      <c r="GE11" s="5" t="s">
        <v>138</v>
      </c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 t="s">
        <v>74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84" t="s">
        <v>127</v>
      </c>
      <c r="BC12" s="84"/>
      <c r="BD12" s="20"/>
      <c r="BJ12" s="85">
        <f>標準正規分布表!E2</f>
        <v>0.48803352658588728</v>
      </c>
      <c r="BK12" s="86"/>
      <c r="BL12" s="86"/>
      <c r="BM12" s="86"/>
      <c r="BN12" s="87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84" t="s">
        <v>127</v>
      </c>
      <c r="DC12" s="84"/>
      <c r="DD12" s="20"/>
      <c r="DJ12" s="85">
        <f>1-(2*標準正規分布表!B5)</f>
        <v>0.15851941887820598</v>
      </c>
      <c r="DK12" s="86"/>
      <c r="DL12" s="86"/>
      <c r="DM12" s="86"/>
      <c r="DN12" s="87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 t="s">
        <v>187</v>
      </c>
      <c r="EF12" s="20" t="s">
        <v>188</v>
      </c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C12" s="4"/>
      <c r="GD12" s="5"/>
      <c r="GE12" s="5"/>
      <c r="GF12" s="5" t="s">
        <v>139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22"/>
      <c r="B13" s="22"/>
      <c r="C13" s="20"/>
      <c r="D13" s="42"/>
      <c r="E13" s="21"/>
      <c r="F13" s="21"/>
      <c r="G13" s="21"/>
      <c r="H13" s="21"/>
      <c r="I13" s="21"/>
      <c r="J13" s="21"/>
      <c r="K13" s="21" t="s">
        <v>75</v>
      </c>
      <c r="L13" s="21" t="s">
        <v>76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83" t="s">
        <v>210</v>
      </c>
      <c r="FB13" s="83"/>
      <c r="FC13" s="83"/>
      <c r="FD13" s="94" t="s">
        <v>141</v>
      </c>
      <c r="FE13" s="95"/>
      <c r="FF13" s="95"/>
      <c r="FG13" s="95"/>
      <c r="FH13" s="95"/>
      <c r="FI13" s="96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1"/>
      <c r="FX13" s="20"/>
      <c r="FY13" s="20"/>
      <c r="FZ13" s="20"/>
      <c r="GC13" s="4"/>
      <c r="GD13" s="5"/>
      <c r="GE13" s="5" t="s">
        <v>140</v>
      </c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22"/>
      <c r="B14" s="22"/>
      <c r="C14" s="20"/>
      <c r="D14" s="4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2"/>
      <c r="AY14" s="20"/>
      <c r="AZ14" s="20"/>
      <c r="BA14" s="20"/>
      <c r="BB14" s="84" t="s">
        <v>126</v>
      </c>
      <c r="BC14" s="84"/>
      <c r="BD14" s="20"/>
      <c r="BJ14" s="85">
        <f>標準正規分布表!C26</f>
        <v>2.221559442943144E-2</v>
      </c>
      <c r="BK14" s="86"/>
      <c r="BL14" s="86"/>
      <c r="BM14" s="86"/>
      <c r="BN14" s="87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 t="s">
        <v>156</v>
      </c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84" t="s">
        <v>126</v>
      </c>
      <c r="DC14" s="84"/>
      <c r="DD14" s="20"/>
      <c r="DJ14" s="85">
        <f>1-(2*標準正規分布表!G5)</f>
        <v>0.1974126513658474</v>
      </c>
      <c r="DK14" s="86"/>
      <c r="DL14" s="86"/>
      <c r="DM14" s="86"/>
      <c r="DN14" s="87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72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73"/>
      <c r="FX14" s="20"/>
      <c r="FY14" s="20"/>
      <c r="FZ14" s="20"/>
      <c r="GC14" s="4"/>
      <c r="GD14" s="5"/>
      <c r="GE14" s="5" t="s">
        <v>141</v>
      </c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 t="s">
        <v>158</v>
      </c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72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73"/>
      <c r="FX15" s="20"/>
      <c r="FY15" s="20"/>
      <c r="FZ15" s="20"/>
      <c r="GC15" s="59"/>
      <c r="GD15" s="10" t="s">
        <v>141</v>
      </c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6"/>
    </row>
    <row r="16" spans="1:20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 t="s">
        <v>55</v>
      </c>
      <c r="L16" s="21" t="s">
        <v>77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84" t="s">
        <v>125</v>
      </c>
      <c r="BC16" s="84"/>
      <c r="BD16" s="20"/>
      <c r="BJ16" s="85">
        <f>標準正規分布表!D4</f>
        <v>0.45224157397941611</v>
      </c>
      <c r="BK16" s="86"/>
      <c r="BL16" s="86"/>
      <c r="BM16" s="86"/>
      <c r="BN16" s="87"/>
      <c r="BO16" s="20"/>
      <c r="BP16" s="20" t="s">
        <v>129</v>
      </c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 t="s">
        <v>157</v>
      </c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84" t="s">
        <v>125</v>
      </c>
      <c r="DC16" s="84"/>
      <c r="DD16" s="20"/>
      <c r="DJ16" s="85">
        <f>1-(2*標準正規分布表!B6)</f>
        <v>0.23582284437790535</v>
      </c>
      <c r="DK16" s="86"/>
      <c r="DL16" s="86"/>
      <c r="DM16" s="86"/>
      <c r="DN16" s="87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 t="s">
        <v>189</v>
      </c>
      <c r="EF16" s="20" t="s">
        <v>190</v>
      </c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72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73"/>
      <c r="FX16" s="20"/>
      <c r="FY16" s="20"/>
      <c r="FZ16" s="20"/>
      <c r="GC16" s="4"/>
      <c r="GD16" s="5"/>
      <c r="GE16" s="5" t="s">
        <v>142</v>
      </c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6"/>
    </row>
    <row r="17" spans="1:206" ht="24.95" customHeight="1" x14ac:dyDescent="0.3">
      <c r="A17" s="84" t="s">
        <v>70</v>
      </c>
      <c r="B17" s="84"/>
      <c r="C17" s="84"/>
      <c r="D17" s="94" t="s">
        <v>62</v>
      </c>
      <c r="E17" s="95"/>
      <c r="F17" s="95"/>
      <c r="G17" s="95"/>
      <c r="H17" s="95"/>
      <c r="I17" s="97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20"/>
      <c r="AB17" s="20"/>
      <c r="AY17" s="20"/>
      <c r="AZ17" s="20"/>
      <c r="BA17" s="20"/>
      <c r="BB17" s="20"/>
      <c r="BY17" s="20"/>
      <c r="BZ17" s="20"/>
      <c r="CA17" s="20"/>
      <c r="CB17" s="20"/>
      <c r="CY17" s="20"/>
      <c r="CZ17" s="20"/>
      <c r="DA17" s="20"/>
      <c r="DB17" s="20"/>
      <c r="DY17" s="20"/>
      <c r="DZ17" s="20"/>
      <c r="EA17" s="20"/>
      <c r="EB17" s="20"/>
      <c r="ER17" s="85">
        <f>標準正規分布表!C14</f>
        <v>0.15624764502125466</v>
      </c>
      <c r="ES17" s="86"/>
      <c r="ET17" s="86"/>
      <c r="EU17" s="86"/>
      <c r="EV17" s="86"/>
      <c r="EW17" s="86"/>
      <c r="EX17" s="87"/>
      <c r="EY17" s="20"/>
      <c r="EZ17" s="20"/>
      <c r="FA17" s="20"/>
      <c r="FB17" s="20"/>
      <c r="FD17" s="74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6"/>
      <c r="FY17" s="20"/>
      <c r="FZ17" s="20"/>
      <c r="GC17" s="4"/>
      <c r="GD17" s="5"/>
      <c r="GE17" s="5" t="s">
        <v>143</v>
      </c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6"/>
    </row>
    <row r="18" spans="1:206" ht="24.95" customHeight="1" x14ac:dyDescent="0.3">
      <c r="A18" s="22"/>
      <c r="B18" s="22"/>
      <c r="C18" s="20"/>
      <c r="D18" s="21"/>
      <c r="E18" s="21" t="s">
        <v>78</v>
      </c>
      <c r="F18" s="21"/>
      <c r="G18" s="21"/>
      <c r="H18" s="21"/>
      <c r="I18" s="94" t="s">
        <v>79</v>
      </c>
      <c r="J18" s="98"/>
      <c r="K18" s="97"/>
      <c r="L18" s="21" t="s">
        <v>80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84" t="s">
        <v>124</v>
      </c>
      <c r="BC18" s="84"/>
      <c r="BD18" s="20"/>
      <c r="BJ18" s="85">
        <f>標準正規分布表!G24</f>
        <v>3.215677479561363E-2</v>
      </c>
      <c r="BK18" s="86"/>
      <c r="BL18" s="86"/>
      <c r="BM18" s="86"/>
      <c r="BN18" s="87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84" t="s">
        <v>124</v>
      </c>
      <c r="DC18" s="84"/>
      <c r="DD18" s="20"/>
      <c r="DJ18" s="85">
        <f>1-(2*標準正規分布表!B7)</f>
        <v>0.31084348322064859</v>
      </c>
      <c r="DK18" s="86"/>
      <c r="DL18" s="86"/>
      <c r="DM18" s="86"/>
      <c r="DN18" s="87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 t="s">
        <v>191</v>
      </c>
      <c r="EF18" s="20"/>
      <c r="EG18" s="20"/>
      <c r="EH18" s="20"/>
      <c r="EI18" s="20"/>
      <c r="EJ18" s="20"/>
      <c r="EK18" s="20"/>
      <c r="EL18" s="20"/>
      <c r="EM18" s="20" t="s">
        <v>192</v>
      </c>
      <c r="EN18" s="20"/>
      <c r="EO18" s="20"/>
      <c r="EP18" s="20"/>
      <c r="EQ18" s="20"/>
      <c r="ER18" s="85">
        <f>1-(2*ER17)</f>
        <v>0.68750470995749069</v>
      </c>
      <c r="ES18" s="86"/>
      <c r="ET18" s="86"/>
      <c r="EU18" s="86"/>
      <c r="EV18" s="86"/>
      <c r="EW18" s="86"/>
      <c r="EX18" s="87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C18" s="4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6"/>
    </row>
    <row r="19" spans="1:206" ht="24.95" customHeight="1" x14ac:dyDescent="0.3">
      <c r="A19" s="22"/>
      <c r="B19" s="22"/>
      <c r="C19" s="20"/>
      <c r="D19" s="21"/>
      <c r="E19" s="21"/>
      <c r="F19" s="21" t="s">
        <v>52</v>
      </c>
      <c r="G19" s="21" t="s">
        <v>60</v>
      </c>
      <c r="H19" s="21"/>
      <c r="I19" s="21"/>
      <c r="J19" s="94">
        <v>0</v>
      </c>
      <c r="K19" s="95"/>
      <c r="L19" s="96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 t="s">
        <v>141</v>
      </c>
      <c r="FE19" s="20"/>
      <c r="FF19" s="20"/>
      <c r="FG19" s="20"/>
      <c r="FH19" s="20"/>
      <c r="FI19" s="20" t="s">
        <v>175</v>
      </c>
      <c r="FJ19" s="20"/>
      <c r="FK19" s="20"/>
      <c r="FL19" s="20"/>
      <c r="FM19" s="20"/>
      <c r="FN19" s="77" t="s">
        <v>211</v>
      </c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C19" s="4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6"/>
    </row>
    <row r="20" spans="1:206" ht="24.95" customHeight="1" x14ac:dyDescent="0.3">
      <c r="A20" s="22"/>
      <c r="B20" s="22"/>
      <c r="C20" s="20"/>
      <c r="D20" s="21"/>
      <c r="E20" s="21"/>
      <c r="F20" s="21" t="s">
        <v>52</v>
      </c>
      <c r="G20" s="21" t="s">
        <v>8</v>
      </c>
      <c r="H20" s="21"/>
      <c r="I20" s="21"/>
      <c r="J20" s="94">
        <v>1</v>
      </c>
      <c r="K20" s="95"/>
      <c r="L20" s="96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20"/>
      <c r="AB20" s="20"/>
      <c r="AY20" s="20"/>
      <c r="AZ20" s="20"/>
      <c r="BA20" s="20"/>
      <c r="BB20" s="84" t="s">
        <v>123</v>
      </c>
      <c r="BC20" s="84"/>
      <c r="BD20" s="20"/>
      <c r="BJ20" s="85">
        <f>標準正規分布表!H37</f>
        <v>1.538195211738036E-3</v>
      </c>
      <c r="BK20" s="86"/>
      <c r="BL20" s="86"/>
      <c r="BM20" s="86"/>
      <c r="BN20" s="87"/>
      <c r="BY20" s="20"/>
      <c r="BZ20" s="20"/>
      <c r="CA20" s="20"/>
      <c r="CB20" s="20"/>
      <c r="CE20" s="20"/>
      <c r="CY20" s="20"/>
      <c r="CZ20" s="20"/>
      <c r="DA20" s="20"/>
      <c r="DB20" s="84" t="s">
        <v>123</v>
      </c>
      <c r="DC20" s="84"/>
      <c r="DD20" s="20"/>
      <c r="DJ20" s="85">
        <f>1-(2*標準正規分布表!B8)</f>
        <v>0.38292492254802624</v>
      </c>
      <c r="DK20" s="86"/>
      <c r="DL20" s="86"/>
      <c r="DM20" s="86"/>
      <c r="DN20" s="87"/>
      <c r="DY20" s="20"/>
      <c r="DZ20" s="20"/>
      <c r="EA20" s="20"/>
      <c r="EB20" s="20"/>
      <c r="EC20" s="14" t="s">
        <v>1</v>
      </c>
      <c r="ED20" s="10" t="s">
        <v>6</v>
      </c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1"/>
      <c r="EY20" s="20"/>
      <c r="EZ20" s="20"/>
      <c r="FA20" s="20"/>
      <c r="FB20" s="20"/>
      <c r="FI20" s="18" t="s">
        <v>132</v>
      </c>
      <c r="FN20" s="78" t="s">
        <v>212</v>
      </c>
      <c r="FY20" s="20"/>
      <c r="FZ20" s="20"/>
      <c r="GC20" s="4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6"/>
    </row>
    <row r="21" spans="1:206" ht="24.95" customHeight="1" x14ac:dyDescent="0.3">
      <c r="A21" s="83"/>
      <c r="B21" s="83"/>
      <c r="C21" s="83"/>
      <c r="D21" s="21"/>
      <c r="E21" s="21" t="s">
        <v>55</v>
      </c>
      <c r="F21" s="21" t="s">
        <v>81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20"/>
      <c r="AB21" s="20"/>
      <c r="AY21" s="50"/>
      <c r="AZ21" s="50"/>
      <c r="BA21" s="20"/>
      <c r="BB21" s="20"/>
      <c r="BY21" s="50"/>
      <c r="BZ21" s="50"/>
      <c r="CA21" s="20"/>
      <c r="CB21" s="20"/>
      <c r="CE21" s="18" t="s">
        <v>159</v>
      </c>
      <c r="CY21" s="50"/>
      <c r="CZ21" s="50"/>
      <c r="DA21" s="20"/>
      <c r="DB21" s="20"/>
      <c r="DY21" s="50"/>
      <c r="DZ21" s="50"/>
      <c r="EA21" s="20"/>
      <c r="EB21" s="20"/>
      <c r="EC21" s="12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13"/>
      <c r="EY21" s="50"/>
      <c r="EZ21" s="50"/>
      <c r="FA21" s="20"/>
      <c r="FB21" s="20"/>
      <c r="FD21" s="18" t="s">
        <v>213</v>
      </c>
      <c r="FY21" s="50"/>
      <c r="FZ21" s="50"/>
      <c r="GC21" s="4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6"/>
    </row>
    <row r="22" spans="1:206" ht="24.95" customHeight="1" x14ac:dyDescent="0.3">
      <c r="A22" s="22"/>
      <c r="B22" s="22"/>
      <c r="C22" s="20"/>
      <c r="D22" s="21"/>
      <c r="E22" s="21"/>
      <c r="F22" s="21" t="s">
        <v>84</v>
      </c>
      <c r="G22" s="21" t="s">
        <v>82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20"/>
      <c r="AB22" s="20"/>
      <c r="AY22" s="50"/>
      <c r="AZ22" s="50"/>
      <c r="BA22" s="20"/>
      <c r="BB22" s="84" t="s">
        <v>122</v>
      </c>
      <c r="BC22" s="84"/>
      <c r="BD22" s="20"/>
      <c r="BJ22" s="85">
        <f>標準正規分布表!H25</f>
        <v>2.4997895148220373E-2</v>
      </c>
      <c r="BK22" s="86"/>
      <c r="BL22" s="86"/>
      <c r="BM22" s="86"/>
      <c r="BN22" s="87"/>
      <c r="BY22" s="50"/>
      <c r="BZ22" s="50"/>
      <c r="CA22" s="20"/>
      <c r="CB22" s="20"/>
      <c r="CE22" s="20" t="s">
        <v>160</v>
      </c>
      <c r="CY22" s="50"/>
      <c r="CZ22" s="50"/>
      <c r="DA22" s="20"/>
      <c r="DB22" s="84" t="s">
        <v>122</v>
      </c>
      <c r="DC22" s="84"/>
      <c r="DD22" s="20"/>
      <c r="DJ22" s="85">
        <f>1-(2*標準正規分布表!B10)</f>
        <v>0.4514937644998529</v>
      </c>
      <c r="DK22" s="86"/>
      <c r="DL22" s="86"/>
      <c r="DM22" s="86"/>
      <c r="DN22" s="87"/>
      <c r="DY22" s="50"/>
      <c r="DZ22" s="50"/>
      <c r="EA22" s="20"/>
      <c r="EB22" s="20"/>
      <c r="EC22" s="32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8"/>
      <c r="EY22" s="50"/>
      <c r="EZ22" s="50"/>
      <c r="FA22" s="20"/>
      <c r="FB22" s="20"/>
      <c r="FI22" s="18" t="s">
        <v>214</v>
      </c>
      <c r="FO22" s="18" t="s">
        <v>176</v>
      </c>
      <c r="FP22" s="18" t="s">
        <v>215</v>
      </c>
      <c r="FY22" s="50"/>
      <c r="FZ22" s="50"/>
      <c r="GC22" s="4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6"/>
    </row>
    <row r="23" spans="1:206" ht="24.95" customHeight="1" x14ac:dyDescent="0.3">
      <c r="A23" s="1"/>
      <c r="B23" s="1"/>
      <c r="C23" s="1"/>
      <c r="D23" s="21"/>
      <c r="E23" s="21"/>
      <c r="F23" s="21" t="s">
        <v>84</v>
      </c>
      <c r="G23" s="21" t="s">
        <v>83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20"/>
      <c r="AB23" s="51"/>
      <c r="AY23" s="51"/>
      <c r="AZ23" s="51"/>
      <c r="BA23" s="20"/>
      <c r="BB23" s="51"/>
      <c r="BY23" s="51"/>
      <c r="BZ23" s="51"/>
      <c r="CA23" s="20"/>
      <c r="CB23" s="51"/>
      <c r="CE23" s="85">
        <f>標準正規分布表!B14</f>
        <v>0.15865525393145719</v>
      </c>
      <c r="CF23" s="86"/>
      <c r="CG23" s="86"/>
      <c r="CH23" s="87"/>
      <c r="CY23" s="51"/>
      <c r="CZ23" s="51"/>
      <c r="DA23" s="20"/>
      <c r="DB23" s="51"/>
      <c r="DY23" s="51"/>
      <c r="DZ23" s="51"/>
      <c r="EA23" s="20"/>
      <c r="EB23" s="51"/>
      <c r="EY23" s="51"/>
      <c r="EZ23" s="51"/>
      <c r="FA23" s="20"/>
      <c r="FB23" s="51"/>
      <c r="FI23" s="18" t="s">
        <v>216</v>
      </c>
      <c r="FO23" s="18" t="s">
        <v>176</v>
      </c>
      <c r="FP23" s="18" t="s">
        <v>217</v>
      </c>
      <c r="FY23" s="51"/>
      <c r="FZ23" s="51"/>
      <c r="GC23" s="1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9"/>
    </row>
    <row r="24" spans="1:206" ht="24.95" customHeight="1" x14ac:dyDescent="0.3">
      <c r="A24" s="18"/>
      <c r="B24" s="18"/>
      <c r="C24" s="18"/>
      <c r="D24" s="42"/>
      <c r="E24" s="21" t="s">
        <v>52</v>
      </c>
      <c r="F24" s="21" t="s">
        <v>85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42"/>
      <c r="V24" s="42"/>
      <c r="W24" s="42"/>
      <c r="X24" s="21"/>
      <c r="Y24" s="21"/>
      <c r="Z24" s="22"/>
      <c r="AA24" s="20"/>
      <c r="AB24" s="51"/>
      <c r="AY24" s="51"/>
      <c r="AZ24" s="51"/>
      <c r="BA24" s="20"/>
      <c r="BB24" s="84" t="s">
        <v>121</v>
      </c>
      <c r="BC24" s="84"/>
      <c r="BD24" s="20"/>
      <c r="BJ24" s="85">
        <f>標準正規分布表!K38</f>
        <v>1.0007824766140594E-3</v>
      </c>
      <c r="BK24" s="86"/>
      <c r="BL24" s="86"/>
      <c r="BM24" s="86"/>
      <c r="BN24" s="87"/>
      <c r="BP24" s="18" t="s">
        <v>130</v>
      </c>
      <c r="BY24" s="51"/>
      <c r="BZ24" s="51"/>
      <c r="CA24" s="20"/>
      <c r="CB24" s="51"/>
      <c r="CY24" s="51"/>
      <c r="CZ24" s="51"/>
      <c r="DA24" s="20"/>
      <c r="DB24" s="84" t="s">
        <v>121</v>
      </c>
      <c r="DC24" s="84"/>
      <c r="DD24" s="20"/>
      <c r="DJ24" s="85">
        <f>1-(2*標準正規分布表!B11)</f>
        <v>0.51607269555385393</v>
      </c>
      <c r="DK24" s="86"/>
      <c r="DL24" s="86"/>
      <c r="DM24" s="86"/>
      <c r="DN24" s="87"/>
      <c r="DY24" s="51"/>
      <c r="DZ24" s="51"/>
      <c r="EA24" s="83" t="s">
        <v>194</v>
      </c>
      <c r="EB24" s="83"/>
      <c r="EC24" s="83"/>
      <c r="ED24" s="18" t="s">
        <v>193</v>
      </c>
      <c r="EG24" s="18" t="s">
        <v>195</v>
      </c>
      <c r="EY24" s="51"/>
      <c r="EZ24" s="51"/>
      <c r="FA24" s="20"/>
      <c r="FB24" s="51"/>
      <c r="FI24" s="18" t="s">
        <v>169</v>
      </c>
      <c r="FJ24" s="18" t="s">
        <v>218</v>
      </c>
      <c r="FY24" s="51"/>
      <c r="FZ24" s="51"/>
      <c r="GC24" s="4"/>
      <c r="GD24" s="5" t="s">
        <v>144</v>
      </c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6"/>
    </row>
    <row r="25" spans="1:206" ht="24.95" customHeight="1" x14ac:dyDescent="0.3">
      <c r="C25" s="18"/>
      <c r="D25" s="42"/>
      <c r="E25" s="52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89" t="s">
        <v>86</v>
      </c>
      <c r="U25" s="89"/>
      <c r="V25" s="90"/>
      <c r="W25" s="42"/>
      <c r="X25" s="42"/>
      <c r="Y25" s="42"/>
      <c r="AA25" s="20"/>
      <c r="AB25" s="20"/>
      <c r="AY25" s="50"/>
      <c r="AZ25" s="50"/>
      <c r="BA25" s="20"/>
      <c r="BB25" s="20"/>
      <c r="BY25" s="50"/>
      <c r="BZ25" s="50"/>
      <c r="CA25" s="20"/>
      <c r="CB25" s="20"/>
      <c r="CY25" s="50"/>
      <c r="CZ25" s="50"/>
      <c r="DA25" s="20"/>
      <c r="DB25" s="20"/>
      <c r="DY25" s="50"/>
      <c r="DZ25" s="50"/>
      <c r="EA25" s="20"/>
      <c r="EB25" s="20"/>
      <c r="EG25" s="18" t="s">
        <v>196</v>
      </c>
      <c r="EY25" s="50"/>
      <c r="EZ25" s="50"/>
      <c r="FA25" s="20"/>
      <c r="FB25" s="20"/>
      <c r="FJ25" s="80" t="s">
        <v>140</v>
      </c>
      <c r="FK25" s="81"/>
      <c r="FL25" s="81"/>
      <c r="FM25" s="82"/>
      <c r="FN25" s="18" t="s">
        <v>219</v>
      </c>
      <c r="FY25" s="50"/>
      <c r="FZ25" s="50"/>
      <c r="GC25" s="4"/>
      <c r="GD25" s="5"/>
      <c r="GE25" s="5" t="s">
        <v>145</v>
      </c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6"/>
    </row>
    <row r="26" spans="1:206" ht="24.95" customHeight="1" thickBot="1" x14ac:dyDescent="0.35">
      <c r="C26" s="18"/>
      <c r="D26" s="42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54"/>
      <c r="W26" s="42"/>
      <c r="X26" s="42"/>
      <c r="Y26" s="42"/>
      <c r="AA26" s="20"/>
      <c r="AB26" s="20"/>
      <c r="AY26" s="50"/>
      <c r="AZ26" s="50"/>
      <c r="BA26" s="20"/>
      <c r="BB26" s="84" t="s">
        <v>120</v>
      </c>
      <c r="BC26" s="84"/>
      <c r="BD26" s="20"/>
      <c r="BJ26" s="85">
        <f>標準正規分布表!G25</f>
        <v>2.5588059521638562E-2</v>
      </c>
      <c r="BK26" s="86"/>
      <c r="BL26" s="86"/>
      <c r="BM26" s="86"/>
      <c r="BN26" s="87"/>
      <c r="BY26" s="50"/>
      <c r="BZ26" s="50"/>
      <c r="CA26" s="20"/>
      <c r="CB26" s="20"/>
      <c r="CE26" s="20" t="s">
        <v>161</v>
      </c>
      <c r="CY26" s="50"/>
      <c r="CZ26" s="50"/>
      <c r="DA26" s="20"/>
      <c r="DB26" s="84" t="s">
        <v>120</v>
      </c>
      <c r="DC26" s="84"/>
      <c r="DD26" s="20"/>
      <c r="DJ26" s="85">
        <f>1-(2*標準正規分布表!B12)</f>
        <v>0.57628920283320673</v>
      </c>
      <c r="DK26" s="86"/>
      <c r="DL26" s="86"/>
      <c r="DM26" s="86"/>
      <c r="DN26" s="87"/>
      <c r="DY26" s="50"/>
      <c r="DZ26" s="50"/>
      <c r="EA26" s="20"/>
      <c r="EB26" s="20"/>
      <c r="EG26" s="18" t="s">
        <v>169</v>
      </c>
      <c r="EH26" s="18" t="s">
        <v>197</v>
      </c>
      <c r="EY26" s="50"/>
      <c r="EZ26" s="50"/>
      <c r="FA26" s="20"/>
      <c r="FB26" s="20"/>
      <c r="FY26" s="50"/>
      <c r="FZ26" s="50"/>
      <c r="GC26" s="26"/>
      <c r="GD26" s="27"/>
      <c r="GE26" s="27" t="s">
        <v>146</v>
      </c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8"/>
    </row>
    <row r="27" spans="1:206" ht="24.95" customHeight="1" x14ac:dyDescent="0.3">
      <c r="C27" s="18"/>
      <c r="D27" s="42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54"/>
      <c r="W27" s="42"/>
      <c r="X27" s="42"/>
      <c r="Y27" s="42"/>
      <c r="AA27" s="20"/>
      <c r="AB27" s="20"/>
      <c r="AY27" s="20"/>
      <c r="AZ27" s="20"/>
      <c r="BA27" s="20"/>
      <c r="BB27" s="20"/>
      <c r="BY27" s="20"/>
      <c r="BZ27" s="20"/>
      <c r="CA27" s="20"/>
      <c r="CB27" s="20"/>
      <c r="CF27" s="18" t="s">
        <v>162</v>
      </c>
      <c r="CP27" s="85">
        <f>CE23</f>
        <v>0.15865525393145719</v>
      </c>
      <c r="CQ27" s="81"/>
      <c r="CR27" s="81"/>
      <c r="CS27" s="82"/>
      <c r="CT27" s="18" t="s">
        <v>163</v>
      </c>
      <c r="CU27" s="85">
        <f>1-(2*0.15866)</f>
        <v>0.68267999999999995</v>
      </c>
      <c r="CV27" s="81"/>
      <c r="CW27" s="81"/>
      <c r="CX27" s="82"/>
      <c r="CY27" s="20"/>
      <c r="CZ27" s="20"/>
      <c r="DA27" s="20"/>
      <c r="DB27" s="20"/>
      <c r="DY27" s="20"/>
      <c r="DZ27" s="20"/>
      <c r="EA27" s="20"/>
      <c r="EB27" s="20"/>
      <c r="EC27" s="67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3"/>
      <c r="EY27" s="20"/>
      <c r="EZ27" s="20"/>
      <c r="FA27" s="20"/>
      <c r="FB27" s="20"/>
      <c r="FD27" s="94" t="s">
        <v>144</v>
      </c>
      <c r="FE27" s="95"/>
      <c r="FF27" s="96"/>
      <c r="FH27" s="18" t="s">
        <v>145</v>
      </c>
      <c r="FY27" s="20"/>
      <c r="FZ27" s="20"/>
    </row>
    <row r="28" spans="1:206" ht="24.95" customHeight="1" x14ac:dyDescent="0.3">
      <c r="C28" s="18"/>
      <c r="D28" s="42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54"/>
      <c r="W28" s="42"/>
      <c r="X28" s="42"/>
      <c r="Y28" s="42"/>
      <c r="AA28" s="20"/>
      <c r="AB28" s="20" t="s">
        <v>56</v>
      </c>
      <c r="AC28" s="18" t="s">
        <v>110</v>
      </c>
      <c r="AY28" s="20"/>
      <c r="AZ28" s="20"/>
      <c r="BA28" s="20"/>
      <c r="BB28" s="84" t="s">
        <v>119</v>
      </c>
      <c r="BC28" s="84"/>
      <c r="BD28" s="20"/>
      <c r="BJ28" s="85">
        <f>標準正規分布表!E2</f>
        <v>0.48803352658588728</v>
      </c>
      <c r="BK28" s="86"/>
      <c r="BL28" s="86"/>
      <c r="BM28" s="86"/>
      <c r="BN28" s="87"/>
      <c r="BY28" s="20"/>
      <c r="BZ28" s="20"/>
      <c r="CA28" s="20"/>
      <c r="CB28" s="20"/>
      <c r="CY28" s="20"/>
      <c r="CZ28" s="20"/>
      <c r="DA28" s="20"/>
      <c r="DB28" s="84" t="s">
        <v>119</v>
      </c>
      <c r="DC28" s="84"/>
      <c r="DD28" s="20"/>
      <c r="DJ28" s="85">
        <f>1-(2*標準正規分布表!B13)</f>
        <v>0.63187974930648094</v>
      </c>
      <c r="DK28" s="86"/>
      <c r="DL28" s="86"/>
      <c r="DM28" s="86"/>
      <c r="DN28" s="87"/>
      <c r="DY28" s="20"/>
      <c r="DZ28" s="20"/>
      <c r="EA28" s="20"/>
      <c r="EB28" s="20"/>
      <c r="EC28" s="68"/>
      <c r="EX28" s="69"/>
      <c r="EY28" s="20"/>
      <c r="EZ28" s="20"/>
      <c r="FA28" s="20"/>
      <c r="FB28" s="20"/>
      <c r="FH28" s="18" t="s">
        <v>146</v>
      </c>
      <c r="FY28" s="20"/>
      <c r="FZ28" s="20"/>
    </row>
    <row r="29" spans="1:206" ht="24.95" customHeight="1" x14ac:dyDescent="0.3">
      <c r="A29" s="83"/>
      <c r="B29" s="83"/>
      <c r="C29" s="83"/>
      <c r="D29" s="42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7"/>
      <c r="W29" s="42"/>
      <c r="X29" s="42"/>
      <c r="Y29" s="42"/>
      <c r="AA29" s="20"/>
      <c r="AB29" s="20" t="s">
        <v>108</v>
      </c>
      <c r="AC29" s="18" t="s">
        <v>109</v>
      </c>
      <c r="AY29" s="20"/>
      <c r="AZ29" s="20"/>
      <c r="BA29" s="20"/>
      <c r="BB29" s="20"/>
      <c r="BY29" s="20"/>
      <c r="BZ29" s="20"/>
      <c r="CA29" s="20"/>
      <c r="CB29" s="20"/>
      <c r="CD29" s="60" t="s">
        <v>164</v>
      </c>
      <c r="CY29" s="20"/>
      <c r="CZ29" s="20"/>
      <c r="DA29" s="20"/>
      <c r="DB29" s="20"/>
      <c r="DY29" s="20"/>
      <c r="DZ29" s="20"/>
      <c r="EA29" s="20"/>
      <c r="EB29" s="20"/>
      <c r="EC29" s="68"/>
      <c r="EX29" s="69"/>
      <c r="EY29" s="20"/>
      <c r="EZ29" s="20"/>
      <c r="FA29" s="20"/>
      <c r="FB29" s="20"/>
      <c r="FH29" s="18" t="s">
        <v>220</v>
      </c>
      <c r="FI29" s="18" t="s">
        <v>221</v>
      </c>
      <c r="FL29" s="18" t="s">
        <v>228</v>
      </c>
      <c r="FP29" s="18" t="s">
        <v>169</v>
      </c>
      <c r="FQ29" s="18" t="s">
        <v>222</v>
      </c>
      <c r="FY29" s="20"/>
      <c r="FZ29" s="20"/>
    </row>
    <row r="30" spans="1:206" ht="24.95" customHeight="1" x14ac:dyDescent="0.3">
      <c r="C30" s="18"/>
      <c r="D30" s="42"/>
      <c r="E30" s="42"/>
      <c r="F30" s="42" t="s">
        <v>87</v>
      </c>
      <c r="G30" s="42" t="s">
        <v>88</v>
      </c>
      <c r="H30" s="42"/>
      <c r="I30" s="42"/>
      <c r="J30" s="42"/>
      <c r="K30" s="42"/>
      <c r="L30" s="42"/>
      <c r="M30" s="42"/>
      <c r="N30" s="42" t="s">
        <v>89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AA30" s="20"/>
      <c r="AB30" s="20" t="s">
        <v>58</v>
      </c>
      <c r="AC30" s="18" t="s">
        <v>111</v>
      </c>
      <c r="AY30" s="20"/>
      <c r="AZ30" s="20"/>
      <c r="BA30" s="20"/>
      <c r="BB30" s="84" t="s">
        <v>118</v>
      </c>
      <c r="BC30" s="84"/>
      <c r="BD30" s="20"/>
      <c r="BJ30" s="85">
        <f>標準正規分布表!K38</f>
        <v>1.0007824766140594E-3</v>
      </c>
      <c r="BK30" s="86"/>
      <c r="BL30" s="86"/>
      <c r="BM30" s="86"/>
      <c r="BN30" s="87"/>
      <c r="BY30" s="20"/>
      <c r="BZ30" s="20"/>
      <c r="CA30" s="20"/>
      <c r="CB30" s="20"/>
      <c r="CF30" s="20" t="s">
        <v>165</v>
      </c>
      <c r="CY30" s="20"/>
      <c r="CZ30" s="20"/>
      <c r="DA30" s="20"/>
      <c r="DB30" s="84" t="s">
        <v>118</v>
      </c>
      <c r="DC30" s="84"/>
      <c r="DD30" s="20"/>
      <c r="DJ30" s="85">
        <f>1-(2*標準正規分布表!B14)</f>
        <v>0.68268949213708563</v>
      </c>
      <c r="DK30" s="86"/>
      <c r="DL30" s="86"/>
      <c r="DM30" s="86"/>
      <c r="DN30" s="87"/>
      <c r="DY30" s="20"/>
      <c r="DZ30" s="20"/>
      <c r="EA30" s="20"/>
      <c r="EB30" s="20"/>
      <c r="EC30" s="68"/>
      <c r="EX30" s="69"/>
      <c r="EY30" s="20"/>
      <c r="EZ30" s="20"/>
      <c r="FA30" s="20"/>
      <c r="FB30" s="20"/>
      <c r="FI30" s="18" t="s">
        <v>223</v>
      </c>
      <c r="FM30" s="18" t="s">
        <v>224</v>
      </c>
      <c r="FY30" s="20"/>
      <c r="FZ30" s="20"/>
    </row>
    <row r="31" spans="1:206" ht="24.95" customHeight="1" x14ac:dyDescent="0.3">
      <c r="C31" s="18"/>
      <c r="F31" s="18" t="s">
        <v>59</v>
      </c>
      <c r="G31" s="18" t="s">
        <v>90</v>
      </c>
      <c r="J31" s="18" t="s">
        <v>91</v>
      </c>
      <c r="M31" s="18" t="s">
        <v>92</v>
      </c>
      <c r="Q31" s="18" t="s">
        <v>93</v>
      </c>
      <c r="AA31" s="20"/>
      <c r="AB31" s="20"/>
      <c r="AC31" s="20" t="s">
        <v>64</v>
      </c>
      <c r="AD31" s="20"/>
      <c r="AE31" s="20"/>
      <c r="AF31" s="20"/>
      <c r="AI31" s="18" t="s">
        <v>112</v>
      </c>
      <c r="AY31" s="20"/>
      <c r="AZ31" s="20"/>
      <c r="BA31" s="20"/>
      <c r="BB31" s="20"/>
      <c r="BY31" s="20"/>
      <c r="BZ31" s="20"/>
      <c r="CA31" s="20"/>
      <c r="CB31" s="20"/>
      <c r="CE31" s="61"/>
      <c r="CF31" s="62"/>
      <c r="CG31" s="62"/>
      <c r="CH31" s="62"/>
      <c r="CI31" s="62"/>
      <c r="CJ31" s="62"/>
      <c r="CK31" s="62"/>
      <c r="CL31" s="62"/>
      <c r="CM31" s="89" t="s">
        <v>166</v>
      </c>
      <c r="CN31" s="89"/>
      <c r="CO31" s="89"/>
      <c r="CP31" s="89"/>
      <c r="CQ31" s="89"/>
      <c r="CR31" s="89">
        <f>1-(2*0.025)</f>
        <v>0.95</v>
      </c>
      <c r="CS31" s="89"/>
      <c r="CT31" s="89"/>
      <c r="CU31" s="89"/>
      <c r="CV31" s="90"/>
      <c r="CY31" s="20"/>
      <c r="CZ31" s="20"/>
      <c r="DA31" s="20"/>
      <c r="DB31" s="20"/>
      <c r="DY31" s="20"/>
      <c r="DZ31" s="20"/>
      <c r="EA31" s="20"/>
      <c r="EB31" s="20"/>
      <c r="EC31" s="68"/>
      <c r="EX31" s="69"/>
      <c r="EY31" s="20"/>
      <c r="EZ31" s="20"/>
      <c r="FA31" s="20"/>
      <c r="FB31" s="20"/>
      <c r="FI31" s="18" t="s">
        <v>151</v>
      </c>
      <c r="FJ31" s="18" t="s">
        <v>229</v>
      </c>
      <c r="FY31" s="20"/>
      <c r="FZ31" s="20"/>
    </row>
    <row r="32" spans="1:206" ht="24.95" customHeight="1" x14ac:dyDescent="0.3">
      <c r="C32" s="18"/>
      <c r="F32" s="18" t="s">
        <v>52</v>
      </c>
      <c r="AA32" s="20"/>
      <c r="AB32" s="20"/>
      <c r="AY32" s="20"/>
      <c r="AZ32" s="20"/>
      <c r="BA32" s="20"/>
      <c r="BB32" s="84" t="s">
        <v>117</v>
      </c>
      <c r="BC32" s="84"/>
      <c r="BD32" s="20"/>
      <c r="BJ32" s="85">
        <f>1-標準正規分布表!E5</f>
        <v>0.59095411514200591</v>
      </c>
      <c r="BK32" s="86"/>
      <c r="BL32" s="86"/>
      <c r="BM32" s="86"/>
      <c r="BN32" s="87"/>
      <c r="BP32" s="18" t="s">
        <v>131</v>
      </c>
      <c r="BY32" s="20"/>
      <c r="BZ32" s="20"/>
      <c r="CA32" s="20"/>
      <c r="CB32" s="20"/>
      <c r="CE32" s="64"/>
      <c r="CF32" s="65"/>
      <c r="CG32" s="65"/>
      <c r="CH32" s="65"/>
      <c r="CI32" s="65"/>
      <c r="CJ32" s="65"/>
      <c r="CK32" s="65"/>
      <c r="CL32" s="65"/>
      <c r="CM32" s="92"/>
      <c r="CN32" s="92"/>
      <c r="CO32" s="92"/>
      <c r="CP32" s="92"/>
      <c r="CQ32" s="92"/>
      <c r="CR32" s="92"/>
      <c r="CS32" s="92"/>
      <c r="CT32" s="92"/>
      <c r="CU32" s="92"/>
      <c r="CV32" s="93"/>
      <c r="CY32" s="20"/>
      <c r="CZ32" s="20"/>
      <c r="DA32" s="20"/>
      <c r="DB32" s="84" t="s">
        <v>117</v>
      </c>
      <c r="DC32" s="84"/>
      <c r="DD32" s="20"/>
      <c r="DJ32" s="85">
        <f>1-(2*標準正規分布表!B20)</f>
        <v>0.86638559746228383</v>
      </c>
      <c r="DK32" s="86"/>
      <c r="DL32" s="86"/>
      <c r="DM32" s="86"/>
      <c r="DN32" s="87"/>
      <c r="DY32" s="20"/>
      <c r="DZ32" s="20"/>
      <c r="EA32" s="20"/>
      <c r="EB32" s="20"/>
      <c r="EC32" s="68"/>
      <c r="EX32" s="69"/>
      <c r="EY32" s="20"/>
      <c r="EZ32" s="20"/>
      <c r="FA32" s="20"/>
      <c r="FB32" s="20"/>
      <c r="FH32" s="18" t="s">
        <v>226</v>
      </c>
      <c r="FY32" s="20"/>
      <c r="FZ32" s="20"/>
    </row>
    <row r="33" spans="3:190" ht="24.95" customHeight="1" x14ac:dyDescent="0.3">
      <c r="C33" s="18"/>
      <c r="E33" s="88" t="s">
        <v>62</v>
      </c>
      <c r="F33" s="89"/>
      <c r="G33" s="89"/>
      <c r="H33" s="89"/>
      <c r="I33" s="89"/>
      <c r="J33" s="90"/>
      <c r="K33" s="18" t="s">
        <v>94</v>
      </c>
      <c r="AA33" s="20"/>
      <c r="AB33" s="20"/>
      <c r="AY33" s="20"/>
      <c r="AZ33" s="20"/>
      <c r="BA33" s="20"/>
      <c r="BB33" s="20"/>
      <c r="BY33" s="20"/>
      <c r="BZ33" s="20"/>
      <c r="CA33" s="20"/>
      <c r="CB33" s="20"/>
      <c r="CE33" s="18" t="s">
        <v>167</v>
      </c>
      <c r="CK33" s="80">
        <v>95</v>
      </c>
      <c r="CL33" s="81"/>
      <c r="CM33" s="82"/>
      <c r="CN33" s="18" t="s">
        <v>168</v>
      </c>
      <c r="CY33" s="20"/>
      <c r="CZ33" s="20"/>
      <c r="DA33" s="20"/>
      <c r="DB33" s="20"/>
      <c r="DY33" s="20"/>
      <c r="DZ33" s="20"/>
      <c r="EA33" s="20"/>
      <c r="EB33" s="20"/>
      <c r="EC33" s="68"/>
      <c r="EX33" s="69"/>
      <c r="EY33" s="20"/>
      <c r="EZ33" s="20"/>
      <c r="FA33" s="20"/>
      <c r="FB33" s="20"/>
      <c r="FH33" s="18" t="s">
        <v>227</v>
      </c>
      <c r="FY33" s="20"/>
      <c r="FZ33" s="20"/>
      <c r="GC33" s="1" t="s">
        <v>3</v>
      </c>
      <c r="GH33" s="1" t="s">
        <v>39</v>
      </c>
    </row>
    <row r="34" spans="3:190" ht="24.95" customHeight="1" x14ac:dyDescent="0.3">
      <c r="C34" s="18"/>
      <c r="E34" s="91"/>
      <c r="F34" s="92"/>
      <c r="G34" s="92"/>
      <c r="H34" s="92"/>
      <c r="I34" s="92"/>
      <c r="J34" s="93"/>
      <c r="K34" s="18" t="s">
        <v>95</v>
      </c>
      <c r="BB34" s="84" t="s">
        <v>116</v>
      </c>
      <c r="BC34" s="84"/>
      <c r="BD34" s="20"/>
      <c r="BJ34" s="85">
        <f>1-標準正規分布表!K38</f>
        <v>0.99899921752338594</v>
      </c>
      <c r="BK34" s="86"/>
      <c r="BL34" s="86"/>
      <c r="BM34" s="86"/>
      <c r="BN34" s="87"/>
      <c r="CE34" s="18" t="s">
        <v>169</v>
      </c>
      <c r="CF34" s="18" t="s">
        <v>170</v>
      </c>
      <c r="DB34" s="84" t="s">
        <v>116</v>
      </c>
      <c r="DC34" s="84"/>
      <c r="DD34" s="20"/>
      <c r="DJ34" s="85">
        <f>1-(2*標準正規分布表!B26)</f>
        <v>0.95449973610364158</v>
      </c>
      <c r="DK34" s="86"/>
      <c r="DL34" s="86"/>
      <c r="DM34" s="86"/>
      <c r="DN34" s="87"/>
      <c r="EC34" s="68"/>
      <c r="EX34" s="69"/>
      <c r="FH34" s="18" t="s">
        <v>151</v>
      </c>
      <c r="FI34" s="18" t="s">
        <v>225</v>
      </c>
      <c r="GD34" s="1" t="s">
        <v>5</v>
      </c>
      <c r="GE34" s="1" t="s">
        <v>20</v>
      </c>
    </row>
    <row r="35" spans="3:190" ht="24.95" customHeight="1" x14ac:dyDescent="0.3">
      <c r="C35" s="18"/>
      <c r="F35" s="18" t="s">
        <v>96</v>
      </c>
      <c r="EC35" s="68"/>
      <c r="EX35" s="69"/>
      <c r="FB35" s="83" t="s">
        <v>232</v>
      </c>
      <c r="FC35" s="83"/>
      <c r="FD35" s="83"/>
      <c r="FE35" s="18" t="s">
        <v>233</v>
      </c>
      <c r="GC35" s="1" t="s">
        <v>4</v>
      </c>
      <c r="GH35" s="1" t="s">
        <v>147</v>
      </c>
    </row>
    <row r="36" spans="3:190" ht="24.95" customHeight="1" x14ac:dyDescent="0.3">
      <c r="C36" s="18"/>
      <c r="BB36" s="84" t="s">
        <v>115</v>
      </c>
      <c r="BC36" s="84"/>
      <c r="BD36" s="20"/>
      <c r="BJ36" s="85">
        <f>1-標準正規分布表!F2</f>
        <v>0.51595343685283068</v>
      </c>
      <c r="BK36" s="86"/>
      <c r="BL36" s="86"/>
      <c r="BM36" s="86"/>
      <c r="BN36" s="87"/>
      <c r="DB36" s="84" t="s">
        <v>115</v>
      </c>
      <c r="DC36" s="84"/>
      <c r="DD36" s="20"/>
      <c r="DJ36" s="85">
        <f>1-(2*標準正規分布表!B38)</f>
        <v>0.99730020393673979</v>
      </c>
      <c r="DK36" s="86"/>
      <c r="DL36" s="86"/>
      <c r="DM36" s="86"/>
      <c r="DN36" s="87"/>
      <c r="EC36" s="64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6"/>
      <c r="FK36" s="18" t="s">
        <v>151</v>
      </c>
      <c r="FL36" s="18" t="s">
        <v>144</v>
      </c>
      <c r="FN36" s="80">
        <v>1</v>
      </c>
      <c r="FO36" s="82"/>
      <c r="FP36" s="18" t="s">
        <v>234</v>
      </c>
      <c r="FQ36" s="80" t="s">
        <v>141</v>
      </c>
      <c r="FR36" s="81"/>
      <c r="FS36" s="81"/>
      <c r="FT36" s="81"/>
      <c r="FU36" s="82"/>
      <c r="FV36" s="18" t="s">
        <v>235</v>
      </c>
    </row>
  </sheetData>
  <mergeCells count="107">
    <mergeCell ref="BB36:BC36"/>
    <mergeCell ref="BB20:BC20"/>
    <mergeCell ref="BB22:BC22"/>
    <mergeCell ref="BB24:BC24"/>
    <mergeCell ref="BB26:BC26"/>
    <mergeCell ref="BB28:BC28"/>
    <mergeCell ref="BB30:BC30"/>
    <mergeCell ref="T25:V25"/>
    <mergeCell ref="E33:J34"/>
    <mergeCell ref="BA2:BC2"/>
    <mergeCell ref="AU2:AY2"/>
    <mergeCell ref="CA2:CC2"/>
    <mergeCell ref="BB4:BC4"/>
    <mergeCell ref="BB6:BC6"/>
    <mergeCell ref="BB8:BC8"/>
    <mergeCell ref="BB10:BC10"/>
    <mergeCell ref="C2:F4"/>
    <mergeCell ref="AA2:AC2"/>
    <mergeCell ref="BB12:BC12"/>
    <mergeCell ref="BB14:BC14"/>
    <mergeCell ref="BB16:BC16"/>
    <mergeCell ref="BB18:BC18"/>
    <mergeCell ref="BJ6:BN6"/>
    <mergeCell ref="BB32:BC32"/>
    <mergeCell ref="BB34:BC34"/>
    <mergeCell ref="A29:C29"/>
    <mergeCell ref="D6:H7"/>
    <mergeCell ref="A9:C9"/>
    <mergeCell ref="E10:J10"/>
    <mergeCell ref="D17:I17"/>
    <mergeCell ref="I18:K18"/>
    <mergeCell ref="J19:L19"/>
    <mergeCell ref="J20:L20"/>
    <mergeCell ref="A6:C6"/>
    <mergeCell ref="A17:C17"/>
    <mergeCell ref="A21:C21"/>
    <mergeCell ref="BJ36:BN36"/>
    <mergeCell ref="BJ32:BN32"/>
    <mergeCell ref="BJ30:BN30"/>
    <mergeCell ref="BJ28:BN28"/>
    <mergeCell ref="BJ26:BN26"/>
    <mergeCell ref="BJ24:BN24"/>
    <mergeCell ref="BJ22:BN22"/>
    <mergeCell ref="BJ20:BN20"/>
    <mergeCell ref="BJ18:BN18"/>
    <mergeCell ref="DJ12:DN12"/>
    <mergeCell ref="BJ4:BN4"/>
    <mergeCell ref="DA2:DC2"/>
    <mergeCell ref="DB4:DC4"/>
    <mergeCell ref="DJ4:DN4"/>
    <mergeCell ref="DB6:DC6"/>
    <mergeCell ref="DJ6:DN6"/>
    <mergeCell ref="GC2:GX3"/>
    <mergeCell ref="BJ34:BN34"/>
    <mergeCell ref="BJ16:BN16"/>
    <mergeCell ref="BJ14:BN14"/>
    <mergeCell ref="BJ12:BN12"/>
    <mergeCell ref="BJ10:BN10"/>
    <mergeCell ref="BJ8:BN8"/>
    <mergeCell ref="EA2:EC2"/>
    <mergeCell ref="FA2:FC2"/>
    <mergeCell ref="ER17:EX17"/>
    <mergeCell ref="ER18:EX18"/>
    <mergeCell ref="EA24:EC24"/>
    <mergeCell ref="CE23:CH23"/>
    <mergeCell ref="CP27:CS27"/>
    <mergeCell ref="CU27:CX27"/>
    <mergeCell ref="CR31:CV32"/>
    <mergeCell ref="CM31:CQ32"/>
    <mergeCell ref="DB32:DC32"/>
    <mergeCell ref="DJ32:DN32"/>
    <mergeCell ref="DB26:DC26"/>
    <mergeCell ref="DJ26:DN26"/>
    <mergeCell ref="DB28:DC28"/>
    <mergeCell ref="DJ28:DN28"/>
    <mergeCell ref="DB30:DC30"/>
    <mergeCell ref="DJ30:DN30"/>
    <mergeCell ref="DB20:DC20"/>
    <mergeCell ref="DJ20:DN20"/>
    <mergeCell ref="DB22:DC22"/>
    <mergeCell ref="DJ22:DN22"/>
    <mergeCell ref="DB24:DC24"/>
    <mergeCell ref="DJ24:DN24"/>
    <mergeCell ref="FB35:FD35"/>
    <mergeCell ref="FN36:FO36"/>
    <mergeCell ref="FQ36:FU36"/>
    <mergeCell ref="FD27:FF27"/>
    <mergeCell ref="FJ25:FM25"/>
    <mergeCell ref="FJ5:FL5"/>
    <mergeCell ref="FA13:FC13"/>
    <mergeCell ref="FD13:FI13"/>
    <mergeCell ref="CK33:CM33"/>
    <mergeCell ref="DB34:DC34"/>
    <mergeCell ref="DJ34:DN34"/>
    <mergeCell ref="DB36:DC36"/>
    <mergeCell ref="DJ36:DN36"/>
    <mergeCell ref="DB14:DC14"/>
    <mergeCell ref="DJ14:DN14"/>
    <mergeCell ref="DB16:DC16"/>
    <mergeCell ref="DJ16:DN16"/>
    <mergeCell ref="DB18:DC18"/>
    <mergeCell ref="DJ18:DN18"/>
    <mergeCell ref="DB8:DC8"/>
    <mergeCell ref="DJ8:DN8"/>
    <mergeCell ref="DB10:DC10"/>
    <mergeCell ref="DJ10:DN10"/>
    <mergeCell ref="DB12:DC12"/>
  </mergeCells>
  <phoneticPr fontId="2"/>
  <pageMargins left="0.7" right="0.86624999999999996" top="0.75" bottom="0.75" header="0.3" footer="0.3"/>
  <pageSetup paperSize="9" scale="87" orientation="portrait" r:id="rId1"/>
  <headerFooter>
    <oddHeader>&amp;L2019/11/20&amp;C&amp;"メイリオ,レギュラー"&amp;16&amp;A&amp;R&amp;"メイリオ,レギュラー"（担当：池川）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view="pageLayout" topLeftCell="A7" zoomScaleNormal="100" workbookViewId="0"/>
  </sheetViews>
  <sheetFormatPr defaultColWidth="7.25" defaultRowHeight="19.7" customHeight="1" x14ac:dyDescent="0.3"/>
  <cols>
    <col min="1" max="1" width="7.375" style="45" bestFit="1" customWidth="1"/>
    <col min="2" max="11" width="7.625" style="45" bestFit="1" customWidth="1"/>
    <col min="12" max="16384" width="7.25" style="45"/>
  </cols>
  <sheetData>
    <row r="1" spans="1:11" ht="19.7" customHeight="1" x14ac:dyDescent="0.3">
      <c r="A1" s="43" t="s">
        <v>61</v>
      </c>
      <c r="B1" s="44">
        <v>0</v>
      </c>
      <c r="C1" s="44">
        <f t="shared" ref="C1:K1" si="0">B1+0.01</f>
        <v>0.01</v>
      </c>
      <c r="D1" s="44">
        <f t="shared" si="0"/>
        <v>0.02</v>
      </c>
      <c r="E1" s="44">
        <f t="shared" si="0"/>
        <v>0.03</v>
      </c>
      <c r="F1" s="44">
        <f t="shared" si="0"/>
        <v>0.04</v>
      </c>
      <c r="G1" s="44">
        <f t="shared" si="0"/>
        <v>0.05</v>
      </c>
      <c r="H1" s="44">
        <f t="shared" si="0"/>
        <v>6.0000000000000005E-2</v>
      </c>
      <c r="I1" s="44">
        <f t="shared" si="0"/>
        <v>7.0000000000000007E-2</v>
      </c>
      <c r="J1" s="44">
        <f t="shared" si="0"/>
        <v>0.08</v>
      </c>
      <c r="K1" s="44">
        <f t="shared" si="0"/>
        <v>0.09</v>
      </c>
    </row>
    <row r="2" spans="1:11" ht="19.7" customHeight="1" x14ac:dyDescent="0.3">
      <c r="A2" s="46">
        <v>0</v>
      </c>
      <c r="B2" s="47">
        <f t="shared" ref="B2:K2" si="1">1-_xlfn.NORM.DIST(($A2+B$1),0,1,TRUE)</f>
        <v>0.5</v>
      </c>
      <c r="C2" s="47">
        <f t="shared" si="1"/>
        <v>0.4960106436853684</v>
      </c>
      <c r="D2" s="47">
        <f t="shared" si="1"/>
        <v>0.49202168628309795</v>
      </c>
      <c r="E2" s="47">
        <f t="shared" si="1"/>
        <v>0.48803352658588728</v>
      </c>
      <c r="F2" s="47">
        <f t="shared" si="1"/>
        <v>0.48404656314716932</v>
      </c>
      <c r="G2" s="47">
        <f t="shared" si="1"/>
        <v>0.48006119416162751</v>
      </c>
      <c r="H2" s="47">
        <f t="shared" si="1"/>
        <v>0.47607781734589316</v>
      </c>
      <c r="I2" s="47">
        <f t="shared" si="1"/>
        <v>0.47209682981947887</v>
      </c>
      <c r="J2" s="47">
        <f t="shared" si="1"/>
        <v>0.46811862798601256</v>
      </c>
      <c r="K2" s="47">
        <f t="shared" si="1"/>
        <v>0.46414360741482796</v>
      </c>
    </row>
    <row r="3" spans="1:11" ht="19.7" customHeight="1" x14ac:dyDescent="0.3">
      <c r="A3" s="46"/>
    </row>
    <row r="4" spans="1:11" ht="19.7" customHeight="1" x14ac:dyDescent="0.3">
      <c r="A4" s="46">
        <f>A2+0.1</f>
        <v>0.1</v>
      </c>
      <c r="B4" s="47">
        <f t="shared" ref="B4:K8" si="2">1-_xlfn.NORM.DIST(($A4+B$1),0,1,TRUE)</f>
        <v>0.46017216272297101</v>
      </c>
      <c r="C4" s="47">
        <f t="shared" si="2"/>
        <v>0.45620468745768328</v>
      </c>
      <c r="D4" s="47">
        <f t="shared" si="2"/>
        <v>0.45224157397941611</v>
      </c>
      <c r="E4" s="47">
        <f t="shared" si="2"/>
        <v>0.44828321334543886</v>
      </c>
      <c r="F4" s="47">
        <f t="shared" si="2"/>
        <v>0.44432999519409355</v>
      </c>
      <c r="G4" s="47">
        <f t="shared" si="2"/>
        <v>0.4403823076297575</v>
      </c>
      <c r="H4" s="47">
        <f t="shared" si="2"/>
        <v>0.43644053710856712</v>
      </c>
      <c r="I4" s="47">
        <f t="shared" si="2"/>
        <v>0.43250506832496161</v>
      </c>
      <c r="J4" s="47">
        <f t="shared" si="2"/>
        <v>0.4285762840990992</v>
      </c>
      <c r="K4" s="47">
        <f t="shared" si="2"/>
        <v>0.42465456526520451</v>
      </c>
    </row>
    <row r="5" spans="1:11" ht="19.7" customHeight="1" x14ac:dyDescent="0.3">
      <c r="A5" s="46">
        <f>A4+0.1</f>
        <v>0.2</v>
      </c>
      <c r="B5" s="47">
        <f t="shared" si="2"/>
        <v>0.42074029056089701</v>
      </c>
      <c r="C5" s="47">
        <f t="shared" si="2"/>
        <v>0.41683383651755768</v>
      </c>
      <c r="D5" s="47">
        <f t="shared" si="2"/>
        <v>0.41293557735178532</v>
      </c>
      <c r="E5" s="47">
        <f t="shared" si="2"/>
        <v>0.40904588485799409</v>
      </c>
      <c r="F5" s="47">
        <f t="shared" si="2"/>
        <v>0.40516512830220419</v>
      </c>
      <c r="G5" s="47">
        <f t="shared" si="2"/>
        <v>0.4012936743170763</v>
      </c>
      <c r="H5" s="47">
        <f t="shared" si="2"/>
        <v>0.39743188679823949</v>
      </c>
      <c r="I5" s="47">
        <f t="shared" si="2"/>
        <v>0.39358012680196053</v>
      </c>
      <c r="J5" s="47">
        <f t="shared" si="2"/>
        <v>0.38973875244420275</v>
      </c>
      <c r="K5" s="47">
        <f t="shared" si="2"/>
        <v>0.38590811880112263</v>
      </c>
    </row>
    <row r="6" spans="1:11" ht="19.7" customHeight="1" x14ac:dyDescent="0.3">
      <c r="A6" s="46">
        <f>A5+0.1</f>
        <v>0.30000000000000004</v>
      </c>
      <c r="B6" s="47">
        <f t="shared" si="2"/>
        <v>0.38208857781104733</v>
      </c>
      <c r="C6" s="47">
        <f t="shared" si="2"/>
        <v>0.37828047817798072</v>
      </c>
      <c r="D6" s="47">
        <f t="shared" si="2"/>
        <v>0.37448416527667994</v>
      </c>
      <c r="E6" s="47">
        <f t="shared" si="2"/>
        <v>0.37069998105934643</v>
      </c>
      <c r="F6" s="47">
        <f t="shared" si="2"/>
        <v>0.36692826396397193</v>
      </c>
      <c r="G6" s="47">
        <f t="shared" si="2"/>
        <v>0.3631693488243809</v>
      </c>
      <c r="H6" s="47">
        <f t="shared" si="2"/>
        <v>0.35942356678200871</v>
      </c>
      <c r="I6" s="47">
        <f t="shared" si="2"/>
        <v>0.35569124519945317</v>
      </c>
      <c r="J6" s="47">
        <f t="shared" si="2"/>
        <v>0.35197270757583721</v>
      </c>
      <c r="K6" s="47">
        <f t="shared" si="2"/>
        <v>0.34826827346401756</v>
      </c>
    </row>
    <row r="7" spans="1:11" ht="19.7" customHeight="1" x14ac:dyDescent="0.3">
      <c r="A7" s="46">
        <f>A6+0.1</f>
        <v>0.4</v>
      </c>
      <c r="B7" s="47">
        <f t="shared" si="2"/>
        <v>0.34457825838967571</v>
      </c>
      <c r="C7" s="47">
        <f t="shared" si="2"/>
        <v>0.34090297377232259</v>
      </c>
      <c r="D7" s="47">
        <f t="shared" si="2"/>
        <v>0.33724272684824941</v>
      </c>
      <c r="E7" s="47">
        <f t="shared" si="2"/>
        <v>0.33359782059545762</v>
      </c>
      <c r="F7" s="47">
        <f t="shared" si="2"/>
        <v>0.32996855366059363</v>
      </c>
      <c r="G7" s="47">
        <f t="shared" si="2"/>
        <v>0.32635522028791997</v>
      </c>
      <c r="H7" s="47">
        <f t="shared" si="2"/>
        <v>0.32275811025034773</v>
      </c>
      <c r="I7" s="47">
        <f t="shared" si="2"/>
        <v>0.3191775087825558</v>
      </c>
      <c r="J7" s="47">
        <f t="shared" si="2"/>
        <v>0.31561369651622251</v>
      </c>
      <c r="K7" s="47">
        <f t="shared" si="2"/>
        <v>0.31206694941739055</v>
      </c>
    </row>
    <row r="8" spans="1:11" ht="19.7" customHeight="1" x14ac:dyDescent="0.3">
      <c r="A8" s="46">
        <f>A7+0.1</f>
        <v>0.5</v>
      </c>
      <c r="B8" s="47">
        <f t="shared" si="2"/>
        <v>0.30853753872598688</v>
      </c>
      <c r="C8" s="47">
        <f t="shared" si="2"/>
        <v>0.30502573089751939</v>
      </c>
      <c r="D8" s="47">
        <f t="shared" si="2"/>
        <v>0.30153178754696619</v>
      </c>
      <c r="E8" s="47">
        <f t="shared" si="2"/>
        <v>0.29805596539487644</v>
      </c>
      <c r="F8" s="47">
        <f t="shared" si="2"/>
        <v>0.29459851621569799</v>
      </c>
      <c r="G8" s="47">
        <f t="shared" si="2"/>
        <v>0.29115968678834636</v>
      </c>
      <c r="H8" s="47">
        <f t="shared" si="2"/>
        <v>0.28773971884902705</v>
      </c>
      <c r="I8" s="47">
        <f t="shared" si="2"/>
        <v>0.28433884904632412</v>
      </c>
      <c r="J8" s="47">
        <f t="shared" si="2"/>
        <v>0.2809573088985643</v>
      </c>
      <c r="K8" s="47">
        <f t="shared" si="2"/>
        <v>0.27759532475346493</v>
      </c>
    </row>
    <row r="9" spans="1:11" ht="19.7" customHeight="1" x14ac:dyDescent="0.3">
      <c r="A9" s="46"/>
    </row>
    <row r="10" spans="1:11" ht="19.7" customHeight="1" x14ac:dyDescent="0.3">
      <c r="A10" s="46">
        <f>A8+0.1</f>
        <v>0.6</v>
      </c>
      <c r="B10" s="47">
        <f t="shared" ref="B10:K14" si="3">1-_xlfn.NORM.DIST(($A10+B$1),0,1,TRUE)</f>
        <v>0.27425311775007355</v>
      </c>
      <c r="C10" s="47">
        <f t="shared" si="3"/>
        <v>0.27093090378300566</v>
      </c>
      <c r="D10" s="47">
        <f t="shared" si="3"/>
        <v>0.267628893468983</v>
      </c>
      <c r="E10" s="47">
        <f t="shared" si="3"/>
        <v>0.26434729211567753</v>
      </c>
      <c r="F10" s="47">
        <f t="shared" si="3"/>
        <v>0.26108629969286157</v>
      </c>
      <c r="G10" s="47">
        <f t="shared" si="3"/>
        <v>0.25784611080586473</v>
      </c>
      <c r="H10" s="47">
        <f t="shared" si="3"/>
        <v>0.25462691467133602</v>
      </c>
      <c r="I10" s="47">
        <f t="shared" si="3"/>
        <v>0.25142889509531008</v>
      </c>
      <c r="J10" s="47">
        <f t="shared" si="3"/>
        <v>0.24825223045357048</v>
      </c>
      <c r="K10" s="47">
        <f t="shared" si="3"/>
        <v>0.24509709367430943</v>
      </c>
    </row>
    <row r="11" spans="1:11" ht="19.7" customHeight="1" x14ac:dyDescent="0.3">
      <c r="A11" s="46">
        <f>A10+0.1</f>
        <v>0.7</v>
      </c>
      <c r="B11" s="47">
        <f t="shared" si="3"/>
        <v>0.24196365222307303</v>
      </c>
      <c r="C11" s="47">
        <f t="shared" si="3"/>
        <v>0.23885206808998671</v>
      </c>
      <c r="D11" s="47">
        <f t="shared" si="3"/>
        <v>0.23576249777925118</v>
      </c>
      <c r="E11" s="47">
        <f t="shared" si="3"/>
        <v>0.23269509230089747</v>
      </c>
      <c r="F11" s="47">
        <f t="shared" si="3"/>
        <v>0.22964999716479062</v>
      </c>
      <c r="G11" s="47">
        <f t="shared" si="3"/>
        <v>0.22662735237686826</v>
      </c>
      <c r="H11" s="47">
        <f t="shared" si="3"/>
        <v>0.22362729243759938</v>
      </c>
      <c r="I11" s="47">
        <f t="shared" si="3"/>
        <v>0.22064994634264956</v>
      </c>
      <c r="J11" s="47">
        <f t="shared" si="3"/>
        <v>0.21769543758573318</v>
      </c>
      <c r="K11" s="47">
        <f t="shared" si="3"/>
        <v>0.21476388416363723</v>
      </c>
    </row>
    <row r="12" spans="1:11" ht="19.7" customHeight="1" x14ac:dyDescent="0.3">
      <c r="A12" s="46">
        <f>A11+0.1</f>
        <v>0.79999999999999993</v>
      </c>
      <c r="B12" s="47">
        <f t="shared" si="3"/>
        <v>0.21185539858339664</v>
      </c>
      <c r="C12" s="47">
        <f t="shared" si="3"/>
        <v>0.20897008787160165</v>
      </c>
      <c r="D12" s="47">
        <f t="shared" si="3"/>
        <v>0.20610805358581308</v>
      </c>
      <c r="E12" s="47">
        <f t="shared" si="3"/>
        <v>0.20326939182806847</v>
      </c>
      <c r="F12" s="47">
        <f t="shared" si="3"/>
        <v>0.20045419326044966</v>
      </c>
      <c r="G12" s="47">
        <f t="shared" si="3"/>
        <v>0.19766254312269238</v>
      </c>
      <c r="H12" s="47">
        <f t="shared" si="3"/>
        <v>0.19489452125180828</v>
      </c>
      <c r="I12" s="47">
        <f t="shared" si="3"/>
        <v>0.19215020210369627</v>
      </c>
      <c r="J12" s="47">
        <f t="shared" si="3"/>
        <v>0.18942965477671214</v>
      </c>
      <c r="K12" s="47">
        <f t="shared" si="3"/>
        <v>0.18673294303717269</v>
      </c>
    </row>
    <row r="13" spans="1:11" ht="19.7" customHeight="1" x14ac:dyDescent="0.3">
      <c r="A13" s="46">
        <f>A12+0.1</f>
        <v>0.89999999999999991</v>
      </c>
      <c r="B13" s="47">
        <f t="shared" si="3"/>
        <v>0.18406012534675953</v>
      </c>
      <c r="C13" s="47">
        <f t="shared" si="3"/>
        <v>0.18141125489179721</v>
      </c>
      <c r="D13" s="47">
        <f t="shared" si="3"/>
        <v>0.17878637961437172</v>
      </c>
      <c r="E13" s="47">
        <f t="shared" si="3"/>
        <v>0.17618554224525795</v>
      </c>
      <c r="F13" s="47">
        <f t="shared" si="3"/>
        <v>0.17360878033862459</v>
      </c>
      <c r="G13" s="47">
        <f t="shared" si="3"/>
        <v>0.17105612630848188</v>
      </c>
      <c r="H13" s="47">
        <f t="shared" si="3"/>
        <v>0.16852760746683781</v>
      </c>
      <c r="I13" s="47">
        <f t="shared" si="3"/>
        <v>0.16602324606352958</v>
      </c>
      <c r="J13" s="47">
        <f t="shared" si="3"/>
        <v>0.16354305932769231</v>
      </c>
      <c r="K13" s="47">
        <f t="shared" si="3"/>
        <v>0.16108705951083091</v>
      </c>
    </row>
    <row r="14" spans="1:11" ht="19.7" customHeight="1" x14ac:dyDescent="0.3">
      <c r="A14" s="46">
        <f>A13+0.1</f>
        <v>0.99999999999999989</v>
      </c>
      <c r="B14" s="47">
        <f t="shared" si="3"/>
        <v>0.15865525393145719</v>
      </c>
      <c r="C14" s="47">
        <f t="shared" si="3"/>
        <v>0.15624764502125466</v>
      </c>
      <c r="D14" s="47">
        <f t="shared" si="3"/>
        <v>0.15386423037273489</v>
      </c>
      <c r="E14" s="47">
        <f t="shared" si="3"/>
        <v>0.15150500278834378</v>
      </c>
      <c r="F14" s="47">
        <f t="shared" si="3"/>
        <v>0.14916995033098146</v>
      </c>
      <c r="G14" s="47">
        <f t="shared" si="3"/>
        <v>0.14685905637589591</v>
      </c>
      <c r="H14" s="47">
        <f t="shared" si="3"/>
        <v>0.14457229966390961</v>
      </c>
      <c r="I14" s="47">
        <f t="shared" si="3"/>
        <v>0.14230965435593923</v>
      </c>
      <c r="J14" s="47">
        <f t="shared" si="3"/>
        <v>0.14007109008876906</v>
      </c>
      <c r="K14" s="47">
        <f t="shared" si="3"/>
        <v>0.1378565720320355</v>
      </c>
    </row>
    <row r="15" spans="1:11" ht="19.7" customHeight="1" x14ac:dyDescent="0.3">
      <c r="A15" s="46"/>
    </row>
    <row r="16" spans="1:11" ht="19.7" customHeight="1" x14ac:dyDescent="0.3">
      <c r="A16" s="46">
        <f>A14+0.1</f>
        <v>1.0999999999999999</v>
      </c>
      <c r="B16" s="47">
        <f t="shared" ref="B16:K20" si="4">1-_xlfn.NORM.DIST(($A16+B$1),0,1,TRUE)</f>
        <v>0.13566606094638267</v>
      </c>
      <c r="C16" s="47">
        <f t="shared" si="4"/>
        <v>0.13349951324274723</v>
      </c>
      <c r="D16" s="47">
        <f t="shared" si="4"/>
        <v>0.13135688104273069</v>
      </c>
      <c r="E16" s="47">
        <f t="shared" si="4"/>
        <v>0.1292381122400178</v>
      </c>
      <c r="F16" s="47">
        <f t="shared" si="4"/>
        <v>0.12714315056279824</v>
      </c>
      <c r="G16" s="47">
        <f t="shared" si="4"/>
        <v>0.12507193563715024</v>
      </c>
      <c r="H16" s="47">
        <f t="shared" si="4"/>
        <v>0.12302440305134343</v>
      </c>
      <c r="I16" s="47">
        <f t="shared" si="4"/>
        <v>0.12100048442101818</v>
      </c>
      <c r="J16" s="47">
        <f t="shared" si="4"/>
        <v>0.11900010745520073</v>
      </c>
      <c r="K16" s="47">
        <f t="shared" si="4"/>
        <v>0.11702319602310862</v>
      </c>
    </row>
    <row r="17" spans="1:11" ht="19.7" customHeight="1" x14ac:dyDescent="0.3">
      <c r="A17" s="46">
        <f>A16+0.1</f>
        <v>1.2</v>
      </c>
      <c r="B17" s="47">
        <f t="shared" si="4"/>
        <v>0.11506967022170822</v>
      </c>
      <c r="C17" s="47">
        <f t="shared" si="4"/>
        <v>0.11313944644397722</v>
      </c>
      <c r="D17" s="47">
        <f t="shared" si="4"/>
        <v>0.11123243744783462</v>
      </c>
      <c r="E17" s="47">
        <f t="shared" si="4"/>
        <v>0.10934855242569186</v>
      </c>
      <c r="F17" s="47">
        <f t="shared" si="4"/>
        <v>0.10748769707458694</v>
      </c>
      <c r="G17" s="47">
        <f t="shared" si="4"/>
        <v>0.10564977366685524</v>
      </c>
      <c r="H17" s="47">
        <f t="shared" si="4"/>
        <v>0.10383468112130034</v>
      </c>
      <c r="I17" s="47">
        <f t="shared" si="4"/>
        <v>0.10204231507481909</v>
      </c>
      <c r="J17" s="47">
        <f t="shared" si="4"/>
        <v>0.10027256795444206</v>
      </c>
      <c r="K17" s="47">
        <f t="shared" si="4"/>
        <v>9.8525329049747867E-2</v>
      </c>
    </row>
    <row r="18" spans="1:11" ht="19.7" customHeight="1" x14ac:dyDescent="0.3">
      <c r="A18" s="46">
        <f>A17+0.1</f>
        <v>1.3</v>
      </c>
      <c r="B18" s="47">
        <f t="shared" si="4"/>
        <v>9.6800484585610302E-2</v>
      </c>
      <c r="C18" s="47">
        <f t="shared" si="4"/>
        <v>9.5097917795239018E-2</v>
      </c>
      <c r="D18" s="47">
        <f t="shared" si="4"/>
        <v>9.3417508993471787E-2</v>
      </c>
      <c r="E18" s="47">
        <f t="shared" si="4"/>
        <v>9.1759135650280821E-2</v>
      </c>
      <c r="F18" s="47">
        <f t="shared" si="4"/>
        <v>9.0122672464452491E-2</v>
      </c>
      <c r="G18" s="47">
        <f t="shared" si="4"/>
        <v>8.8507991437401956E-2</v>
      </c>
      <c r="H18" s="47">
        <f t="shared" si="4"/>
        <v>8.6914961947085034E-2</v>
      </c>
      <c r="I18" s="47">
        <f t="shared" si="4"/>
        <v>8.5343450821966926E-2</v>
      </c>
      <c r="J18" s="47">
        <f t="shared" si="4"/>
        <v>8.3793322415014249E-2</v>
      </c>
      <c r="K18" s="47">
        <f t="shared" si="4"/>
        <v>8.2264438677668861E-2</v>
      </c>
    </row>
    <row r="19" spans="1:11" ht="19.7" customHeight="1" x14ac:dyDescent="0.3">
      <c r="A19" s="46">
        <f>A18+0.1</f>
        <v>1.4000000000000001</v>
      </c>
      <c r="B19" s="47">
        <f t="shared" si="4"/>
        <v>8.0756659233771066E-2</v>
      </c>
      <c r="C19" s="47">
        <f t="shared" si="4"/>
        <v>7.9269841453392331E-2</v>
      </c>
      <c r="D19" s="47">
        <f t="shared" si="4"/>
        <v>7.780384052654632E-2</v>
      </c>
      <c r="E19" s="47">
        <f t="shared" si="4"/>
        <v>7.6358509536739061E-2</v>
      </c>
      <c r="F19" s="47">
        <f t="shared" si="4"/>
        <v>7.4933699534327047E-2</v>
      </c>
      <c r="G19" s="47">
        <f t="shared" si="4"/>
        <v>7.352925960964829E-2</v>
      </c>
      <c r="H19" s="47">
        <f t="shared" si="4"/>
        <v>7.2145036965893805E-2</v>
      </c>
      <c r="I19" s="47">
        <f t="shared" si="4"/>
        <v>7.0780876991685449E-2</v>
      </c>
      <c r="J19" s="47">
        <f t="shared" si="4"/>
        <v>6.9436623333331671E-2</v>
      </c>
      <c r="K19" s="47">
        <f t="shared" si="4"/>
        <v>6.8112117966725449E-2</v>
      </c>
    </row>
    <row r="20" spans="1:11" ht="19.7" customHeight="1" x14ac:dyDescent="0.3">
      <c r="A20" s="46">
        <f>A19+0.1</f>
        <v>1.5000000000000002</v>
      </c>
      <c r="B20" s="47">
        <f t="shared" si="4"/>
        <v>6.6807201268858085E-2</v>
      </c>
      <c r="C20" s="47">
        <f t="shared" si="4"/>
        <v>6.5521712088916439E-2</v>
      </c>
      <c r="D20" s="47">
        <f t="shared" si="4"/>
        <v>6.4255487818935753E-2</v>
      </c>
      <c r="E20" s="47">
        <f t="shared" si="4"/>
        <v>6.3008364463978395E-2</v>
      </c>
      <c r="F20" s="47">
        <f t="shared" si="4"/>
        <v>6.1780176711811796E-2</v>
      </c>
      <c r="G20" s="47">
        <f t="shared" si="4"/>
        <v>6.0570758002058911E-2</v>
      </c>
      <c r="H20" s="47">
        <f t="shared" si="4"/>
        <v>5.9379940594793013E-2</v>
      </c>
      <c r="I20" s="47">
        <f t="shared" si="4"/>
        <v>5.8207555638552955E-2</v>
      </c>
      <c r="J20" s="47">
        <f t="shared" si="4"/>
        <v>5.7053433237754136E-2</v>
      </c>
      <c r="K20" s="47">
        <f t="shared" si="4"/>
        <v>5.5917402519469417E-2</v>
      </c>
    </row>
    <row r="21" spans="1:11" ht="19.7" customHeight="1" x14ac:dyDescent="0.3">
      <c r="A21" s="46"/>
    </row>
    <row r="22" spans="1:11" ht="19.7" customHeight="1" x14ac:dyDescent="0.3">
      <c r="A22" s="46">
        <f>A20+0.1</f>
        <v>1.6000000000000003</v>
      </c>
      <c r="B22" s="47">
        <f t="shared" ref="B22:K26" si="5">1-_xlfn.NORM.DIST(($A22+B$1),0,1,TRUE)</f>
        <v>5.4799291699557995E-2</v>
      </c>
      <c r="C22" s="47">
        <f t="shared" si="5"/>
        <v>5.3698928148119718E-2</v>
      </c>
      <c r="D22" s="47">
        <f t="shared" si="5"/>
        <v>5.2616138454252059E-2</v>
      </c>
      <c r="E22" s="47">
        <f t="shared" si="5"/>
        <v>5.1550748490089338E-2</v>
      </c>
      <c r="F22" s="47">
        <f t="shared" si="5"/>
        <v>5.0502583474103635E-2</v>
      </c>
      <c r="G22" s="47">
        <f t="shared" si="5"/>
        <v>4.9471468033648103E-2</v>
      </c>
      <c r="H22" s="47">
        <f t="shared" si="5"/>
        <v>4.8457226266722775E-2</v>
      </c>
      <c r="I22" s="47">
        <f t="shared" si="5"/>
        <v>4.745968180294724E-2</v>
      </c>
      <c r="J22" s="47">
        <f t="shared" si="5"/>
        <v>4.6478657863719963E-2</v>
      </c>
      <c r="K22" s="47">
        <f t="shared" si="5"/>
        <v>4.5513977321549826E-2</v>
      </c>
    </row>
    <row r="23" spans="1:11" ht="19.7" customHeight="1" x14ac:dyDescent="0.3">
      <c r="A23" s="46">
        <f>A22+0.1</f>
        <v>1.7000000000000004</v>
      </c>
      <c r="B23" s="47">
        <f t="shared" si="5"/>
        <v>4.4565462758543006E-2</v>
      </c>
      <c r="C23" s="47">
        <f t="shared" si="5"/>
        <v>4.3632936524031884E-2</v>
      </c>
      <c r="D23" s="47">
        <f t="shared" si="5"/>
        <v>4.2716220791328863E-2</v>
      </c>
      <c r="E23" s="47">
        <f t="shared" si="5"/>
        <v>4.1815137613594899E-2</v>
      </c>
      <c r="F23" s="47">
        <f t="shared" si="5"/>
        <v>4.0929508978807316E-2</v>
      </c>
      <c r="G23" s="47">
        <f t="shared" si="5"/>
        <v>4.0059156863817003E-2</v>
      </c>
      <c r="H23" s="47">
        <f t="shared" si="5"/>
        <v>3.9203903287482578E-2</v>
      </c>
      <c r="I23" s="47">
        <f t="shared" si="5"/>
        <v>3.8363570362871191E-2</v>
      </c>
      <c r="J23" s="47">
        <f t="shared" si="5"/>
        <v>3.7537980348516742E-2</v>
      </c>
      <c r="K23" s="47">
        <f t="shared" si="5"/>
        <v>3.6726955698726305E-2</v>
      </c>
    </row>
    <row r="24" spans="1:11" ht="19.7" customHeight="1" x14ac:dyDescent="0.3">
      <c r="A24" s="46">
        <f>A23+0.1</f>
        <v>1.8000000000000005</v>
      </c>
      <c r="B24" s="47">
        <f t="shared" si="5"/>
        <v>3.5930319112925768E-2</v>
      </c>
      <c r="C24" s="47">
        <f t="shared" si="5"/>
        <v>3.5147893584038803E-2</v>
      </c>
      <c r="D24" s="47">
        <f t="shared" si="5"/>
        <v>3.4379502445889942E-2</v>
      </c>
      <c r="E24" s="47">
        <f t="shared" si="5"/>
        <v>3.3624969419628337E-2</v>
      </c>
      <c r="F24" s="47">
        <f t="shared" si="5"/>
        <v>3.2884118659163852E-2</v>
      </c>
      <c r="G24" s="47">
        <f t="shared" si="5"/>
        <v>3.215677479561363E-2</v>
      </c>
      <c r="H24" s="47">
        <f t="shared" si="5"/>
        <v>3.1442762980752659E-2</v>
      </c>
      <c r="I24" s="47">
        <f t="shared" si="5"/>
        <v>3.0741908929465933E-2</v>
      </c>
      <c r="J24" s="47">
        <f t="shared" si="5"/>
        <v>3.0054038961199736E-2</v>
      </c>
      <c r="K24" s="47">
        <f t="shared" si="5"/>
        <v>2.9378980040409397E-2</v>
      </c>
    </row>
    <row r="25" spans="1:11" ht="19.7" customHeight="1" x14ac:dyDescent="0.3">
      <c r="A25" s="46">
        <f>A24+0.1</f>
        <v>1.9000000000000006</v>
      </c>
      <c r="B25" s="47">
        <f t="shared" si="5"/>
        <v>2.8716559816001741E-2</v>
      </c>
      <c r="C25" s="47">
        <f t="shared" si="5"/>
        <v>2.8066606659772453E-2</v>
      </c>
      <c r="D25" s="47">
        <f t="shared" si="5"/>
        <v>2.7428949703836802E-2</v>
      </c>
      <c r="E25" s="47">
        <f t="shared" si="5"/>
        <v>2.6803418877054952E-2</v>
      </c>
      <c r="F25" s="47">
        <f t="shared" si="5"/>
        <v>2.6189844940452622E-2</v>
      </c>
      <c r="G25" s="47">
        <f t="shared" si="5"/>
        <v>2.5588059521638562E-2</v>
      </c>
      <c r="H25" s="47">
        <f t="shared" si="5"/>
        <v>2.4997895148220373E-2</v>
      </c>
      <c r="I25" s="47">
        <f t="shared" si="5"/>
        <v>2.4419185280222466E-2</v>
      </c>
      <c r="J25" s="47">
        <f t="shared" si="5"/>
        <v>2.3851764341508486E-2</v>
      </c>
      <c r="K25" s="47">
        <f t="shared" si="5"/>
        <v>2.329546775021174E-2</v>
      </c>
    </row>
    <row r="26" spans="1:11" ht="19.7" customHeight="1" x14ac:dyDescent="0.3">
      <c r="A26" s="46">
        <f>A25+0.1</f>
        <v>2.0000000000000004</v>
      </c>
      <c r="B26" s="47">
        <f t="shared" si="5"/>
        <v>2.2750131948179209E-2</v>
      </c>
      <c r="C26" s="47">
        <f t="shared" si="5"/>
        <v>2.221559442943144E-2</v>
      </c>
      <c r="D26" s="47">
        <f t="shared" si="5"/>
        <v>2.1691693767646791E-2</v>
      </c>
      <c r="E26" s="47">
        <f t="shared" si="5"/>
        <v>2.1178269642672221E-2</v>
      </c>
      <c r="F26" s="47">
        <f t="shared" si="5"/>
        <v>2.0675162866069963E-2</v>
      </c>
      <c r="G26" s="47">
        <f t="shared" si="5"/>
        <v>2.0182215405704418E-2</v>
      </c>
      <c r="H26" s="47">
        <f t="shared" si="5"/>
        <v>1.9699270409376912E-2</v>
      </c>
      <c r="I26" s="47">
        <f t="shared" si="5"/>
        <v>1.9226172227517213E-2</v>
      </c>
      <c r="J26" s="47">
        <f t="shared" si="5"/>
        <v>1.8762766434937683E-2</v>
      </c>
      <c r="K26" s="47">
        <f t="shared" si="5"/>
        <v>1.8308899851658955E-2</v>
      </c>
    </row>
    <row r="27" spans="1:11" ht="19.7" customHeight="1" x14ac:dyDescent="0.3">
      <c r="A27" s="46"/>
    </row>
    <row r="28" spans="1:11" ht="19.7" customHeight="1" x14ac:dyDescent="0.3">
      <c r="A28" s="46">
        <f>A26+0.1</f>
        <v>2.1000000000000005</v>
      </c>
      <c r="B28" s="47">
        <f t="shared" ref="B28:K32" si="6">1-_xlfn.NORM.DIST(($A28+B$1),0,1,TRUE)</f>
        <v>1.7864420562816563E-2</v>
      </c>
      <c r="C28" s="47">
        <f t="shared" si="6"/>
        <v>1.7429177937657081E-2</v>
      </c>
      <c r="D28" s="47">
        <f t="shared" si="6"/>
        <v>1.700302264763276E-2</v>
      </c>
      <c r="E28" s="47">
        <f t="shared" si="6"/>
        <v>1.6585806683604987E-2</v>
      </c>
      <c r="F28" s="47">
        <f t="shared" si="6"/>
        <v>1.6177383372166121E-2</v>
      </c>
      <c r="G28" s="47">
        <f t="shared" si="6"/>
        <v>1.5777607391090465E-2</v>
      </c>
      <c r="H28" s="47">
        <f t="shared" si="6"/>
        <v>1.5386334783925371E-2</v>
      </c>
      <c r="I28" s="47">
        <f t="shared" si="6"/>
        <v>1.5003422973732139E-2</v>
      </c>
      <c r="J28" s="47">
        <f t="shared" si="6"/>
        <v>1.4628730775989252E-2</v>
      </c>
      <c r="K28" s="47">
        <f t="shared" si="6"/>
        <v>1.4262118410668823E-2</v>
      </c>
    </row>
    <row r="29" spans="1:11" ht="19.7" customHeight="1" x14ac:dyDescent="0.3">
      <c r="A29" s="46">
        <f>A28+0.1</f>
        <v>2.2000000000000006</v>
      </c>
      <c r="B29" s="47">
        <f t="shared" si="6"/>
        <v>1.390344751349859E-2</v>
      </c>
      <c r="C29" s="47">
        <f t="shared" si="6"/>
        <v>1.3552581146419995E-2</v>
      </c>
      <c r="D29" s="47">
        <f t="shared" si="6"/>
        <v>1.3209383807256225E-2</v>
      </c>
      <c r="E29" s="47">
        <f t="shared" si="6"/>
        <v>1.2873721438601993E-2</v>
      </c>
      <c r="F29" s="47">
        <f t="shared" si="6"/>
        <v>1.2545461435946592E-2</v>
      </c>
      <c r="G29" s="47">
        <f t="shared" si="6"/>
        <v>1.2224472655044671E-2</v>
      </c>
      <c r="H29" s="47">
        <f t="shared" si="6"/>
        <v>1.1910625418547038E-2</v>
      </c>
      <c r="I29" s="47">
        <f t="shared" si="6"/>
        <v>1.1603791521903495E-2</v>
      </c>
      <c r="J29" s="47">
        <f t="shared" si="6"/>
        <v>1.1303844238552796E-2</v>
      </c>
      <c r="K29" s="47">
        <f t="shared" si="6"/>
        <v>1.1010658324411393E-2</v>
      </c>
    </row>
    <row r="30" spans="1:11" ht="19.7" customHeight="1" x14ac:dyDescent="0.3">
      <c r="A30" s="46">
        <f>A29+0.1</f>
        <v>2.3000000000000007</v>
      </c>
      <c r="B30" s="47">
        <f t="shared" si="6"/>
        <v>1.0724110021675837E-2</v>
      </c>
      <c r="C30" s="47">
        <f t="shared" si="6"/>
        <v>1.0444077061951051E-2</v>
      </c>
      <c r="D30" s="47">
        <f t="shared" si="6"/>
        <v>1.0170438668719695E-2</v>
      </c>
      <c r="E30" s="47">
        <f t="shared" si="6"/>
        <v>9.9030755591642539E-3</v>
      </c>
      <c r="F30" s="47">
        <f t="shared" si="6"/>
        <v>9.6418699453583168E-3</v>
      </c>
      <c r="G30" s="47">
        <f t="shared" si="6"/>
        <v>9.3867055348385575E-3</v>
      </c>
      <c r="H30" s="47">
        <f t="shared" si="6"/>
        <v>9.1374675305726516E-3</v>
      </c>
      <c r="I30" s="47">
        <f t="shared" si="6"/>
        <v>8.8940426303367737E-3</v>
      </c>
      <c r="J30" s="47">
        <f t="shared" si="6"/>
        <v>8.6563190255165567E-3</v>
      </c>
      <c r="K30" s="47">
        <f t="shared" si="6"/>
        <v>8.4241863993457233E-3</v>
      </c>
    </row>
    <row r="31" spans="1:11" ht="19.7" customHeight="1" x14ac:dyDescent="0.3">
      <c r="A31" s="46">
        <f>A30+0.1</f>
        <v>2.4000000000000008</v>
      </c>
      <c r="B31" s="47">
        <f t="shared" si="6"/>
        <v>8.1975359245961554E-3</v>
      </c>
      <c r="C31" s="47">
        <f t="shared" si="6"/>
        <v>7.9762602607337252E-3</v>
      </c>
      <c r="D31" s="47">
        <f t="shared" si="6"/>
        <v>7.760253550553653E-3</v>
      </c>
      <c r="E31" s="47">
        <f t="shared" si="6"/>
        <v>7.5494114163091597E-3</v>
      </c>
      <c r="F31" s="47">
        <f t="shared" si="6"/>
        <v>7.3436309553482904E-3</v>
      </c>
      <c r="G31" s="47">
        <f t="shared" si="6"/>
        <v>7.1428107352714543E-3</v>
      </c>
      <c r="H31" s="47">
        <f t="shared" si="6"/>
        <v>6.9468507886243369E-3</v>
      </c>
      <c r="I31" s="47">
        <f t="shared" si="6"/>
        <v>6.7556526071406164E-3</v>
      </c>
      <c r="J31" s="47">
        <f t="shared" si="6"/>
        <v>6.5691191355466971E-3</v>
      </c>
      <c r="K31" s="47">
        <f t="shared" si="6"/>
        <v>6.3871547649431148E-3</v>
      </c>
    </row>
    <row r="32" spans="1:11" ht="19.7" customHeight="1" x14ac:dyDescent="0.3">
      <c r="A32" s="46">
        <f>A31+0.1</f>
        <v>2.5000000000000009</v>
      </c>
      <c r="B32" s="47">
        <f t="shared" si="6"/>
        <v>6.2096653257761592E-3</v>
      </c>
      <c r="C32" s="47">
        <f t="shared" si="6"/>
        <v>6.0365580804125907E-3</v>
      </c>
      <c r="D32" s="47">
        <f t="shared" si="6"/>
        <v>5.8677417153325528E-3</v>
      </c>
      <c r="E32" s="47">
        <f t="shared" si="6"/>
        <v>5.7031263329506698E-3</v>
      </c>
      <c r="F32" s="47">
        <f t="shared" si="6"/>
        <v>5.5426234430825394E-3</v>
      </c>
      <c r="G32" s="47">
        <f t="shared" si="6"/>
        <v>5.3861459540667234E-3</v>
      </c>
      <c r="H32" s="47">
        <f t="shared" si="6"/>
        <v>5.2336081635557807E-3</v>
      </c>
      <c r="I32" s="47">
        <f t="shared" si="6"/>
        <v>5.0849257489909983E-3</v>
      </c>
      <c r="J32" s="47">
        <f t="shared" si="6"/>
        <v>4.9400157577705883E-3</v>
      </c>
      <c r="K32" s="47">
        <f t="shared" si="6"/>
        <v>4.7987965971261204E-3</v>
      </c>
    </row>
    <row r="33" spans="1:11" ht="19.7" customHeight="1" x14ac:dyDescent="0.3">
      <c r="A33" s="46"/>
    </row>
    <row r="34" spans="1:11" ht="19.7" customHeight="1" x14ac:dyDescent="0.3">
      <c r="A34" s="46">
        <f>A32+0.1</f>
        <v>2.600000000000001</v>
      </c>
      <c r="B34" s="47">
        <f t="shared" ref="B34:K38" si="7">1-_xlfn.NORM.DIST(($A34+B$1),0,1,TRUE)</f>
        <v>4.661188023718732E-3</v>
      </c>
      <c r="C34" s="47">
        <f t="shared" si="7"/>
        <v>4.5271111329673319E-3</v>
      </c>
      <c r="D34" s="47">
        <f t="shared" si="7"/>
        <v>4.3964883481213413E-3</v>
      </c>
      <c r="E34" s="47">
        <f t="shared" si="7"/>
        <v>4.2692434090892961E-3</v>
      </c>
      <c r="F34" s="47">
        <f t="shared" si="7"/>
        <v>4.14530136103608E-3</v>
      </c>
      <c r="G34" s="47">
        <f t="shared" si="7"/>
        <v>4.0245885427583339E-3</v>
      </c>
      <c r="H34" s="47">
        <f t="shared" si="7"/>
        <v>3.907032574852809E-3</v>
      </c>
      <c r="I34" s="47">
        <f t="shared" si="7"/>
        <v>3.7925623476854353E-3</v>
      </c>
      <c r="J34" s="47">
        <f t="shared" si="7"/>
        <v>3.6811080091749826E-3</v>
      </c>
      <c r="K34" s="47">
        <f t="shared" si="7"/>
        <v>3.5726009523997515E-3</v>
      </c>
    </row>
    <row r="35" spans="1:11" ht="19.7" customHeight="1" x14ac:dyDescent="0.3">
      <c r="A35" s="46">
        <f>A34+0.1</f>
        <v>2.7000000000000011</v>
      </c>
      <c r="B35" s="47">
        <f t="shared" si="7"/>
        <v>3.4669738030406183E-3</v>
      </c>
      <c r="C35" s="47">
        <f t="shared" si="7"/>
        <v>3.3641604066692032E-3</v>
      </c>
      <c r="D35" s="47">
        <f t="shared" si="7"/>
        <v>3.2640958158912659E-3</v>
      </c>
      <c r="E35" s="47">
        <f t="shared" si="7"/>
        <v>3.1667162773577617E-3</v>
      </c>
      <c r="F35" s="47">
        <f t="shared" si="7"/>
        <v>3.0719592186504441E-3</v>
      </c>
      <c r="G35" s="47">
        <f t="shared" si="7"/>
        <v>2.9797632350545555E-3</v>
      </c>
      <c r="H35" s="47">
        <f t="shared" si="7"/>
        <v>2.8900680762261599E-3</v>
      </c>
      <c r="I35" s="47">
        <f t="shared" si="7"/>
        <v>2.8028146327649939E-3</v>
      </c>
      <c r="J35" s="47">
        <f t="shared" si="7"/>
        <v>2.7179449227012764E-3</v>
      </c>
      <c r="K35" s="47">
        <f t="shared" si="7"/>
        <v>2.6354020779049137E-3</v>
      </c>
    </row>
    <row r="36" spans="1:11" ht="19.7" customHeight="1" x14ac:dyDescent="0.3">
      <c r="A36" s="46">
        <f>A35+0.1</f>
        <v>2.8000000000000012</v>
      </c>
      <c r="B36" s="47">
        <f t="shared" si="7"/>
        <v>2.5551303304278683E-3</v>
      </c>
      <c r="C36" s="47">
        <f t="shared" si="7"/>
        <v>2.4770749987857998E-3</v>
      </c>
      <c r="D36" s="47">
        <f t="shared" si="7"/>
        <v>2.4011824741891896E-3</v>
      </c>
      <c r="E36" s="47">
        <f t="shared" si="7"/>
        <v>2.3274002067315003E-3</v>
      </c>
      <c r="F36" s="47">
        <f t="shared" si="7"/>
        <v>2.2556766915423632E-3</v>
      </c>
      <c r="G36" s="47">
        <f t="shared" si="7"/>
        <v>2.1859614549132322E-3</v>
      </c>
      <c r="H36" s="47">
        <f t="shared" si="7"/>
        <v>2.1182050404046082E-3</v>
      </c>
      <c r="I36" s="47">
        <f t="shared" si="7"/>
        <v>2.0523589949397181E-3</v>
      </c>
      <c r="J36" s="47">
        <f t="shared" si="7"/>
        <v>1.9883758548943087E-3</v>
      </c>
      <c r="K36" s="47">
        <f t="shared" si="7"/>
        <v>1.9262091321878838E-3</v>
      </c>
    </row>
    <row r="37" spans="1:11" ht="19.7" customHeight="1" x14ac:dyDescent="0.3">
      <c r="A37" s="46">
        <f>A36+0.1</f>
        <v>2.9000000000000012</v>
      </c>
      <c r="B37" s="47">
        <f t="shared" si="7"/>
        <v>1.8658133003840449E-3</v>
      </c>
      <c r="C37" s="47">
        <f t="shared" si="7"/>
        <v>1.8071437808063751E-3</v>
      </c>
      <c r="D37" s="47">
        <f t="shared" si="7"/>
        <v>1.7501569286760832E-3</v>
      </c>
      <c r="E37" s="47">
        <f t="shared" si="7"/>
        <v>1.694810019277293E-3</v>
      </c>
      <c r="F37" s="47">
        <f t="shared" si="7"/>
        <v>1.6410612341569708E-3</v>
      </c>
      <c r="G37" s="47">
        <f t="shared" si="7"/>
        <v>1.5888696473648212E-3</v>
      </c>
      <c r="H37" s="47">
        <f t="shared" si="7"/>
        <v>1.538195211738036E-3</v>
      </c>
      <c r="I37" s="47">
        <f t="shared" si="7"/>
        <v>1.4889987452374465E-3</v>
      </c>
      <c r="J37" s="47">
        <f t="shared" si="7"/>
        <v>1.4412419173399638E-3</v>
      </c>
      <c r="K37" s="47">
        <f t="shared" si="7"/>
        <v>1.3948872354921926E-3</v>
      </c>
    </row>
    <row r="38" spans="1:11" ht="19.7" customHeight="1" x14ac:dyDescent="0.3">
      <c r="A38" s="48">
        <f>A37+0.1</f>
        <v>3.0000000000000013</v>
      </c>
      <c r="B38" s="49">
        <f t="shared" si="7"/>
        <v>1.3498980316301035E-3</v>
      </c>
      <c r="C38" s="49">
        <f t="shared" si="7"/>
        <v>1.3062384487694256E-3</v>
      </c>
      <c r="D38" s="49">
        <f t="shared" si="7"/>
        <v>1.2638734276723129E-3</v>
      </c>
      <c r="E38" s="49">
        <f t="shared" si="7"/>
        <v>1.2227686935922799E-3</v>
      </c>
      <c r="F38" s="49">
        <f t="shared" si="7"/>
        <v>1.1828907431044033E-3</v>
      </c>
      <c r="G38" s="49">
        <f t="shared" si="7"/>
        <v>1.1442068310226761E-3</v>
      </c>
      <c r="H38" s="49">
        <f t="shared" si="7"/>
        <v>1.1066849574092874E-3</v>
      </c>
      <c r="I38" s="49">
        <f t="shared" si="7"/>
        <v>1.0702938546789387E-3</v>
      </c>
      <c r="J38" s="49">
        <f t="shared" si="7"/>
        <v>1.0350029748028566E-3</v>
      </c>
      <c r="K38" s="49">
        <f t="shared" si="7"/>
        <v>1.0007824766140594E-3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topLeftCell="J1" zoomScale="60" zoomScaleNormal="90" zoomScalePageLayoutView="80" workbookViewId="0">
      <selection activeCell="BC19" sqref="BC19:BX21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52" width="3.625" style="18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100" t="s">
        <v>0</v>
      </c>
      <c r="D2" s="101"/>
      <c r="E2" s="101"/>
      <c r="F2" s="102"/>
      <c r="G2" s="25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83" t="s">
        <v>37</v>
      </c>
      <c r="AB2" s="83"/>
      <c r="AC2" s="83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1"/>
      <c r="BC2" s="100" t="s">
        <v>2</v>
      </c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2"/>
    </row>
    <row r="3" spans="1:76" ht="24.95" customHeight="1" thickBot="1" x14ac:dyDescent="0.35">
      <c r="A3" s="1"/>
      <c r="B3" s="1"/>
      <c r="C3" s="106"/>
      <c r="D3" s="107"/>
      <c r="E3" s="107"/>
      <c r="F3" s="108"/>
      <c r="G3" s="4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W3" s="20"/>
      <c r="AX3" s="20"/>
      <c r="AY3" s="20"/>
      <c r="AZ3" s="20"/>
      <c r="BA3" s="21"/>
      <c r="BC3" s="103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5"/>
    </row>
    <row r="4" spans="1:76" ht="24.95" customHeight="1" thickBot="1" x14ac:dyDescent="0.35">
      <c r="A4" s="1"/>
      <c r="B4" s="1"/>
      <c r="C4" s="103"/>
      <c r="D4" s="104"/>
      <c r="E4" s="104"/>
      <c r="F4" s="105"/>
      <c r="G4" s="26" t="s">
        <v>34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W4" s="20"/>
      <c r="AX4" s="20"/>
      <c r="AY4" s="20"/>
      <c r="AZ4" s="20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/>
      <c r="AW5" s="20"/>
      <c r="AX5" s="20"/>
      <c r="AY5" s="20"/>
      <c r="AZ5" s="20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99" t="s">
        <v>36</v>
      </c>
      <c r="B6" s="99"/>
      <c r="C6" s="99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83"/>
      <c r="B17" s="83"/>
      <c r="C17" s="83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20"/>
      <c r="AB17" s="20"/>
      <c r="AY17" s="20"/>
      <c r="AZ17" s="20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20"/>
      <c r="AB20" s="20"/>
      <c r="AY20" s="20"/>
      <c r="AZ20" s="20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83"/>
      <c r="B21" s="83"/>
      <c r="C21" s="83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20"/>
      <c r="AB21" s="20"/>
      <c r="AY21" s="50"/>
      <c r="AZ21" s="50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20"/>
      <c r="AB22" s="20"/>
      <c r="AY22" s="50"/>
      <c r="AZ22" s="50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20"/>
      <c r="AB23" s="51"/>
      <c r="AY23" s="51"/>
      <c r="AZ23" s="51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20"/>
      <c r="AB24" s="51"/>
      <c r="AY24" s="51"/>
      <c r="AZ24" s="51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20"/>
      <c r="AB25" s="20"/>
      <c r="AY25" s="50"/>
      <c r="AZ25" s="50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20"/>
      <c r="AB26" s="20"/>
      <c r="AY26" s="50"/>
      <c r="AZ26" s="50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20"/>
      <c r="AB27" s="20"/>
      <c r="AY27" s="20"/>
      <c r="AZ27" s="20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20"/>
      <c r="AB28" s="20"/>
      <c r="AY28" s="20"/>
      <c r="AZ28" s="20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83"/>
      <c r="B29" s="83"/>
      <c r="C29" s="83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20"/>
      <c r="AB29" s="20"/>
      <c r="AY29" s="20"/>
      <c r="AZ29" s="20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20"/>
      <c r="AB30" s="20"/>
      <c r="AY30" s="20"/>
      <c r="AZ30" s="20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20"/>
      <c r="AB31" s="20"/>
      <c r="AY31" s="20"/>
      <c r="AZ31" s="20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20"/>
      <c r="AB32" s="20"/>
      <c r="AY32" s="20"/>
      <c r="AZ32" s="20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20"/>
      <c r="AB33" s="20"/>
      <c r="AY33" s="20"/>
      <c r="AZ33" s="20"/>
      <c r="BA33" s="24"/>
      <c r="BC33" s="1" t="s">
        <v>3</v>
      </c>
      <c r="BH33" s="1" t="s">
        <v>39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31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38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opLeftCell="Y32" workbookViewId="0">
      <selection activeCell="AG14" sqref="AG14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-2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0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-1.9</v>
      </c>
      <c r="AD7">
        <f>_xlfn.NORM.DIST(AC7,Z$2,Z$3,FALSE)</f>
        <v>6.5615814774676595E-2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71" si="11">AC7+0.1</f>
        <v>-1.7999999999999998</v>
      </c>
      <c r="AD8">
        <f t="shared" ref="AD8:AD26" si="12">_xlfn.NORM.DIST(AC8,Z$2,Z$3,FALSE)</f>
        <v>7.8950158300894177E-2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-1.6999999999999997</v>
      </c>
      <c r="AD9">
        <f t="shared" si="12"/>
        <v>9.4049077376886975E-2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-1.5999999999999996</v>
      </c>
      <c r="AD10">
        <f t="shared" si="12"/>
        <v>0.11092083467945563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-1.4999999999999996</v>
      </c>
      <c r="AD11">
        <f t="shared" si="12"/>
        <v>0.12951759566589183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-1.3999999999999995</v>
      </c>
      <c r="AD12">
        <f t="shared" si="12"/>
        <v>0.14972746563574499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-1.2999999999999994</v>
      </c>
      <c r="AD13">
        <f t="shared" si="12"/>
        <v>0.17136859204780749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-1.1999999999999993</v>
      </c>
      <c r="AD14">
        <f t="shared" si="12"/>
        <v>0.19418605498321312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-1.0999999999999992</v>
      </c>
      <c r="AD15">
        <f t="shared" si="12"/>
        <v>0.21785217703255075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-0.99999999999999922</v>
      </c>
      <c r="AD16">
        <f t="shared" si="12"/>
        <v>0.24197072451914353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-0.89999999999999925</v>
      </c>
      <c r="AD17">
        <f t="shared" si="12"/>
        <v>0.26608524989875498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-0.79999999999999927</v>
      </c>
      <c r="AD18">
        <f t="shared" si="12"/>
        <v>0.28969155276148295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-0.69999999999999929</v>
      </c>
      <c r="AD19">
        <f t="shared" si="12"/>
        <v>0.31225393336676144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-0.59999999999999931</v>
      </c>
      <c r="AD20">
        <f t="shared" si="12"/>
        <v>0.33322460289179978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-0.49999999999999933</v>
      </c>
      <c r="AD21">
        <f t="shared" si="12"/>
        <v>0.35206532676429964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-0.39999999999999936</v>
      </c>
      <c r="AD22">
        <f t="shared" si="12"/>
        <v>0.36827014030332339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-0.29999999999999938</v>
      </c>
      <c r="AD23">
        <f t="shared" si="12"/>
        <v>0.38138781546052419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-0.19999999999999937</v>
      </c>
      <c r="AD24">
        <f t="shared" si="12"/>
        <v>0.39104269397545599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-9.9999999999999367E-2</v>
      </c>
      <c r="AD25">
        <f t="shared" si="12"/>
        <v>0.39695254747701186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6.3837823915946501E-16</v>
      </c>
      <c r="AD26">
        <f t="shared" si="12"/>
        <v>0.3989422804014327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  <c r="AC27">
        <f t="shared" si="11"/>
        <v>0.10000000000000064</v>
      </c>
      <c r="AD27">
        <f t="shared" ref="AD27:AD42" si="13">_xlfn.NORM.DIST(AC27,Z$2,Z$3,FALSE)</f>
        <v>0.39695254747701175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  <c r="AC28">
        <f t="shared" si="11"/>
        <v>0.20000000000000065</v>
      </c>
      <c r="AD28">
        <f t="shared" si="13"/>
        <v>0.39104269397545582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  <c r="AC29">
        <f t="shared" si="11"/>
        <v>0.30000000000000066</v>
      </c>
      <c r="AD29">
        <f t="shared" si="13"/>
        <v>0.38138781546052403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  <c r="AC30">
        <f t="shared" si="11"/>
        <v>0.40000000000000069</v>
      </c>
      <c r="AD30">
        <f t="shared" si="13"/>
        <v>0.36827014030332322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  <c r="AC31">
        <f t="shared" si="11"/>
        <v>0.50000000000000067</v>
      </c>
      <c r="AD31">
        <f t="shared" si="13"/>
        <v>0.35206532676429941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  <c r="AC32">
        <f t="shared" si="11"/>
        <v>0.60000000000000064</v>
      </c>
      <c r="AD32">
        <f t="shared" si="13"/>
        <v>0.3332246028917995</v>
      </c>
    </row>
    <row r="33" spans="2:30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  <c r="AC33">
        <f t="shared" si="11"/>
        <v>0.70000000000000062</v>
      </c>
      <c r="AD33">
        <f t="shared" si="13"/>
        <v>0.31225393336676116</v>
      </c>
    </row>
    <row r="34" spans="2:30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  <c r="AC34">
        <f t="shared" si="11"/>
        <v>0.8000000000000006</v>
      </c>
      <c r="AD34">
        <f t="shared" si="13"/>
        <v>0.28969155276148262</v>
      </c>
    </row>
    <row r="35" spans="2:30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  <c r="AC35">
        <f t="shared" si="11"/>
        <v>0.90000000000000058</v>
      </c>
      <c r="AD35">
        <f t="shared" si="13"/>
        <v>0.26608524989875471</v>
      </c>
    </row>
    <row r="36" spans="2:30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  <c r="AC36">
        <f t="shared" si="11"/>
        <v>1.0000000000000007</v>
      </c>
      <c r="AD36">
        <f t="shared" si="13"/>
        <v>0.2419707245191432</v>
      </c>
    </row>
    <row r="37" spans="2:30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  <c r="AC37">
        <f t="shared" si="11"/>
        <v>1.1000000000000008</v>
      </c>
      <c r="AD37">
        <f t="shared" si="13"/>
        <v>0.21785217703255036</v>
      </c>
    </row>
    <row r="38" spans="2:30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  <c r="AC38">
        <f t="shared" si="11"/>
        <v>1.2000000000000008</v>
      </c>
      <c r="AD38">
        <f t="shared" si="13"/>
        <v>0.19418605498321276</v>
      </c>
    </row>
    <row r="39" spans="2:30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  <c r="AC39">
        <f t="shared" si="11"/>
        <v>1.3000000000000009</v>
      </c>
      <c r="AD39">
        <f t="shared" si="13"/>
        <v>0.17136859204780716</v>
      </c>
    </row>
    <row r="40" spans="2:30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  <c r="AC40">
        <f t="shared" si="11"/>
        <v>1.400000000000001</v>
      </c>
      <c r="AD40">
        <f t="shared" si="13"/>
        <v>0.14972746563574466</v>
      </c>
    </row>
    <row r="41" spans="2:30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  <c r="AC41">
        <f t="shared" si="11"/>
        <v>1.5000000000000011</v>
      </c>
      <c r="AD41">
        <f t="shared" si="13"/>
        <v>0.12951759566589149</v>
      </c>
    </row>
    <row r="42" spans="2:30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  <c r="AC42">
        <f t="shared" si="11"/>
        <v>1.6000000000000012</v>
      </c>
      <c r="AD42">
        <f t="shared" si="13"/>
        <v>0.11092083467945535</v>
      </c>
    </row>
    <row r="43" spans="2:30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  <c r="AC43">
        <f t="shared" si="11"/>
        <v>1.7000000000000013</v>
      </c>
      <c r="AD43">
        <f t="shared" ref="AD43:AD79" si="14">_xlfn.NORM.DIST(AC43,Z$2,Z$3,FALSE)</f>
        <v>9.4049077376886711E-2</v>
      </c>
    </row>
    <row r="44" spans="2:30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  <c r="AC44">
        <f t="shared" si="11"/>
        <v>1.8000000000000014</v>
      </c>
      <c r="AD44">
        <f t="shared" si="14"/>
        <v>7.8950158300893969E-2</v>
      </c>
    </row>
    <row r="45" spans="2:30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  <c r="AC45">
        <f t="shared" si="11"/>
        <v>1.9000000000000015</v>
      </c>
      <c r="AD45">
        <f t="shared" si="14"/>
        <v>6.5615814774676415E-2</v>
      </c>
    </row>
    <row r="46" spans="2:30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  <c r="AC46">
        <f t="shared" si="11"/>
        <v>2.0000000000000013</v>
      </c>
      <c r="AD46">
        <f t="shared" si="14"/>
        <v>5.3990966513187917E-2</v>
      </c>
    </row>
    <row r="47" spans="2:30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  <c r="AC47">
        <f t="shared" si="11"/>
        <v>2.1000000000000014</v>
      </c>
      <c r="AD47">
        <f t="shared" si="14"/>
        <v>4.3983595980427052E-2</v>
      </c>
    </row>
    <row r="48" spans="2:30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  <c r="AC48">
        <f t="shared" si="11"/>
        <v>2.2000000000000015</v>
      </c>
      <c r="AD48">
        <f t="shared" si="14"/>
        <v>3.5474592846231313E-2</v>
      </c>
    </row>
    <row r="49" spans="2:30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  <c r="AC49">
        <f t="shared" si="11"/>
        <v>2.3000000000000016</v>
      </c>
      <c r="AD49">
        <f t="shared" si="14"/>
        <v>2.8327037741601072E-2</v>
      </c>
    </row>
    <row r="50" spans="2:30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  <c r="AC50">
        <f t="shared" si="11"/>
        <v>2.4000000000000017</v>
      </c>
      <c r="AD50">
        <f t="shared" si="14"/>
        <v>2.2394530294842813E-2</v>
      </c>
    </row>
    <row r="51" spans="2:30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  <c r="AC51">
        <f t="shared" si="11"/>
        <v>2.5000000000000018</v>
      </c>
      <c r="AD51">
        <f t="shared" si="14"/>
        <v>1.7528300493568461E-2</v>
      </c>
    </row>
    <row r="52" spans="2:30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  <c r="AC52">
        <f t="shared" si="11"/>
        <v>2.6000000000000019</v>
      </c>
      <c r="AD52">
        <f t="shared" si="14"/>
        <v>1.3582969233685552E-2</v>
      </c>
    </row>
    <row r="53" spans="2:30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  <c r="AC53">
        <f t="shared" si="11"/>
        <v>2.700000000000002</v>
      </c>
      <c r="AD53">
        <f t="shared" si="14"/>
        <v>1.042093481442254E-2</v>
      </c>
    </row>
    <row r="54" spans="2:30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  <c r="AC54">
        <f t="shared" si="11"/>
        <v>2.800000000000002</v>
      </c>
      <c r="AD54">
        <f t="shared" si="14"/>
        <v>7.9154515829799182E-3</v>
      </c>
    </row>
    <row r="55" spans="2:30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  <c r="AC55">
        <f t="shared" si="11"/>
        <v>2.9000000000000021</v>
      </c>
      <c r="AD55">
        <f t="shared" si="14"/>
        <v>5.9525324197758165E-3</v>
      </c>
    </row>
    <row r="56" spans="2:30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  <c r="AC56">
        <f t="shared" si="11"/>
        <v>3.0000000000000022</v>
      </c>
      <c r="AD56">
        <f t="shared" si="14"/>
        <v>4.4318484119379763E-3</v>
      </c>
    </row>
    <row r="57" spans="2:30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  <c r="AC57">
        <f t="shared" si="11"/>
        <v>3.1000000000000023</v>
      </c>
      <c r="AD57">
        <f t="shared" si="14"/>
        <v>3.2668190561998983E-3</v>
      </c>
    </row>
    <row r="58" spans="2:30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  <c r="AC58">
        <f t="shared" si="11"/>
        <v>3.2000000000000024</v>
      </c>
      <c r="AD58">
        <f t="shared" si="14"/>
        <v>2.3840882014648235E-3</v>
      </c>
    </row>
    <row r="59" spans="2:30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  <c r="AC59">
        <f t="shared" si="11"/>
        <v>3.3000000000000025</v>
      </c>
      <c r="AD59">
        <f t="shared" si="14"/>
        <v>1.7225689390536658E-3</v>
      </c>
    </row>
    <row r="60" spans="2:30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  <c r="AC60">
        <f t="shared" si="11"/>
        <v>3.4000000000000026</v>
      </c>
      <c r="AD60">
        <f t="shared" si="14"/>
        <v>1.2322191684730078E-3</v>
      </c>
    </row>
    <row r="61" spans="2:30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  <c r="AC61">
        <f t="shared" si="11"/>
        <v>3.5000000000000027</v>
      </c>
      <c r="AD61">
        <f t="shared" si="14"/>
        <v>8.7268269504575235E-4</v>
      </c>
    </row>
    <row r="62" spans="2:30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  <c r="AC62">
        <f t="shared" si="11"/>
        <v>3.6000000000000028</v>
      </c>
      <c r="AD62">
        <f t="shared" si="14"/>
        <v>6.1190193011376594E-4</v>
      </c>
    </row>
    <row r="63" spans="2:30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  <c r="AC63">
        <f t="shared" si="11"/>
        <v>3.7000000000000028</v>
      </c>
      <c r="AD63">
        <f t="shared" si="14"/>
        <v>4.2478027055074731E-4</v>
      </c>
    </row>
    <row r="64" spans="2:30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  <c r="AC64">
        <f t="shared" si="11"/>
        <v>3.8000000000000029</v>
      </c>
      <c r="AD64">
        <f t="shared" si="14"/>
        <v>2.9194692579145691E-4</v>
      </c>
    </row>
    <row r="65" spans="2:30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  <c r="AC65">
        <f t="shared" si="11"/>
        <v>3.900000000000003</v>
      </c>
      <c r="AD65">
        <f t="shared" si="14"/>
        <v>1.9865547139277025E-4</v>
      </c>
    </row>
    <row r="66" spans="2:30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  <c r="AC66">
        <f t="shared" si="11"/>
        <v>4.0000000000000027</v>
      </c>
      <c r="AD66">
        <f t="shared" si="14"/>
        <v>1.3383022576488393E-4</v>
      </c>
    </row>
    <row r="67" spans="2:30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30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30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30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30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ref="M71:M86" si="15">M70+0.2</f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30" x14ac:dyDescent="0.3">
      <c r="B72">
        <f t="shared" ref="B72:B86" si="16">B71+0.1</f>
        <v>2.6000000000000036</v>
      </c>
      <c r="C72">
        <f t="shared" ref="C72:C86" si="17">_xlfn.NORM.DIST(B72,C$2,C$3,FALSE)</f>
        <v>1.3582969233685486E-2</v>
      </c>
      <c r="K72">
        <f t="shared" ref="K72:K86" si="18">K71+0.1</f>
        <v>2.6000000000000036</v>
      </c>
      <c r="L72">
        <f t="shared" ref="L72:N86" si="19">_xlfn.NORM.DIST(K72,L$2,L$3,FALSE)</f>
        <v>1.3582969233685486E-2</v>
      </c>
      <c r="M72">
        <f t="shared" si="15"/>
        <v>5.2000000000000073</v>
      </c>
      <c r="N72">
        <f t="shared" si="19"/>
        <v>6.7914846168427431E-3</v>
      </c>
      <c r="O72">
        <f t="shared" ref="O72:O86" si="20">O71+0.1</f>
        <v>4.6000000000000005</v>
      </c>
      <c r="P72">
        <f t="shared" ref="P72:P86" si="21">_xlfn.NORM.DIST(O72,P$2,P$3,FALSE)</f>
        <v>0.11092083467945546</v>
      </c>
      <c r="Y72">
        <f t="shared" ref="Y72:Y86" si="22">Y71+0.1</f>
        <v>2.6000000000000036</v>
      </c>
      <c r="Z72">
        <f t="shared" ref="Z72:Z86" si="23">_xlfn.NORM.DIST(Y72,Z$2,Z$3,FALSE)</f>
        <v>1.3582969233685486E-2</v>
      </c>
    </row>
    <row r="73" spans="2:30" x14ac:dyDescent="0.3">
      <c r="B73">
        <f t="shared" si="16"/>
        <v>2.7000000000000037</v>
      </c>
      <c r="C73">
        <f t="shared" si="17"/>
        <v>1.0420934814422488E-2</v>
      </c>
      <c r="K73">
        <f t="shared" si="18"/>
        <v>2.7000000000000037</v>
      </c>
      <c r="L73">
        <f t="shared" si="19"/>
        <v>1.0420934814422488E-2</v>
      </c>
      <c r="M73">
        <f t="shared" si="15"/>
        <v>5.4000000000000075</v>
      </c>
      <c r="N73">
        <f t="shared" si="19"/>
        <v>5.2104674072112438E-3</v>
      </c>
      <c r="O73">
        <f t="shared" si="20"/>
        <v>4.7</v>
      </c>
      <c r="P73">
        <f t="shared" si="21"/>
        <v>9.4049077376886905E-2</v>
      </c>
      <c r="Y73">
        <f t="shared" si="22"/>
        <v>2.7000000000000037</v>
      </c>
      <c r="Z73">
        <f t="shared" si="23"/>
        <v>1.0420934814422488E-2</v>
      </c>
    </row>
    <row r="74" spans="2:30" x14ac:dyDescent="0.3">
      <c r="B74">
        <f t="shared" si="16"/>
        <v>2.8000000000000038</v>
      </c>
      <c r="C74">
        <f t="shared" si="17"/>
        <v>7.9154515829798801E-3</v>
      </c>
      <c r="K74">
        <f t="shared" si="18"/>
        <v>2.8000000000000038</v>
      </c>
      <c r="L74">
        <f t="shared" si="19"/>
        <v>7.9154515829798801E-3</v>
      </c>
      <c r="M74">
        <f t="shared" si="15"/>
        <v>5.6000000000000076</v>
      </c>
      <c r="N74">
        <f t="shared" si="19"/>
        <v>3.95772579148994E-3</v>
      </c>
      <c r="O74">
        <f t="shared" si="20"/>
        <v>4.8</v>
      </c>
      <c r="P74">
        <f t="shared" si="21"/>
        <v>7.8950158300894177E-2</v>
      </c>
      <c r="Y74">
        <f t="shared" si="22"/>
        <v>2.8000000000000038</v>
      </c>
      <c r="Z74">
        <f t="shared" si="23"/>
        <v>7.9154515829798801E-3</v>
      </c>
    </row>
    <row r="75" spans="2:30" x14ac:dyDescent="0.3">
      <c r="B75">
        <f t="shared" si="16"/>
        <v>2.9000000000000039</v>
      </c>
      <c r="C75">
        <f t="shared" si="17"/>
        <v>5.9525324197757853E-3</v>
      </c>
      <c r="K75">
        <f t="shared" si="18"/>
        <v>2.9000000000000039</v>
      </c>
      <c r="L75">
        <f t="shared" si="19"/>
        <v>5.9525324197757853E-3</v>
      </c>
      <c r="M75">
        <f t="shared" si="15"/>
        <v>5.8000000000000078</v>
      </c>
      <c r="N75">
        <f t="shared" si="19"/>
        <v>2.9762662098878926E-3</v>
      </c>
      <c r="O75">
        <f t="shared" si="20"/>
        <v>4.8999999999999995</v>
      </c>
      <c r="P75">
        <f t="shared" si="21"/>
        <v>6.5615814774676665E-2</v>
      </c>
      <c r="Y75">
        <f t="shared" si="22"/>
        <v>2.9000000000000039</v>
      </c>
      <c r="Z75">
        <f t="shared" si="23"/>
        <v>5.9525324197757853E-3</v>
      </c>
    </row>
    <row r="76" spans="2:30" x14ac:dyDescent="0.3">
      <c r="B76">
        <f t="shared" si="16"/>
        <v>3.000000000000004</v>
      </c>
      <c r="C76">
        <f t="shared" si="17"/>
        <v>4.4318484119379529E-3</v>
      </c>
      <c r="K76">
        <f t="shared" si="18"/>
        <v>3.000000000000004</v>
      </c>
      <c r="L76">
        <f t="shared" si="19"/>
        <v>4.4318484119379529E-3</v>
      </c>
      <c r="M76">
        <f t="shared" si="15"/>
        <v>6.000000000000008</v>
      </c>
      <c r="N76">
        <f t="shared" si="19"/>
        <v>2.2159242059689764E-3</v>
      </c>
      <c r="O76">
        <f t="shared" si="20"/>
        <v>4.9999999999999991</v>
      </c>
      <c r="P76">
        <f t="shared" si="21"/>
        <v>5.3990966513188146E-2</v>
      </c>
      <c r="Y76">
        <f t="shared" si="22"/>
        <v>3.000000000000004</v>
      </c>
      <c r="Z76">
        <f t="shared" si="23"/>
        <v>4.4318484119379529E-3</v>
      </c>
    </row>
    <row r="77" spans="2:30" x14ac:dyDescent="0.3">
      <c r="B77">
        <f t="shared" si="16"/>
        <v>3.1000000000000041</v>
      </c>
      <c r="C77">
        <f t="shared" si="17"/>
        <v>3.2668190561998783E-3</v>
      </c>
      <c r="K77">
        <f t="shared" si="18"/>
        <v>3.1000000000000041</v>
      </c>
      <c r="L77">
        <f t="shared" si="19"/>
        <v>3.2668190561998783E-3</v>
      </c>
      <c r="M77">
        <f t="shared" si="15"/>
        <v>6.2000000000000082</v>
      </c>
      <c r="N77">
        <f t="shared" si="19"/>
        <v>1.6334095280999392E-3</v>
      </c>
      <c r="O77">
        <f t="shared" si="20"/>
        <v>5.0999999999999988</v>
      </c>
      <c r="P77">
        <f t="shared" si="21"/>
        <v>4.3983595980427309E-2</v>
      </c>
      <c r="Y77">
        <f t="shared" si="22"/>
        <v>3.1000000000000041</v>
      </c>
      <c r="Z77">
        <f t="shared" si="23"/>
        <v>3.2668190561998783E-3</v>
      </c>
    </row>
    <row r="78" spans="2:30" x14ac:dyDescent="0.3">
      <c r="B78">
        <f t="shared" si="16"/>
        <v>3.2000000000000042</v>
      </c>
      <c r="C78">
        <f t="shared" si="17"/>
        <v>2.3840882014648105E-3</v>
      </c>
      <c r="K78">
        <f t="shared" si="18"/>
        <v>3.2000000000000042</v>
      </c>
      <c r="L78">
        <f t="shared" si="19"/>
        <v>2.3840882014648105E-3</v>
      </c>
      <c r="M78">
        <f t="shared" si="15"/>
        <v>6.4000000000000083</v>
      </c>
      <c r="N78">
        <f t="shared" si="19"/>
        <v>1.1920441007324052E-3</v>
      </c>
      <c r="O78">
        <f t="shared" si="20"/>
        <v>5.1999999999999984</v>
      </c>
      <c r="P78">
        <f t="shared" si="21"/>
        <v>3.547459284623157E-2</v>
      </c>
      <c r="Y78">
        <f t="shared" si="22"/>
        <v>3.2000000000000042</v>
      </c>
      <c r="Z78">
        <f t="shared" si="23"/>
        <v>2.3840882014648105E-3</v>
      </c>
    </row>
    <row r="79" spans="2:30" x14ac:dyDescent="0.3">
      <c r="B79">
        <f t="shared" si="16"/>
        <v>3.3000000000000043</v>
      </c>
      <c r="C79">
        <f t="shared" si="17"/>
        <v>1.7225689390536552E-3</v>
      </c>
      <c r="K79">
        <f t="shared" si="18"/>
        <v>3.3000000000000043</v>
      </c>
      <c r="L79">
        <f t="shared" si="19"/>
        <v>1.7225689390536552E-3</v>
      </c>
      <c r="M79">
        <f t="shared" si="15"/>
        <v>6.6000000000000085</v>
      </c>
      <c r="N79">
        <f t="shared" si="19"/>
        <v>8.612844695268276E-4</v>
      </c>
      <c r="O79">
        <f t="shared" si="20"/>
        <v>5.299999999999998</v>
      </c>
      <c r="P79">
        <f t="shared" si="21"/>
        <v>2.8327037741601297E-2</v>
      </c>
      <c r="Y79">
        <f t="shared" si="22"/>
        <v>3.3000000000000043</v>
      </c>
      <c r="Z79">
        <f t="shared" si="23"/>
        <v>1.7225689390536552E-3</v>
      </c>
    </row>
    <row r="80" spans="2:30" x14ac:dyDescent="0.3">
      <c r="B80">
        <f t="shared" si="16"/>
        <v>3.4000000000000044</v>
      </c>
      <c r="C80">
        <f t="shared" si="17"/>
        <v>1.2322191684730013E-3</v>
      </c>
      <c r="K80">
        <f t="shared" si="18"/>
        <v>3.4000000000000044</v>
      </c>
      <c r="L80">
        <f t="shared" si="19"/>
        <v>1.2322191684730013E-3</v>
      </c>
      <c r="M80">
        <f t="shared" si="15"/>
        <v>6.8000000000000087</v>
      </c>
      <c r="N80">
        <f t="shared" si="19"/>
        <v>6.1610958423650064E-4</v>
      </c>
      <c r="O80">
        <f t="shared" si="20"/>
        <v>5.3999999999999977</v>
      </c>
      <c r="P80">
        <f t="shared" si="21"/>
        <v>2.2394530294843017E-2</v>
      </c>
      <c r="Y80">
        <f t="shared" si="22"/>
        <v>3.4000000000000044</v>
      </c>
      <c r="Z80">
        <f t="shared" si="23"/>
        <v>1.2322191684730013E-3</v>
      </c>
    </row>
    <row r="81" spans="2:26" x14ac:dyDescent="0.3">
      <c r="B81">
        <f t="shared" si="16"/>
        <v>3.5000000000000044</v>
      </c>
      <c r="C81">
        <f t="shared" si="17"/>
        <v>8.7268269504574606E-4</v>
      </c>
      <c r="K81">
        <f t="shared" si="18"/>
        <v>3.5000000000000044</v>
      </c>
      <c r="L81">
        <f t="shared" si="19"/>
        <v>8.7268269504574606E-4</v>
      </c>
      <c r="M81">
        <f t="shared" si="15"/>
        <v>7.0000000000000089</v>
      </c>
      <c r="N81">
        <f t="shared" si="19"/>
        <v>4.3634134752287303E-4</v>
      </c>
      <c r="O81">
        <f t="shared" si="20"/>
        <v>5.4999999999999973</v>
      </c>
      <c r="P81">
        <f t="shared" si="21"/>
        <v>1.7528300493568655E-2</v>
      </c>
      <c r="Y81">
        <f t="shared" si="22"/>
        <v>3.5000000000000044</v>
      </c>
      <c r="Z81">
        <f t="shared" si="23"/>
        <v>8.7268269504574606E-4</v>
      </c>
    </row>
    <row r="82" spans="2:26" x14ac:dyDescent="0.3">
      <c r="B82">
        <f t="shared" si="16"/>
        <v>3.6000000000000045</v>
      </c>
      <c r="C82">
        <f t="shared" si="17"/>
        <v>6.1190193011376214E-4</v>
      </c>
      <c r="K82">
        <f t="shared" si="18"/>
        <v>3.6000000000000045</v>
      </c>
      <c r="L82">
        <f t="shared" si="19"/>
        <v>6.1190193011376214E-4</v>
      </c>
      <c r="M82">
        <f t="shared" si="15"/>
        <v>7.2000000000000091</v>
      </c>
      <c r="N82">
        <f t="shared" si="19"/>
        <v>3.0595096505688107E-4</v>
      </c>
      <c r="O82">
        <f t="shared" si="20"/>
        <v>5.599999999999997</v>
      </c>
      <c r="P82">
        <f t="shared" si="21"/>
        <v>1.3582969233685722E-2</v>
      </c>
      <c r="Y82">
        <f t="shared" si="22"/>
        <v>3.6000000000000045</v>
      </c>
      <c r="Z82">
        <f t="shared" si="23"/>
        <v>6.1190193011376214E-4</v>
      </c>
    </row>
    <row r="83" spans="2:26" x14ac:dyDescent="0.3">
      <c r="B83">
        <f t="shared" si="16"/>
        <v>3.7000000000000046</v>
      </c>
      <c r="C83">
        <f t="shared" si="17"/>
        <v>4.2478027055074428E-4</v>
      </c>
      <c r="K83">
        <f t="shared" si="18"/>
        <v>3.7000000000000046</v>
      </c>
      <c r="L83">
        <f t="shared" si="19"/>
        <v>4.2478027055074428E-4</v>
      </c>
      <c r="M83">
        <f t="shared" si="15"/>
        <v>7.4000000000000092</v>
      </c>
      <c r="N83">
        <f t="shared" si="19"/>
        <v>2.1239013527537214E-4</v>
      </c>
      <c r="O83">
        <f t="shared" si="20"/>
        <v>5.6999999999999966</v>
      </c>
      <c r="P83">
        <f t="shared" si="21"/>
        <v>1.0420934814422692E-2</v>
      </c>
      <c r="Y83">
        <f t="shared" si="22"/>
        <v>3.7000000000000046</v>
      </c>
      <c r="Z83">
        <f t="shared" si="23"/>
        <v>4.2478027055074428E-4</v>
      </c>
    </row>
    <row r="84" spans="2:26" x14ac:dyDescent="0.3">
      <c r="B84">
        <f t="shared" si="16"/>
        <v>3.8000000000000047</v>
      </c>
      <c r="C84">
        <f t="shared" si="17"/>
        <v>2.9194692579145507E-4</v>
      </c>
      <c r="K84">
        <f t="shared" si="18"/>
        <v>3.8000000000000047</v>
      </c>
      <c r="L84">
        <f t="shared" si="19"/>
        <v>2.9194692579145507E-4</v>
      </c>
      <c r="M84">
        <f t="shared" si="15"/>
        <v>7.6000000000000094</v>
      </c>
      <c r="N84">
        <f t="shared" si="19"/>
        <v>1.4597346289572753E-4</v>
      </c>
      <c r="O84">
        <f t="shared" si="20"/>
        <v>5.7999999999999963</v>
      </c>
      <c r="P84">
        <f t="shared" si="21"/>
        <v>7.9154515829800449E-3</v>
      </c>
      <c r="Y84">
        <f t="shared" si="22"/>
        <v>3.8000000000000047</v>
      </c>
      <c r="Z84">
        <f t="shared" si="23"/>
        <v>2.9194692579145507E-4</v>
      </c>
    </row>
    <row r="85" spans="2:26" x14ac:dyDescent="0.3">
      <c r="B85">
        <f t="shared" si="16"/>
        <v>3.9000000000000048</v>
      </c>
      <c r="C85">
        <f t="shared" si="17"/>
        <v>1.9865547139276881E-4</v>
      </c>
      <c r="K85">
        <f t="shared" si="18"/>
        <v>3.9000000000000048</v>
      </c>
      <c r="L85">
        <f t="shared" si="19"/>
        <v>1.9865547139276881E-4</v>
      </c>
      <c r="M85">
        <f t="shared" si="15"/>
        <v>7.8000000000000096</v>
      </c>
      <c r="N85">
        <f t="shared" si="19"/>
        <v>9.9327735696384407E-5</v>
      </c>
      <c r="O85">
        <f t="shared" si="20"/>
        <v>5.8999999999999959</v>
      </c>
      <c r="P85">
        <f t="shared" si="21"/>
        <v>5.9525324197759223E-3</v>
      </c>
      <c r="Y85">
        <f t="shared" si="22"/>
        <v>3.9000000000000048</v>
      </c>
      <c r="Z85">
        <f t="shared" si="23"/>
        <v>1.9865547139276881E-4</v>
      </c>
    </row>
    <row r="86" spans="2:26" x14ac:dyDescent="0.3">
      <c r="B86">
        <f t="shared" si="16"/>
        <v>4.0000000000000044</v>
      </c>
      <c r="C86">
        <f t="shared" si="17"/>
        <v>1.3383022576488298E-4</v>
      </c>
      <c r="K86">
        <f t="shared" si="18"/>
        <v>4.0000000000000044</v>
      </c>
      <c r="L86">
        <f t="shared" si="19"/>
        <v>1.3383022576488298E-4</v>
      </c>
      <c r="M86">
        <f t="shared" si="15"/>
        <v>8.0000000000000089</v>
      </c>
      <c r="N86">
        <f t="shared" si="19"/>
        <v>6.6915112882441491E-5</v>
      </c>
      <c r="O86">
        <f t="shared" si="20"/>
        <v>5.9999999999999956</v>
      </c>
      <c r="P86">
        <f t="shared" si="21"/>
        <v>4.4318484119380665E-3</v>
      </c>
      <c r="Y86">
        <f t="shared" si="22"/>
        <v>4.0000000000000044</v>
      </c>
      <c r="Z86">
        <f t="shared" si="23"/>
        <v>1.3383022576488298E-4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opLeftCell="Z7" workbookViewId="0">
      <selection activeCell="AF15" sqref="AF15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-1</v>
      </c>
      <c r="AB6">
        <f>_xlfn.NORM.DIST(AA6,Z$2,Z$3,FALSE)</f>
        <v>0.24197072451914337</v>
      </c>
      <c r="AC6">
        <v>1</v>
      </c>
      <c r="AD6">
        <f>_xlfn.NORM.DIST(AC6,Z$2,Z$3,FALSE)</f>
        <v>0.24197072451914337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0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-0.9</v>
      </c>
      <c r="AB7">
        <f>_xlfn.NORM.DIST(AA7,Z$2,Z$3,FALSE)</f>
        <v>0.26608524989875482</v>
      </c>
      <c r="AC7">
        <f>AC6+0.1</f>
        <v>1.1000000000000001</v>
      </c>
      <c r="AD7">
        <f>_xlfn.NORM.DIST(AC7,Z$2,Z$3,FALSE)</f>
        <v>0.21785217703255053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-0.8</v>
      </c>
      <c r="AB8">
        <f t="shared" ref="AB8:AB26" si="10">_xlfn.NORM.DIST(AA8,Z$2,Z$3,FALSE)</f>
        <v>0.28969155276148273</v>
      </c>
      <c r="AC8">
        <f t="shared" ref="AC8:AC36" si="11">AC7+0.1</f>
        <v>1.2000000000000002</v>
      </c>
      <c r="AD8">
        <f t="shared" ref="AD8:AD26" si="12">_xlfn.NORM.DIST(AC8,Z$2,Z$3,FALSE)</f>
        <v>0.19418605498321292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-0.70000000000000007</v>
      </c>
      <c r="AB9">
        <f t="shared" si="10"/>
        <v>0.31225393336676127</v>
      </c>
      <c r="AC9">
        <f t="shared" si="11"/>
        <v>1.3000000000000003</v>
      </c>
      <c r="AD9">
        <f t="shared" si="12"/>
        <v>0.17136859204780733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-0.60000000000000009</v>
      </c>
      <c r="AB10">
        <f t="shared" si="10"/>
        <v>0.33322460289179967</v>
      </c>
      <c r="AC10">
        <f t="shared" si="11"/>
        <v>1.4000000000000004</v>
      </c>
      <c r="AD10">
        <f t="shared" si="12"/>
        <v>0.14972746563574479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-0.50000000000000011</v>
      </c>
      <c r="AB11">
        <f t="shared" si="10"/>
        <v>0.35206532676429947</v>
      </c>
      <c r="AC11">
        <f t="shared" si="11"/>
        <v>1.5000000000000004</v>
      </c>
      <c r="AD11">
        <f t="shared" si="12"/>
        <v>0.12951759566589166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-0.40000000000000013</v>
      </c>
      <c r="AB12">
        <f t="shared" si="10"/>
        <v>0.36827014030332333</v>
      </c>
      <c r="AC12">
        <f t="shared" si="11"/>
        <v>1.6000000000000005</v>
      </c>
      <c r="AD12">
        <f t="shared" si="12"/>
        <v>0.11092083467945546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-0.30000000000000016</v>
      </c>
      <c r="AB13">
        <f t="shared" si="10"/>
        <v>0.38138781546052408</v>
      </c>
      <c r="AC13">
        <f t="shared" si="11"/>
        <v>1.7000000000000006</v>
      </c>
      <c r="AD13">
        <f t="shared" si="12"/>
        <v>9.4049077376886836E-2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-0.20000000000000015</v>
      </c>
      <c r="AB14">
        <f t="shared" si="10"/>
        <v>0.39104269397545588</v>
      </c>
      <c r="AC14">
        <f t="shared" si="11"/>
        <v>1.8000000000000007</v>
      </c>
      <c r="AD14">
        <f t="shared" si="12"/>
        <v>7.8950158300894066E-2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-0.10000000000000014</v>
      </c>
      <c r="AB15">
        <f t="shared" si="10"/>
        <v>0.39695254747701181</v>
      </c>
      <c r="AC15">
        <f t="shared" si="11"/>
        <v>1.9000000000000008</v>
      </c>
      <c r="AD15">
        <f t="shared" si="12"/>
        <v>6.5615814774676498E-2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-1.3877787807814457E-16</v>
      </c>
      <c r="AB16">
        <f t="shared" si="10"/>
        <v>0.3989422804014327</v>
      </c>
      <c r="AC16">
        <f t="shared" si="11"/>
        <v>2.0000000000000009</v>
      </c>
      <c r="AD16">
        <f t="shared" si="12"/>
        <v>5.3990966513187959E-2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9.9999999999999867E-2</v>
      </c>
      <c r="AB17">
        <f t="shared" si="10"/>
        <v>0.39695254747701181</v>
      </c>
      <c r="AC17">
        <f t="shared" si="11"/>
        <v>2.100000000000001</v>
      </c>
      <c r="AD17">
        <f t="shared" si="12"/>
        <v>4.3983595980427115E-2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0.19999999999999987</v>
      </c>
      <c r="AB18">
        <f t="shared" si="10"/>
        <v>0.39104269397545594</v>
      </c>
      <c r="AC18">
        <f t="shared" si="11"/>
        <v>2.2000000000000011</v>
      </c>
      <c r="AD18">
        <f t="shared" si="12"/>
        <v>3.5474592846231362E-2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0.29999999999999988</v>
      </c>
      <c r="AB19">
        <f t="shared" si="10"/>
        <v>0.38138781546052414</v>
      </c>
      <c r="AC19">
        <f t="shared" si="11"/>
        <v>2.3000000000000012</v>
      </c>
      <c r="AD19">
        <f t="shared" si="12"/>
        <v>2.8327037741601099E-2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0.39999999999999991</v>
      </c>
      <c r="AB20">
        <f t="shared" si="10"/>
        <v>0.36827014030332339</v>
      </c>
      <c r="AC20">
        <f t="shared" si="11"/>
        <v>2.4000000000000012</v>
      </c>
      <c r="AD20">
        <f t="shared" si="12"/>
        <v>2.239453029484283E-2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0.49999999999999989</v>
      </c>
      <c r="AB21">
        <f t="shared" si="10"/>
        <v>0.35206532676429952</v>
      </c>
      <c r="AC21">
        <f t="shared" si="11"/>
        <v>2.5000000000000013</v>
      </c>
      <c r="AD21">
        <f t="shared" si="12"/>
        <v>1.7528300493568474E-2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0.59999999999999987</v>
      </c>
      <c r="AB22">
        <f t="shared" si="10"/>
        <v>0.33322460289179967</v>
      </c>
      <c r="AC22">
        <f t="shared" si="11"/>
        <v>2.6000000000000014</v>
      </c>
      <c r="AD22">
        <f t="shared" si="12"/>
        <v>1.3582969233685566E-2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0.69999999999999984</v>
      </c>
      <c r="AB23">
        <f t="shared" si="10"/>
        <v>0.31225393336676133</v>
      </c>
      <c r="AC23">
        <f t="shared" si="11"/>
        <v>2.7000000000000015</v>
      </c>
      <c r="AD23">
        <f t="shared" si="12"/>
        <v>1.0420934814422553E-2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0.79999999999999982</v>
      </c>
      <c r="AB24">
        <f t="shared" si="10"/>
        <v>0.28969155276148278</v>
      </c>
      <c r="AC24">
        <f t="shared" si="11"/>
        <v>2.8000000000000016</v>
      </c>
      <c r="AD24">
        <f t="shared" si="12"/>
        <v>7.9154515829799287E-3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0.8999999999999998</v>
      </c>
      <c r="AB25">
        <f t="shared" si="10"/>
        <v>0.26608524989875487</v>
      </c>
      <c r="AC25">
        <f t="shared" si="11"/>
        <v>2.9000000000000017</v>
      </c>
      <c r="AD25">
        <f t="shared" si="12"/>
        <v>5.9525324197758278E-3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0.99999999999999978</v>
      </c>
      <c r="AB26">
        <f t="shared" si="10"/>
        <v>0.24197072451914342</v>
      </c>
      <c r="AC26">
        <f t="shared" si="11"/>
        <v>3.0000000000000018</v>
      </c>
      <c r="AD26">
        <f t="shared" si="12"/>
        <v>4.4318484119379841E-3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  <c r="AC27">
        <f t="shared" si="11"/>
        <v>3.1000000000000019</v>
      </c>
      <c r="AD27">
        <f t="shared" ref="AD27:AD36" si="13">_xlfn.NORM.DIST(AC27,Z$2,Z$3,FALSE)</f>
        <v>3.2668190561999013E-3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  <c r="AC28">
        <f t="shared" si="11"/>
        <v>3.200000000000002</v>
      </c>
      <c r="AD28">
        <f t="shared" si="13"/>
        <v>2.3840882014648274E-3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  <c r="AC29">
        <f t="shared" si="11"/>
        <v>3.300000000000002</v>
      </c>
      <c r="AD29">
        <f t="shared" si="13"/>
        <v>1.7225689390536691E-3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  <c r="AC30">
        <f t="shared" si="11"/>
        <v>3.4000000000000021</v>
      </c>
      <c r="AD30">
        <f t="shared" si="13"/>
        <v>1.23221916847301E-3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  <c r="AC31">
        <f t="shared" si="11"/>
        <v>3.5000000000000022</v>
      </c>
      <c r="AD31">
        <f t="shared" si="13"/>
        <v>8.7268269504575322E-4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  <c r="AC32">
        <f t="shared" si="11"/>
        <v>3.6000000000000023</v>
      </c>
      <c r="AD32">
        <f t="shared" si="13"/>
        <v>6.1190193011376702E-4</v>
      </c>
    </row>
    <row r="33" spans="2:30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  <c r="AC33">
        <f t="shared" si="11"/>
        <v>3.7000000000000024</v>
      </c>
      <c r="AD33">
        <f t="shared" si="13"/>
        <v>4.2478027055074807E-4</v>
      </c>
    </row>
    <row r="34" spans="2:30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  <c r="AC34">
        <f t="shared" si="11"/>
        <v>3.8000000000000025</v>
      </c>
      <c r="AD34">
        <f t="shared" si="13"/>
        <v>2.919469257914574E-4</v>
      </c>
    </row>
    <row r="35" spans="2:30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  <c r="AC35">
        <f t="shared" si="11"/>
        <v>3.9000000000000026</v>
      </c>
      <c r="AD35">
        <f t="shared" si="13"/>
        <v>1.986554713927706E-4</v>
      </c>
    </row>
    <row r="36" spans="2:30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  <c r="AC36">
        <f t="shared" si="11"/>
        <v>4.0000000000000027</v>
      </c>
      <c r="AD36">
        <f t="shared" si="13"/>
        <v>1.3383022576488393E-4</v>
      </c>
    </row>
    <row r="37" spans="2:30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30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30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30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30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30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30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30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30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30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30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30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ref="M71:M86" si="14">M70+0.2</f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5">B71+0.1</f>
        <v>2.6000000000000036</v>
      </c>
      <c r="C72">
        <f t="shared" ref="C72:C86" si="16">_xlfn.NORM.DIST(B72,C$2,C$3,FALSE)</f>
        <v>1.3582969233685486E-2</v>
      </c>
      <c r="K72">
        <f t="shared" ref="K72:K86" si="17">K71+0.1</f>
        <v>2.6000000000000036</v>
      </c>
      <c r="L72">
        <f t="shared" ref="L72:N86" si="18">_xlfn.NORM.DIST(K72,L$2,L$3,FALSE)</f>
        <v>1.3582969233685486E-2</v>
      </c>
      <c r="M72">
        <f t="shared" si="14"/>
        <v>5.2000000000000073</v>
      </c>
      <c r="N72">
        <f t="shared" si="18"/>
        <v>6.7914846168427431E-3</v>
      </c>
      <c r="O72">
        <f t="shared" ref="O72:O86" si="19">O71+0.1</f>
        <v>4.6000000000000005</v>
      </c>
      <c r="P72">
        <f t="shared" ref="P72:P86" si="20">_xlfn.NORM.DIST(O72,P$2,P$3,FALSE)</f>
        <v>0.11092083467945546</v>
      </c>
      <c r="Y72">
        <f t="shared" ref="Y72:Y86" si="21">Y71+0.1</f>
        <v>2.6000000000000036</v>
      </c>
      <c r="Z72">
        <f t="shared" ref="Z72:Z86" si="22">_xlfn.NORM.DIST(Y72,Z$2,Z$3,FALSE)</f>
        <v>1.3582969233685486E-2</v>
      </c>
    </row>
    <row r="73" spans="2:26" x14ac:dyDescent="0.3">
      <c r="B73">
        <f t="shared" si="15"/>
        <v>2.7000000000000037</v>
      </c>
      <c r="C73">
        <f t="shared" si="16"/>
        <v>1.0420934814422488E-2</v>
      </c>
      <c r="K73">
        <f t="shared" si="17"/>
        <v>2.7000000000000037</v>
      </c>
      <c r="L73">
        <f t="shared" si="18"/>
        <v>1.0420934814422488E-2</v>
      </c>
      <c r="M73">
        <f t="shared" si="14"/>
        <v>5.4000000000000075</v>
      </c>
      <c r="N73">
        <f t="shared" si="18"/>
        <v>5.2104674072112438E-3</v>
      </c>
      <c r="O73">
        <f t="shared" si="19"/>
        <v>4.7</v>
      </c>
      <c r="P73">
        <f t="shared" si="20"/>
        <v>9.4049077376886905E-2</v>
      </c>
      <c r="Y73">
        <f t="shared" si="21"/>
        <v>2.7000000000000037</v>
      </c>
      <c r="Z73">
        <f t="shared" si="22"/>
        <v>1.0420934814422488E-2</v>
      </c>
    </row>
    <row r="74" spans="2:26" x14ac:dyDescent="0.3">
      <c r="B74">
        <f t="shared" si="15"/>
        <v>2.8000000000000038</v>
      </c>
      <c r="C74">
        <f t="shared" si="16"/>
        <v>7.9154515829798801E-3</v>
      </c>
      <c r="K74">
        <f t="shared" si="17"/>
        <v>2.8000000000000038</v>
      </c>
      <c r="L74">
        <f t="shared" si="18"/>
        <v>7.9154515829798801E-3</v>
      </c>
      <c r="M74">
        <f t="shared" si="14"/>
        <v>5.6000000000000076</v>
      </c>
      <c r="N74">
        <f t="shared" si="18"/>
        <v>3.95772579148994E-3</v>
      </c>
      <c r="O74">
        <f t="shared" si="19"/>
        <v>4.8</v>
      </c>
      <c r="P74">
        <f t="shared" si="20"/>
        <v>7.8950158300894177E-2</v>
      </c>
      <c r="Y74">
        <f t="shared" si="21"/>
        <v>2.8000000000000038</v>
      </c>
      <c r="Z74">
        <f t="shared" si="22"/>
        <v>7.9154515829798801E-3</v>
      </c>
    </row>
    <row r="75" spans="2:26" x14ac:dyDescent="0.3">
      <c r="B75">
        <f t="shared" si="15"/>
        <v>2.9000000000000039</v>
      </c>
      <c r="C75">
        <f t="shared" si="16"/>
        <v>5.9525324197757853E-3</v>
      </c>
      <c r="K75">
        <f t="shared" si="17"/>
        <v>2.9000000000000039</v>
      </c>
      <c r="L75">
        <f t="shared" si="18"/>
        <v>5.9525324197757853E-3</v>
      </c>
      <c r="M75">
        <f t="shared" si="14"/>
        <v>5.8000000000000078</v>
      </c>
      <c r="N75">
        <f t="shared" si="18"/>
        <v>2.9762662098878926E-3</v>
      </c>
      <c r="O75">
        <f t="shared" si="19"/>
        <v>4.8999999999999995</v>
      </c>
      <c r="P75">
        <f t="shared" si="20"/>
        <v>6.5615814774676665E-2</v>
      </c>
      <c r="Y75">
        <f t="shared" si="21"/>
        <v>2.9000000000000039</v>
      </c>
      <c r="Z75">
        <f t="shared" si="22"/>
        <v>5.9525324197757853E-3</v>
      </c>
    </row>
    <row r="76" spans="2:26" x14ac:dyDescent="0.3">
      <c r="B76">
        <f t="shared" si="15"/>
        <v>3.000000000000004</v>
      </c>
      <c r="C76">
        <f t="shared" si="16"/>
        <v>4.4318484119379529E-3</v>
      </c>
      <c r="K76">
        <f t="shared" si="17"/>
        <v>3.000000000000004</v>
      </c>
      <c r="L76">
        <f t="shared" si="18"/>
        <v>4.4318484119379529E-3</v>
      </c>
      <c r="M76">
        <f t="shared" si="14"/>
        <v>6.000000000000008</v>
      </c>
      <c r="N76">
        <f t="shared" si="18"/>
        <v>2.2159242059689764E-3</v>
      </c>
      <c r="O76">
        <f t="shared" si="19"/>
        <v>4.9999999999999991</v>
      </c>
      <c r="P76">
        <f t="shared" si="20"/>
        <v>5.3990966513188146E-2</v>
      </c>
      <c r="Y76">
        <f t="shared" si="21"/>
        <v>3.000000000000004</v>
      </c>
      <c r="Z76">
        <f t="shared" si="22"/>
        <v>4.4318484119379529E-3</v>
      </c>
    </row>
    <row r="77" spans="2:26" x14ac:dyDescent="0.3">
      <c r="B77">
        <f t="shared" si="15"/>
        <v>3.1000000000000041</v>
      </c>
      <c r="C77">
        <f t="shared" si="16"/>
        <v>3.2668190561998783E-3</v>
      </c>
      <c r="K77">
        <f t="shared" si="17"/>
        <v>3.1000000000000041</v>
      </c>
      <c r="L77">
        <f t="shared" si="18"/>
        <v>3.2668190561998783E-3</v>
      </c>
      <c r="M77">
        <f t="shared" si="14"/>
        <v>6.2000000000000082</v>
      </c>
      <c r="N77">
        <f t="shared" si="18"/>
        <v>1.6334095280999392E-3</v>
      </c>
      <c r="O77">
        <f t="shared" si="19"/>
        <v>5.0999999999999988</v>
      </c>
      <c r="P77">
        <f t="shared" si="20"/>
        <v>4.3983595980427309E-2</v>
      </c>
      <c r="Y77">
        <f t="shared" si="21"/>
        <v>3.1000000000000041</v>
      </c>
      <c r="Z77">
        <f t="shared" si="22"/>
        <v>3.2668190561998783E-3</v>
      </c>
    </row>
    <row r="78" spans="2:26" x14ac:dyDescent="0.3">
      <c r="B78">
        <f t="shared" si="15"/>
        <v>3.2000000000000042</v>
      </c>
      <c r="C78">
        <f t="shared" si="16"/>
        <v>2.3840882014648105E-3</v>
      </c>
      <c r="K78">
        <f t="shared" si="17"/>
        <v>3.2000000000000042</v>
      </c>
      <c r="L78">
        <f t="shared" si="18"/>
        <v>2.3840882014648105E-3</v>
      </c>
      <c r="M78">
        <f t="shared" si="14"/>
        <v>6.4000000000000083</v>
      </c>
      <c r="N78">
        <f t="shared" si="18"/>
        <v>1.1920441007324052E-3</v>
      </c>
      <c r="O78">
        <f t="shared" si="19"/>
        <v>5.1999999999999984</v>
      </c>
      <c r="P78">
        <f t="shared" si="20"/>
        <v>3.547459284623157E-2</v>
      </c>
      <c r="Y78">
        <f t="shared" si="21"/>
        <v>3.2000000000000042</v>
      </c>
      <c r="Z78">
        <f t="shared" si="22"/>
        <v>2.3840882014648105E-3</v>
      </c>
    </row>
    <row r="79" spans="2:26" x14ac:dyDescent="0.3">
      <c r="B79">
        <f t="shared" si="15"/>
        <v>3.3000000000000043</v>
      </c>
      <c r="C79">
        <f t="shared" si="16"/>
        <v>1.7225689390536552E-3</v>
      </c>
      <c r="K79">
        <f t="shared" si="17"/>
        <v>3.3000000000000043</v>
      </c>
      <c r="L79">
        <f t="shared" si="18"/>
        <v>1.7225689390536552E-3</v>
      </c>
      <c r="M79">
        <f t="shared" si="14"/>
        <v>6.6000000000000085</v>
      </c>
      <c r="N79">
        <f t="shared" si="18"/>
        <v>8.612844695268276E-4</v>
      </c>
      <c r="O79">
        <f t="shared" si="19"/>
        <v>5.299999999999998</v>
      </c>
      <c r="P79">
        <f t="shared" si="20"/>
        <v>2.8327037741601297E-2</v>
      </c>
      <c r="Y79">
        <f t="shared" si="21"/>
        <v>3.3000000000000043</v>
      </c>
      <c r="Z79">
        <f t="shared" si="22"/>
        <v>1.7225689390536552E-3</v>
      </c>
    </row>
    <row r="80" spans="2:26" x14ac:dyDescent="0.3">
      <c r="B80">
        <f t="shared" si="15"/>
        <v>3.4000000000000044</v>
      </c>
      <c r="C80">
        <f t="shared" si="16"/>
        <v>1.2322191684730013E-3</v>
      </c>
      <c r="K80">
        <f t="shared" si="17"/>
        <v>3.4000000000000044</v>
      </c>
      <c r="L80">
        <f t="shared" si="18"/>
        <v>1.2322191684730013E-3</v>
      </c>
      <c r="M80">
        <f t="shared" si="14"/>
        <v>6.8000000000000087</v>
      </c>
      <c r="N80">
        <f t="shared" si="18"/>
        <v>6.1610958423650064E-4</v>
      </c>
      <c r="O80">
        <f t="shared" si="19"/>
        <v>5.3999999999999977</v>
      </c>
      <c r="P80">
        <f t="shared" si="20"/>
        <v>2.2394530294843017E-2</v>
      </c>
      <c r="Y80">
        <f t="shared" si="21"/>
        <v>3.4000000000000044</v>
      </c>
      <c r="Z80">
        <f t="shared" si="22"/>
        <v>1.2322191684730013E-3</v>
      </c>
    </row>
    <row r="81" spans="2:26" x14ac:dyDescent="0.3">
      <c r="B81">
        <f t="shared" si="15"/>
        <v>3.5000000000000044</v>
      </c>
      <c r="C81">
        <f t="shared" si="16"/>
        <v>8.7268269504574606E-4</v>
      </c>
      <c r="K81">
        <f t="shared" si="17"/>
        <v>3.5000000000000044</v>
      </c>
      <c r="L81">
        <f t="shared" si="18"/>
        <v>8.7268269504574606E-4</v>
      </c>
      <c r="M81">
        <f t="shared" si="14"/>
        <v>7.0000000000000089</v>
      </c>
      <c r="N81">
        <f t="shared" si="18"/>
        <v>4.3634134752287303E-4</v>
      </c>
      <c r="O81">
        <f t="shared" si="19"/>
        <v>5.4999999999999973</v>
      </c>
      <c r="P81">
        <f t="shared" si="20"/>
        <v>1.7528300493568655E-2</v>
      </c>
      <c r="Y81">
        <f t="shared" si="21"/>
        <v>3.5000000000000044</v>
      </c>
      <c r="Z81">
        <f t="shared" si="22"/>
        <v>8.7268269504574606E-4</v>
      </c>
    </row>
    <row r="82" spans="2:26" x14ac:dyDescent="0.3">
      <c r="B82">
        <f t="shared" si="15"/>
        <v>3.6000000000000045</v>
      </c>
      <c r="C82">
        <f t="shared" si="16"/>
        <v>6.1190193011376214E-4</v>
      </c>
      <c r="K82">
        <f t="shared" si="17"/>
        <v>3.6000000000000045</v>
      </c>
      <c r="L82">
        <f t="shared" si="18"/>
        <v>6.1190193011376214E-4</v>
      </c>
      <c r="M82">
        <f t="shared" si="14"/>
        <v>7.2000000000000091</v>
      </c>
      <c r="N82">
        <f t="shared" si="18"/>
        <v>3.0595096505688107E-4</v>
      </c>
      <c r="O82">
        <f t="shared" si="19"/>
        <v>5.599999999999997</v>
      </c>
      <c r="P82">
        <f t="shared" si="20"/>
        <v>1.3582969233685722E-2</v>
      </c>
      <c r="Y82">
        <f t="shared" si="21"/>
        <v>3.6000000000000045</v>
      </c>
      <c r="Z82">
        <f t="shared" si="22"/>
        <v>6.1190193011376214E-4</v>
      </c>
    </row>
    <row r="83" spans="2:26" x14ac:dyDescent="0.3">
      <c r="B83">
        <f t="shared" si="15"/>
        <v>3.7000000000000046</v>
      </c>
      <c r="C83">
        <f t="shared" si="16"/>
        <v>4.2478027055074428E-4</v>
      </c>
      <c r="K83">
        <f t="shared" si="17"/>
        <v>3.7000000000000046</v>
      </c>
      <c r="L83">
        <f t="shared" si="18"/>
        <v>4.2478027055074428E-4</v>
      </c>
      <c r="M83">
        <f t="shared" si="14"/>
        <v>7.4000000000000092</v>
      </c>
      <c r="N83">
        <f t="shared" si="18"/>
        <v>2.1239013527537214E-4</v>
      </c>
      <c r="O83">
        <f t="shared" si="19"/>
        <v>5.6999999999999966</v>
      </c>
      <c r="P83">
        <f t="shared" si="20"/>
        <v>1.0420934814422692E-2</v>
      </c>
      <c r="Y83">
        <f t="shared" si="21"/>
        <v>3.7000000000000046</v>
      </c>
      <c r="Z83">
        <f t="shared" si="22"/>
        <v>4.2478027055074428E-4</v>
      </c>
    </row>
    <row r="84" spans="2:26" x14ac:dyDescent="0.3">
      <c r="B84">
        <f t="shared" si="15"/>
        <v>3.8000000000000047</v>
      </c>
      <c r="C84">
        <f t="shared" si="16"/>
        <v>2.9194692579145507E-4</v>
      </c>
      <c r="K84">
        <f t="shared" si="17"/>
        <v>3.8000000000000047</v>
      </c>
      <c r="L84">
        <f t="shared" si="18"/>
        <v>2.9194692579145507E-4</v>
      </c>
      <c r="M84">
        <f t="shared" si="14"/>
        <v>7.6000000000000094</v>
      </c>
      <c r="N84">
        <f t="shared" si="18"/>
        <v>1.4597346289572753E-4</v>
      </c>
      <c r="O84">
        <f t="shared" si="19"/>
        <v>5.7999999999999963</v>
      </c>
      <c r="P84">
        <f t="shared" si="20"/>
        <v>7.9154515829800449E-3</v>
      </c>
      <c r="Y84">
        <f t="shared" si="21"/>
        <v>3.8000000000000047</v>
      </c>
      <c r="Z84">
        <f t="shared" si="22"/>
        <v>2.9194692579145507E-4</v>
      </c>
    </row>
    <row r="85" spans="2:26" x14ac:dyDescent="0.3">
      <c r="B85">
        <f t="shared" si="15"/>
        <v>3.9000000000000048</v>
      </c>
      <c r="C85">
        <f t="shared" si="16"/>
        <v>1.9865547139276881E-4</v>
      </c>
      <c r="K85">
        <f t="shared" si="17"/>
        <v>3.9000000000000048</v>
      </c>
      <c r="L85">
        <f t="shared" si="18"/>
        <v>1.9865547139276881E-4</v>
      </c>
      <c r="M85">
        <f t="shared" si="14"/>
        <v>7.8000000000000096</v>
      </c>
      <c r="N85">
        <f t="shared" si="18"/>
        <v>9.9327735696384407E-5</v>
      </c>
      <c r="O85">
        <f t="shared" si="19"/>
        <v>5.8999999999999959</v>
      </c>
      <c r="P85">
        <f t="shared" si="20"/>
        <v>5.9525324197759223E-3</v>
      </c>
      <c r="Y85">
        <f t="shared" si="21"/>
        <v>3.9000000000000048</v>
      </c>
      <c r="Z85">
        <f t="shared" si="22"/>
        <v>1.9865547139276881E-4</v>
      </c>
    </row>
    <row r="86" spans="2:26" x14ac:dyDescent="0.3">
      <c r="B86">
        <f t="shared" si="15"/>
        <v>4.0000000000000044</v>
      </c>
      <c r="C86">
        <f t="shared" si="16"/>
        <v>1.3383022576488298E-4</v>
      </c>
      <c r="K86">
        <f t="shared" si="17"/>
        <v>4.0000000000000044</v>
      </c>
      <c r="L86">
        <f t="shared" si="18"/>
        <v>1.3383022576488298E-4</v>
      </c>
      <c r="M86">
        <f t="shared" si="14"/>
        <v>8.0000000000000089</v>
      </c>
      <c r="N86">
        <f t="shared" si="18"/>
        <v>6.6915112882441491E-5</v>
      </c>
      <c r="O86">
        <f t="shared" si="19"/>
        <v>5.9999999999999956</v>
      </c>
      <c r="P86">
        <f t="shared" si="20"/>
        <v>4.4318484119380665E-3</v>
      </c>
      <c r="Y86">
        <f t="shared" si="21"/>
        <v>4.0000000000000044</v>
      </c>
      <c r="Z86">
        <f t="shared" si="22"/>
        <v>1.3383022576488298E-4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abSelected="1" topLeftCell="Y1" workbookViewId="0">
      <selection activeCell="AB1" sqref="AB1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6"/>
  <sheetViews>
    <sheetView workbookViewId="0">
      <selection activeCell="D8" sqref="D8"/>
    </sheetView>
  </sheetViews>
  <sheetFormatPr defaultRowHeight="16.5" x14ac:dyDescent="0.3"/>
  <sheetData>
    <row r="2" spans="3:12" x14ac:dyDescent="0.3">
      <c r="C2" s="79" t="str">
        <f>"χ2("&amp;C3&amp;")"</f>
        <v>χ2(10)</v>
      </c>
      <c r="E2" s="79" t="str">
        <f>"χ2("&amp;E3&amp;")"</f>
        <v>χ2(20)</v>
      </c>
      <c r="G2" s="79" t="str">
        <f>"χ2("&amp;G3&amp;")"</f>
        <v>χ2(30)</v>
      </c>
      <c r="I2" s="79" t="str">
        <f>"χ2("&amp;I3&amp;")"</f>
        <v>χ2(40)</v>
      </c>
      <c r="K2" s="79" t="str">
        <f>"χ2("&amp;K3&amp;")"</f>
        <v>χ2(50)</v>
      </c>
    </row>
    <row r="3" spans="3:12" x14ac:dyDescent="0.3">
      <c r="C3">
        <v>10</v>
      </c>
      <c r="E3">
        <v>20</v>
      </c>
      <c r="G3">
        <v>30</v>
      </c>
      <c r="I3">
        <v>40</v>
      </c>
      <c r="K3">
        <v>50</v>
      </c>
    </row>
    <row r="5" spans="3:12" x14ac:dyDescent="0.3">
      <c r="C5" t="s">
        <v>230</v>
      </c>
      <c r="D5" t="s">
        <v>231</v>
      </c>
      <c r="E5" t="s">
        <v>230</v>
      </c>
      <c r="F5" t="s">
        <v>231</v>
      </c>
      <c r="G5" t="s">
        <v>230</v>
      </c>
      <c r="H5" t="s">
        <v>231</v>
      </c>
      <c r="I5" t="s">
        <v>230</v>
      </c>
      <c r="J5" t="s">
        <v>231</v>
      </c>
      <c r="K5" t="s">
        <v>230</v>
      </c>
      <c r="L5" t="s">
        <v>231</v>
      </c>
    </row>
    <row r="6" spans="3:12" x14ac:dyDescent="0.3">
      <c r="C6">
        <v>0</v>
      </c>
      <c r="D6">
        <f>_xlfn.CHISQ.DIST(C6,C$3,FALSE)</f>
        <v>0</v>
      </c>
      <c r="E6">
        <v>0</v>
      </c>
      <c r="F6">
        <f>_xlfn.CHISQ.DIST(E6,E$3,FALSE)</f>
        <v>0</v>
      </c>
      <c r="G6">
        <v>0</v>
      </c>
      <c r="H6">
        <f>_xlfn.CHISQ.DIST(G6,G$3,FALSE)</f>
        <v>0</v>
      </c>
      <c r="I6">
        <v>0</v>
      </c>
      <c r="J6">
        <f>_xlfn.CHISQ.DIST(I6,I$3,FALSE)</f>
        <v>0</v>
      </c>
      <c r="K6">
        <v>0</v>
      </c>
      <c r="L6">
        <f>_xlfn.CHISQ.DIST(K6,K$3,FALSE)</f>
        <v>0</v>
      </c>
    </row>
    <row r="7" spans="3:12" x14ac:dyDescent="0.3">
      <c r="C7">
        <f>C6+1</f>
        <v>1</v>
      </c>
      <c r="D7">
        <f t="shared" ref="D7:F70" si="0">_xlfn.CHISQ.DIST(C7,C$3,FALSE)</f>
        <v>7.8975346316749158E-4</v>
      </c>
      <c r="E7">
        <f>E6+1</f>
        <v>1</v>
      </c>
      <c r="F7">
        <f t="shared" si="0"/>
        <v>1.6322616219566172E-9</v>
      </c>
      <c r="G7">
        <f>G6+1</f>
        <v>1</v>
      </c>
      <c r="H7">
        <f t="shared" ref="H7" si="1">_xlfn.CHISQ.DIST(G7,G$3,FALSE)</f>
        <v>2.1232174361531928E-16</v>
      </c>
      <c r="I7">
        <f>I6+1</f>
        <v>1</v>
      </c>
      <c r="J7">
        <f t="shared" ref="J7" si="2">_xlfn.CHISQ.DIST(I7,I$3,FALSE)</f>
        <v>4.7550843423766916E-24</v>
      </c>
      <c r="K7">
        <f>K6+1</f>
        <v>1</v>
      </c>
      <c r="L7">
        <f t="shared" ref="L7" si="3">_xlfn.CHISQ.DIST(K7,K$3,FALSE)</f>
        <v>2.9133804210441343E-32</v>
      </c>
    </row>
    <row r="8" spans="3:12" x14ac:dyDescent="0.3">
      <c r="C8">
        <f t="shared" ref="C8:I71" si="4">C7+1</f>
        <v>2</v>
      </c>
      <c r="D8">
        <f t="shared" si="0"/>
        <v>7.6641550244050498E-3</v>
      </c>
      <c r="E8">
        <f t="shared" si="4"/>
        <v>2</v>
      </c>
      <c r="F8">
        <f t="shared" si="0"/>
        <v>5.0688855981514753E-7</v>
      </c>
      <c r="G8">
        <f t="shared" si="4"/>
        <v>2</v>
      </c>
      <c r="H8">
        <f t="shared" ref="H8" si="5">_xlfn.CHISQ.DIST(G8,G$3,FALSE)</f>
        <v>2.1099257401562919E-12</v>
      </c>
      <c r="I8">
        <f t="shared" si="4"/>
        <v>2</v>
      </c>
      <c r="J8">
        <f t="shared" ref="J8" si="6">_xlfn.CHISQ.DIST(I8,I$3,FALSE)</f>
        <v>1.5121013503012101E-18</v>
      </c>
      <c r="K8">
        <f t="shared" ref="K8:K71" si="7">K7+1</f>
        <v>2</v>
      </c>
      <c r="L8">
        <f t="shared" ref="L8" si="8">_xlfn.CHISQ.DIST(K8,K$3,FALSE)</f>
        <v>2.9646255848492953E-25</v>
      </c>
    </row>
    <row r="9" spans="3:12" x14ac:dyDescent="0.3">
      <c r="C9">
        <f t="shared" si="4"/>
        <v>3</v>
      </c>
      <c r="D9">
        <f t="shared" si="0"/>
        <v>2.3533259078154699E-2</v>
      </c>
      <c r="E9">
        <f t="shared" si="4"/>
        <v>3</v>
      </c>
      <c r="F9">
        <f t="shared" si="0"/>
        <v>1.181915913523395E-5</v>
      </c>
      <c r="G9">
        <f t="shared" si="4"/>
        <v>3</v>
      </c>
      <c r="H9">
        <f t="shared" ref="H9" si="9">_xlfn.CHISQ.DIST(G9,G$3,FALSE)</f>
        <v>3.7359199002323579E-10</v>
      </c>
      <c r="I9">
        <f t="shared" si="4"/>
        <v>3</v>
      </c>
      <c r="J9">
        <f t="shared" ref="J9" si="10">_xlfn.CHISQ.DIST(I9,I$3,FALSE)</f>
        <v>2.033141393073445E-15</v>
      </c>
      <c r="K9">
        <f t="shared" si="7"/>
        <v>3</v>
      </c>
      <c r="L9">
        <f t="shared" ref="L9" si="11">_xlfn.CHISQ.DIST(K9,K$3,FALSE)</f>
        <v>3.0270028416249828E-21</v>
      </c>
    </row>
    <row r="10" spans="3:12" x14ac:dyDescent="0.3">
      <c r="C10">
        <f t="shared" si="4"/>
        <v>4</v>
      </c>
      <c r="D10">
        <f t="shared" si="0"/>
        <v>4.5111761078870896E-2</v>
      </c>
      <c r="E10">
        <f t="shared" si="4"/>
        <v>4</v>
      </c>
      <c r="F10">
        <f t="shared" si="0"/>
        <v>9.5474626621949005E-5</v>
      </c>
      <c r="G10">
        <f t="shared" si="4"/>
        <v>4</v>
      </c>
      <c r="H10">
        <f t="shared" ref="H10" si="12">_xlfn.CHISQ.DIST(G10,G$3,FALSE)</f>
        <v>1.2717232983276574E-8</v>
      </c>
      <c r="I10">
        <f t="shared" si="4"/>
        <v>4</v>
      </c>
      <c r="J10">
        <f t="shared" ref="J10" si="13">_xlfn.CHISQ.DIST(I10,I$3,FALSE)</f>
        <v>2.9164620991346147E-13</v>
      </c>
      <c r="K10">
        <f t="shared" si="7"/>
        <v>4</v>
      </c>
      <c r="L10">
        <f t="shared" ref="L10" si="14">_xlfn.CHISQ.DIST(K10,K$3,FALSE)</f>
        <v>1.8297647902218489E-18</v>
      </c>
    </row>
    <row r="11" spans="3:12" x14ac:dyDescent="0.3">
      <c r="C11">
        <f t="shared" si="4"/>
        <v>5</v>
      </c>
      <c r="D11">
        <f t="shared" si="0"/>
        <v>6.6800942890542642E-2</v>
      </c>
      <c r="E11">
        <f t="shared" si="4"/>
        <v>5</v>
      </c>
      <c r="F11">
        <f t="shared" si="0"/>
        <v>4.3145036899170329E-4</v>
      </c>
      <c r="G11">
        <f t="shared" si="4"/>
        <v>5</v>
      </c>
      <c r="H11">
        <f t="shared" ref="H11" si="15">_xlfn.CHISQ.DIST(G11,G$3,FALSE)</f>
        <v>1.7538222234784407E-7</v>
      </c>
      <c r="I11">
        <f t="shared" si="4"/>
        <v>5</v>
      </c>
      <c r="J11">
        <f t="shared" ref="J11" si="16">_xlfn.CHISQ.DIST(I11,I$3,FALSE)</f>
        <v>1.2274373746672304E-11</v>
      </c>
      <c r="K11">
        <f t="shared" si="7"/>
        <v>5</v>
      </c>
      <c r="L11">
        <f t="shared" ref="L11" si="17">_xlfn.CHISQ.DIST(K11,K$3,FALSE)</f>
        <v>2.3501107958436413E-16</v>
      </c>
    </row>
    <row r="12" spans="3:12" x14ac:dyDescent="0.3">
      <c r="C12">
        <f t="shared" si="4"/>
        <v>6</v>
      </c>
      <c r="D12">
        <f t="shared" si="0"/>
        <v>8.4015677870770411E-2</v>
      </c>
      <c r="E12">
        <f t="shared" si="4"/>
        <v>6</v>
      </c>
      <c r="F12">
        <f t="shared" si="0"/>
        <v>1.3502519657802375E-3</v>
      </c>
      <c r="G12">
        <f t="shared" si="4"/>
        <v>6</v>
      </c>
      <c r="H12">
        <f t="shared" ref="H12" si="18">_xlfn.CHISQ.DIST(G12,G$3,FALSE)</f>
        <v>1.3657643510014919E-6</v>
      </c>
      <c r="I12">
        <f t="shared" si="4"/>
        <v>6</v>
      </c>
      <c r="J12">
        <f t="shared" ref="J12" si="19">_xlfn.CHISQ.DIST(I12,I$3,FALSE)</f>
        <v>2.3784595895923784E-10</v>
      </c>
      <c r="K12">
        <f t="shared" si="7"/>
        <v>6</v>
      </c>
      <c r="L12">
        <f t="shared" ref="L12" si="20">_xlfn.CHISQ.DIST(K12,K$3,FALSE)</f>
        <v>1.1331593894514797E-14</v>
      </c>
    </row>
    <row r="13" spans="3:12" x14ac:dyDescent="0.3">
      <c r="C13">
        <f t="shared" si="4"/>
        <v>7</v>
      </c>
      <c r="D13">
        <f t="shared" si="0"/>
        <v>9.4406142704409793E-2</v>
      </c>
      <c r="E13">
        <f t="shared" si="4"/>
        <v>7</v>
      </c>
      <c r="F13">
        <f t="shared" si="0"/>
        <v>3.2793568957362254E-3</v>
      </c>
      <c r="G13">
        <f t="shared" si="4"/>
        <v>7</v>
      </c>
      <c r="H13">
        <f t="shared" ref="H13" si="21">_xlfn.CHISQ.DIST(G13,G$3,FALSE)</f>
        <v>7.1694127937997995E-6</v>
      </c>
      <c r="I13">
        <f t="shared" si="4"/>
        <v>7</v>
      </c>
      <c r="J13">
        <f t="shared" ref="J13" si="22">_xlfn.CHISQ.DIST(I13,I$3,FALSE)</f>
        <v>2.6985939297339231E-9</v>
      </c>
      <c r="K13">
        <f t="shared" si="7"/>
        <v>7</v>
      </c>
      <c r="L13">
        <f t="shared" ref="L13" si="23">_xlfn.CHISQ.DIST(K13,K$3,FALSE)</f>
        <v>2.778860284781916E-13</v>
      </c>
    </row>
    <row r="14" spans="3:12" x14ac:dyDescent="0.3">
      <c r="C14">
        <f t="shared" si="4"/>
        <v>8</v>
      </c>
      <c r="D14">
        <f t="shared" si="0"/>
        <v>9.7683407406582309E-2</v>
      </c>
      <c r="E14">
        <f t="shared" si="4"/>
        <v>8</v>
      </c>
      <c r="F14">
        <f t="shared" si="0"/>
        <v>6.6155958455251466E-3</v>
      </c>
      <c r="G14">
        <f t="shared" si="4"/>
        <v>8</v>
      </c>
      <c r="H14">
        <f t="shared" ref="H14" si="24">_xlfn.CHISQ.DIST(G14,G$3,FALSE)</f>
        <v>2.8198343930310331E-5</v>
      </c>
      <c r="I14">
        <f t="shared" si="4"/>
        <v>8</v>
      </c>
      <c r="J14">
        <f t="shared" ref="J14" si="25">_xlfn.CHISQ.DIST(I14,I$3,FALSE)</f>
        <v>2.069365911638416E-8</v>
      </c>
      <c r="K14">
        <f t="shared" si="7"/>
        <v>8</v>
      </c>
      <c r="L14">
        <f t="shared" ref="L14" si="26">_xlfn.CHISQ.DIST(K14,K$3,FALSE)</f>
        <v>4.1545711256935202E-12</v>
      </c>
    </row>
    <row r="15" spans="3:12" x14ac:dyDescent="0.3">
      <c r="C15">
        <f t="shared" si="4"/>
        <v>9</v>
      </c>
      <c r="D15">
        <f t="shared" si="0"/>
        <v>9.4903810270062214E-2</v>
      </c>
      <c r="E15">
        <f t="shared" si="4"/>
        <v>9</v>
      </c>
      <c r="F15">
        <f t="shared" si="0"/>
        <v>1.1582289791329572E-2</v>
      </c>
      <c r="G15">
        <f t="shared" si="4"/>
        <v>9</v>
      </c>
      <c r="H15">
        <f t="shared" ref="H15" si="27">_xlfn.CHISQ.DIST(G15,G$3,FALSE)</f>
        <v>8.8963462304390755E-5</v>
      </c>
      <c r="I15">
        <f t="shared" si="4"/>
        <v>9</v>
      </c>
      <c r="J15">
        <f t="shared" ref="J15" si="28">_xlfn.CHISQ.DIST(I15,I$3,FALSE)</f>
        <v>1.1764892853842348E-7</v>
      </c>
      <c r="K15">
        <f t="shared" si="7"/>
        <v>9</v>
      </c>
      <c r="L15">
        <f t="shared" ref="L15" si="29">_xlfn.CHISQ.DIST(K15,K$3,FALSE)</f>
        <v>4.2563712026033419E-11</v>
      </c>
    </row>
    <row r="16" spans="3:12" x14ac:dyDescent="0.3">
      <c r="C16">
        <f t="shared" si="4"/>
        <v>10</v>
      </c>
      <c r="D16">
        <f t="shared" si="0"/>
        <v>8.7733684883925356E-2</v>
      </c>
      <c r="E16">
        <f t="shared" si="4"/>
        <v>10</v>
      </c>
      <c r="F16">
        <f t="shared" si="0"/>
        <v>1.8132788707821874E-2</v>
      </c>
      <c r="G16">
        <f t="shared" si="4"/>
        <v>10</v>
      </c>
      <c r="H16">
        <f t="shared" ref="H16" si="30">_xlfn.CHISQ.DIST(G16,G$3,FALSE)</f>
        <v>2.3586815148161558E-4</v>
      </c>
      <c r="I16">
        <f t="shared" si="4"/>
        <v>10</v>
      </c>
      <c r="J16">
        <f t="shared" ref="J16" si="31">_xlfn.CHISQ.DIST(I16,I$3,FALSE)</f>
        <v>5.2824215498512854E-7</v>
      </c>
      <c r="K16">
        <f t="shared" si="7"/>
        <v>10</v>
      </c>
      <c r="L16">
        <f t="shared" ref="L16" si="32">_xlfn.CHISQ.DIST(K16,K$3,FALSE)</f>
        <v>3.2364733011962186E-10</v>
      </c>
    </row>
    <row r="17" spans="3:12" x14ac:dyDescent="0.3">
      <c r="C17">
        <f t="shared" si="4"/>
        <v>11</v>
      </c>
      <c r="D17">
        <f t="shared" si="0"/>
        <v>7.7909401862698444E-2</v>
      </c>
      <c r="E17">
        <f t="shared" si="4"/>
        <v>11</v>
      </c>
      <c r="F17">
        <f t="shared" si="0"/>
        <v>2.5932926338023823E-2</v>
      </c>
      <c r="G17">
        <f t="shared" si="4"/>
        <v>11</v>
      </c>
      <c r="H17">
        <f t="shared" ref="H17" si="33">_xlfn.CHISQ.DIST(G17,G$3,FALSE)</f>
        <v>5.4327491774697667E-4</v>
      </c>
      <c r="I17">
        <f t="shared" si="4"/>
        <v>11</v>
      </c>
      <c r="J17">
        <f t="shared" ref="J17" si="34">_xlfn.CHISQ.DIST(I17,I$3,FALSE)</f>
        <v>1.9595070622023194E-6</v>
      </c>
      <c r="K17">
        <f t="shared" si="7"/>
        <v>11</v>
      </c>
      <c r="L17">
        <f t="shared" ref="L17" si="35">_xlfn.CHISQ.DIST(K17,K$3,FALSE)</f>
        <v>1.933522505937845E-9</v>
      </c>
    </row>
    <row r="18" spans="3:12" x14ac:dyDescent="0.3">
      <c r="C18">
        <f t="shared" si="4"/>
        <v>12</v>
      </c>
      <c r="D18">
        <f t="shared" si="0"/>
        <v>6.6926308769991685E-2</v>
      </c>
      <c r="E18">
        <f t="shared" si="4"/>
        <v>12</v>
      </c>
      <c r="F18">
        <f t="shared" si="0"/>
        <v>3.4419244510281444E-2</v>
      </c>
      <c r="G18">
        <f t="shared" si="4"/>
        <v>12</v>
      </c>
      <c r="H18">
        <f t="shared" ref="H18" si="36">_xlfn.CHISQ.DIST(G18,G$3,FALSE)</f>
        <v>1.1140694526804379E-3</v>
      </c>
      <c r="I18">
        <f t="shared" si="4"/>
        <v>12</v>
      </c>
      <c r="J18">
        <f t="shared" ref="J18" si="37">_xlfn.CHISQ.DIST(I18,I$3,FALSE)</f>
        <v>6.2084365784049072E-6</v>
      </c>
      <c r="K18">
        <f t="shared" si="7"/>
        <v>12</v>
      </c>
      <c r="L18">
        <f t="shared" ref="L18" si="38">_xlfn.CHISQ.DIST(K18,K$3,FALSE)</f>
        <v>9.4651489337624158E-9</v>
      </c>
    </row>
    <row r="19" spans="3:12" x14ac:dyDescent="0.3">
      <c r="C19">
        <f t="shared" si="4"/>
        <v>13</v>
      </c>
      <c r="D19">
        <f t="shared" si="0"/>
        <v>5.5911102591969339E-2</v>
      </c>
      <c r="E19">
        <f t="shared" si="4"/>
        <v>13</v>
      </c>
      <c r="F19">
        <f t="shared" si="0"/>
        <v>4.2905508049520633E-2</v>
      </c>
      <c r="G19">
        <f t="shared" si="4"/>
        <v>13</v>
      </c>
      <c r="H19">
        <f t="shared" ref="H19" si="39">_xlfn.CHISQ.DIST(G19,G$3,FALSE)</f>
        <v>2.0722135677123245E-3</v>
      </c>
      <c r="I19">
        <f t="shared" si="4"/>
        <v>13</v>
      </c>
      <c r="J19">
        <f t="shared" ref="J19" si="40">_xlfn.CHISQ.DIST(I19,I$3,FALSE)</f>
        <v>1.723118030912749E-5</v>
      </c>
      <c r="K19">
        <f t="shared" si="7"/>
        <v>13</v>
      </c>
      <c r="L19">
        <f t="shared" ref="L19" si="41">_xlfn.CHISQ.DIST(K19,K$3,FALSE)</f>
        <v>3.9198618503288121E-8</v>
      </c>
    </row>
    <row r="20" spans="3:12" x14ac:dyDescent="0.3">
      <c r="C20">
        <f t="shared" si="4"/>
        <v>14</v>
      </c>
      <c r="D20">
        <f t="shared" si="0"/>
        <v>4.561309581867487E-2</v>
      </c>
      <c r="E20">
        <f t="shared" si="4"/>
        <v>14</v>
      </c>
      <c r="F20">
        <f t="shared" si="0"/>
        <v>5.0702334750295536E-2</v>
      </c>
      <c r="G20">
        <f t="shared" si="4"/>
        <v>14</v>
      </c>
      <c r="H20">
        <f t="shared" ref="H20" si="42">_xlfn.CHISQ.DIST(G20,G$3,FALSE)</f>
        <v>3.547095155462112E-3</v>
      </c>
      <c r="I20">
        <f t="shared" si="4"/>
        <v>14</v>
      </c>
      <c r="J20">
        <f t="shared" ref="J20" si="43">_xlfn.CHISQ.DIST(I20,I$3,FALSE)</f>
        <v>4.2724478469965945E-5</v>
      </c>
      <c r="K20">
        <f t="shared" si="7"/>
        <v>14</v>
      </c>
      <c r="L20">
        <f t="shared" ref="L20" si="44">_xlfn.CHISQ.DIST(K20,K$3,FALSE)</f>
        <v>1.407848495915513E-7</v>
      </c>
    </row>
    <row r="21" spans="3:12" x14ac:dyDescent="0.3">
      <c r="C21">
        <f t="shared" si="4"/>
        <v>15</v>
      </c>
      <c r="D21">
        <f t="shared" si="0"/>
        <v>3.6458198227518335E-2</v>
      </c>
      <c r="E21">
        <f t="shared" si="4"/>
        <v>15</v>
      </c>
      <c r="F21">
        <f t="shared" si="0"/>
        <v>5.7220246939115683E-2</v>
      </c>
      <c r="G21">
        <f t="shared" si="4"/>
        <v>15</v>
      </c>
      <c r="H21">
        <f t="shared" ref="H21" si="45">_xlfn.CHISQ.DIST(G21,G$3,FALSE)</f>
        <v>5.6521115628370318E-3</v>
      </c>
      <c r="I21">
        <f t="shared" si="4"/>
        <v>15</v>
      </c>
      <c r="J21">
        <f t="shared" ref="J21" si="46">_xlfn.CHISQ.DIST(I21,I$3,FALSE)</f>
        <v>9.6123765059495669E-5</v>
      </c>
      <c r="K21">
        <f t="shared" si="7"/>
        <v>15</v>
      </c>
      <c r="L21">
        <f t="shared" ref="L21" si="47">_xlfn.CHISQ.DIST(K21,K$3,FALSE)</f>
        <v>4.4722496762592767E-7</v>
      </c>
    </row>
    <row r="22" spans="3:12" x14ac:dyDescent="0.3">
      <c r="C22">
        <f t="shared" si="4"/>
        <v>16</v>
      </c>
      <c r="D22">
        <f t="shared" si="0"/>
        <v>2.8626144247681017E-2</v>
      </c>
      <c r="E22">
        <f t="shared" si="4"/>
        <v>16</v>
      </c>
      <c r="F22">
        <f t="shared" si="0"/>
        <v>6.2038458644709749E-2</v>
      </c>
      <c r="G22">
        <f t="shared" si="4"/>
        <v>16</v>
      </c>
      <c r="H22">
        <f t="shared" ref="H22" si="48">_xlfn.CHISQ.DIST(G22,G$3,FALSE)</f>
        <v>8.4618556979264518E-3</v>
      </c>
      <c r="I22">
        <f t="shared" si="4"/>
        <v>16</v>
      </c>
      <c r="J22">
        <f t="shared" ref="J22" si="49">_xlfn.CHISQ.DIST(I22,I$3,FALSE)</f>
        <v>1.9871437300026762E-4</v>
      </c>
      <c r="K22">
        <f t="shared" si="7"/>
        <v>16</v>
      </c>
      <c r="L22">
        <f t="shared" ref="L22" si="50">_xlfn.CHISQ.DIST(K22,K$3,FALSE)</f>
        <v>1.2766391740527907E-6</v>
      </c>
    </row>
    <row r="23" spans="3:12" x14ac:dyDescent="0.3">
      <c r="C23">
        <f t="shared" si="4"/>
        <v>17</v>
      </c>
      <c r="D23">
        <f t="shared" si="0"/>
        <v>2.2127450062679698E-2</v>
      </c>
      <c r="E23">
        <f t="shared" si="4"/>
        <v>17</v>
      </c>
      <c r="F23">
        <f t="shared" si="0"/>
        <v>6.4934306513819068E-2</v>
      </c>
      <c r="G23">
        <f t="shared" si="4"/>
        <v>17</v>
      </c>
      <c r="H23">
        <f t="shared" ref="H23" si="51">_xlfn.CHISQ.DIST(G23,G$3,FALSE)</f>
        <v>1.1992880770764595E-2</v>
      </c>
      <c r="I23">
        <f t="shared" si="4"/>
        <v>17</v>
      </c>
      <c r="J23">
        <f t="shared" ref="J23" si="52">_xlfn.CHISQ.DIST(I23,I$3,FALSE)</f>
        <v>3.8135713437158388E-4</v>
      </c>
      <c r="K23">
        <f t="shared" si="7"/>
        <v>17</v>
      </c>
      <c r="L23">
        <f t="shared" ref="L23" si="53">_xlfn.CHISQ.DIST(K23,K$3,FALSE)</f>
        <v>3.3175345551879148E-6</v>
      </c>
    </row>
    <row r="24" spans="3:12" x14ac:dyDescent="0.3">
      <c r="C24">
        <f t="shared" si="4"/>
        <v>18</v>
      </c>
      <c r="D24">
        <f t="shared" si="0"/>
        <v>1.686857759609801E-2</v>
      </c>
      <c r="E24">
        <f t="shared" si="4"/>
        <v>18</v>
      </c>
      <c r="F24">
        <f t="shared" si="0"/>
        <v>6.5877820004761348E-2</v>
      </c>
      <c r="G24">
        <f t="shared" si="4"/>
        <v>18</v>
      </c>
      <c r="H24">
        <f t="shared" ref="H24" si="54">_xlfn.CHISQ.DIST(G24,G$3,FALSE)</f>
        <v>1.6192221917503954E-2</v>
      </c>
      <c r="I24">
        <f t="shared" si="4"/>
        <v>18</v>
      </c>
      <c r="J24">
        <f t="shared" ref="J24" si="55">_xlfn.CHISQ.DIST(I24,I$3,FALSE)</f>
        <v>6.8522425181078057E-4</v>
      </c>
      <c r="K24">
        <f t="shared" si="7"/>
        <v>18</v>
      </c>
      <c r="L24">
        <f t="shared" ref="L24" si="56">_xlfn.CHISQ.DIST(K24,K$3,FALSE)</f>
        <v>7.9329409869610124E-6</v>
      </c>
    </row>
    <row r="25" spans="3:12" x14ac:dyDescent="0.3">
      <c r="C25">
        <f t="shared" si="4"/>
        <v>19</v>
      </c>
      <c r="D25">
        <f t="shared" si="0"/>
        <v>1.2701517347389361E-2</v>
      </c>
      <c r="E25">
        <f t="shared" si="4"/>
        <v>19</v>
      </c>
      <c r="F25">
        <f t="shared" si="0"/>
        <v>6.5001269846133941E-2</v>
      </c>
      <c r="G25">
        <f t="shared" si="4"/>
        <v>19</v>
      </c>
      <c r="H25">
        <f t="shared" ref="H25" si="57">_xlfn.CHISQ.DIST(G25,G$3,FALSE)</f>
        <v>2.0936040426336996E-2</v>
      </c>
      <c r="I25">
        <f t="shared" si="4"/>
        <v>19</v>
      </c>
      <c r="J25">
        <f t="shared" ref="J25" si="58">_xlfn.CHISQ.DIST(I25,I$3,FALSE)</f>
        <v>1.160984189644893E-3</v>
      </c>
      <c r="K25">
        <f t="shared" si="7"/>
        <v>19</v>
      </c>
      <c r="L25">
        <f t="shared" ref="L25" si="59">_xlfn.CHISQ.DIST(K25,K$3,FALSE)</f>
        <v>1.761299788816151E-5</v>
      </c>
    </row>
    <row r="26" spans="3:12" x14ac:dyDescent="0.3">
      <c r="C26">
        <f t="shared" si="4"/>
        <v>20</v>
      </c>
      <c r="D26">
        <f t="shared" si="0"/>
        <v>9.4583187005176789E-3</v>
      </c>
      <c r="E26">
        <f t="shared" si="4"/>
        <v>20</v>
      </c>
      <c r="F26">
        <f t="shared" si="0"/>
        <v>6.255501786056665E-2</v>
      </c>
      <c r="G26">
        <f t="shared" si="4"/>
        <v>20</v>
      </c>
      <c r="H26">
        <f t="shared" ref="H26" si="60">_xlfn.CHISQ.DIST(G26,G$3,FALSE)</f>
        <v>2.6038552223013094E-2</v>
      </c>
      <c r="I26">
        <f t="shared" si="4"/>
        <v>20</v>
      </c>
      <c r="J26">
        <f t="shared" ref="J26" si="61">_xlfn.CHISQ.DIST(I26,I$3,FALSE)</f>
        <v>1.8660813139987594E-3</v>
      </c>
      <c r="K26">
        <f t="shared" si="7"/>
        <v>20</v>
      </c>
      <c r="L26">
        <f t="shared" ref="L26" si="62">_xlfn.CHISQ.DIST(K26,K$3,FALSE)</f>
        <v>3.6586386261660791E-5</v>
      </c>
    </row>
    <row r="27" spans="3:12" x14ac:dyDescent="0.3">
      <c r="C27">
        <f t="shared" si="4"/>
        <v>21</v>
      </c>
      <c r="D27">
        <f t="shared" si="0"/>
        <v>6.9730679765471083E-3</v>
      </c>
      <c r="E27">
        <f t="shared" si="4"/>
        <v>21</v>
      </c>
      <c r="F27">
        <f t="shared" si="0"/>
        <v>5.885977574422125E-2</v>
      </c>
      <c r="G27">
        <f t="shared" si="4"/>
        <v>21</v>
      </c>
      <c r="H27">
        <f t="shared" ref="H27" si="63">_xlfn.CHISQ.DIST(G27,G$3,FALSE)</f>
        <v>3.1269416648032948E-2</v>
      </c>
      <c r="I27">
        <f t="shared" si="4"/>
        <v>21</v>
      </c>
      <c r="J27">
        <f t="shared" ref="J27" si="64">_xlfn.CHISQ.DIST(I27,I$3,FALSE)</f>
        <v>2.8600920148216247E-3</v>
      </c>
      <c r="K27">
        <f t="shared" si="7"/>
        <v>21</v>
      </c>
      <c r="L27">
        <f t="shared" ref="L27" si="65">_xlfn.CHISQ.DIST(K27,K$3,FALSE)</f>
        <v>7.1567434938874509E-5</v>
      </c>
    </row>
    <row r="28" spans="3:12" x14ac:dyDescent="0.3">
      <c r="C28">
        <f t="shared" si="4"/>
        <v>22</v>
      </c>
      <c r="D28">
        <f t="shared" si="0"/>
        <v>5.0943666931247229E-3</v>
      </c>
      <c r="E28">
        <f t="shared" si="4"/>
        <v>22</v>
      </c>
      <c r="F28">
        <f t="shared" si="0"/>
        <v>5.4262754649102497E-2</v>
      </c>
      <c r="G28">
        <f t="shared" si="4"/>
        <v>22</v>
      </c>
      <c r="H28">
        <f t="shared" ref="H28" si="66">_xlfn.CHISQ.DIST(G28,G$3,FALSE)</f>
        <v>3.6376418993475719E-2</v>
      </c>
      <c r="I28">
        <f t="shared" si="4"/>
        <v>22</v>
      </c>
      <c r="J28">
        <f t="shared" ref="J28" si="67">_xlfn.CHISQ.DIST(I28,I$3,FALSE)</f>
        <v>4.198528448083833E-3</v>
      </c>
      <c r="K28">
        <f t="shared" si="7"/>
        <v>22</v>
      </c>
      <c r="L28">
        <f t="shared" ref="L28" si="68">_xlfn.CHISQ.DIST(K28,K$3,FALSE)</f>
        <v>1.3257128840664942E-4</v>
      </c>
    </row>
    <row r="29" spans="3:12" x14ac:dyDescent="0.3">
      <c r="C29">
        <f t="shared" si="4"/>
        <v>23</v>
      </c>
      <c r="D29">
        <f t="shared" si="0"/>
        <v>3.6911660452271038E-3</v>
      </c>
      <c r="E29">
        <f t="shared" si="4"/>
        <v>23</v>
      </c>
      <c r="F29">
        <f t="shared" si="0"/>
        <v>4.9102204730975443E-2</v>
      </c>
      <c r="G29">
        <f t="shared" si="4"/>
        <v>23</v>
      </c>
      <c r="H29">
        <f t="shared" ref="H29" si="69">_xlfn.CHISQ.DIST(G29,G$3,FALSE)</f>
        <v>4.1109753749477194E-2</v>
      </c>
      <c r="I29">
        <f t="shared" si="4"/>
        <v>23</v>
      </c>
      <c r="J29">
        <f t="shared" ref="J29" si="70">_xlfn.CHISQ.DIST(I29,I$3,FALSE)</f>
        <v>5.9258111656035756E-3</v>
      </c>
      <c r="K29">
        <f t="shared" si="7"/>
        <v>23</v>
      </c>
      <c r="L29">
        <f t="shared" ref="L29" si="71">_xlfn.CHISQ.DIST(K29,K$3,FALSE)</f>
        <v>2.3368237655484417E-4</v>
      </c>
    </row>
    <row r="30" spans="3:12" x14ac:dyDescent="0.3">
      <c r="C30">
        <f t="shared" si="4"/>
        <v>24</v>
      </c>
      <c r="D30">
        <f t="shared" si="0"/>
        <v>2.6542997366377865E-3</v>
      </c>
      <c r="E30">
        <f t="shared" si="4"/>
        <v>24</v>
      </c>
      <c r="F30">
        <f t="shared" si="0"/>
        <v>4.3682189951524716E-2</v>
      </c>
      <c r="G30">
        <f t="shared" si="4"/>
        <v>24</v>
      </c>
      <c r="H30">
        <f t="shared" ref="H30" si="72">_xlfn.CHISQ.DIST(G30,G$3,FALSE)</f>
        <v>4.524445009164918E-2</v>
      </c>
      <c r="I30">
        <f t="shared" si="4"/>
        <v>24</v>
      </c>
      <c r="J30">
        <f t="shared" ref="J30" si="73">_xlfn.CHISQ.DIST(I30,I$3,FALSE)</f>
        <v>8.0683601401826399E-3</v>
      </c>
      <c r="K30">
        <f t="shared" si="7"/>
        <v>24</v>
      </c>
      <c r="L30">
        <f t="shared" ref="L30" si="74">_xlfn.CHISQ.DIST(K30,K$3,FALSE)</f>
        <v>3.9362299046401955E-4</v>
      </c>
    </row>
    <row r="31" spans="3:12" x14ac:dyDescent="0.3">
      <c r="C31">
        <f t="shared" si="4"/>
        <v>25</v>
      </c>
      <c r="D31">
        <f t="shared" si="0"/>
        <v>1.8954738220614974E-3</v>
      </c>
      <c r="E31">
        <f t="shared" si="4"/>
        <v>25</v>
      </c>
      <c r="F31">
        <f t="shared" si="0"/>
        <v>3.8257454000432622E-2</v>
      </c>
      <c r="G31">
        <f t="shared" si="4"/>
        <v>25</v>
      </c>
      <c r="H31">
        <f t="shared" ref="H31" si="75">_xlfn.CHISQ.DIST(G31,G$3,FALSE)</f>
        <v>4.8598270118289905E-2</v>
      </c>
      <c r="I31">
        <f t="shared" si="4"/>
        <v>25</v>
      </c>
      <c r="J31">
        <f t="shared" ref="J31" si="76">_xlfn.CHISQ.DIST(I31,I$3,FALSE)</f>
        <v>1.0628809089229758E-2</v>
      </c>
      <c r="K31">
        <f t="shared" si="7"/>
        <v>25</v>
      </c>
      <c r="L31">
        <f t="shared" ref="L31" si="77">_xlfn.CHISQ.DIST(K31,K$3,FALSE)</f>
        <v>6.359509531578977E-4</v>
      </c>
    </row>
    <row r="32" spans="3:12" x14ac:dyDescent="0.3">
      <c r="C32">
        <f t="shared" si="4"/>
        <v>26</v>
      </c>
      <c r="D32">
        <f t="shared" si="0"/>
        <v>1.3449430873497057E-3</v>
      </c>
      <c r="E32">
        <f t="shared" si="4"/>
        <v>26</v>
      </c>
      <c r="F32">
        <f t="shared" si="0"/>
        <v>3.3026981066887194E-2</v>
      </c>
      <c r="G32">
        <f t="shared" si="4"/>
        <v>26</v>
      </c>
      <c r="H32">
        <f t="shared" ref="H32" si="78">_xlfn.CHISQ.DIST(G32,G$3,FALSE)</f>
        <v>5.1043485186762196E-2</v>
      </c>
      <c r="I32">
        <f t="shared" si="4"/>
        <v>26</v>
      </c>
      <c r="J32">
        <f t="shared" ref="J32" si="79">_xlfn.CHISQ.DIST(I32,I$3,FALSE)</f>
        <v>1.358222160979853E-2</v>
      </c>
      <c r="K32">
        <f t="shared" si="7"/>
        <v>26</v>
      </c>
      <c r="L32">
        <f t="shared" ref="L32" si="80">_xlfn.CHISQ.DIST(K32,K$3,FALSE)</f>
        <v>9.8872729785567676E-4</v>
      </c>
    </row>
    <row r="33" spans="3:12" x14ac:dyDescent="0.3">
      <c r="C33">
        <f t="shared" si="4"/>
        <v>27</v>
      </c>
      <c r="D33">
        <f t="shared" si="0"/>
        <v>9.4867691123313026E-4</v>
      </c>
      <c r="E33">
        <f t="shared" si="4"/>
        <v>27</v>
      </c>
      <c r="F33">
        <f t="shared" si="0"/>
        <v>2.8134252588317296E-2</v>
      </c>
      <c r="G33">
        <f t="shared" si="4"/>
        <v>27</v>
      </c>
      <c r="H33">
        <f t="shared" ref="H33" si="81">_xlfn.CHISQ.DIST(G33,G$3,FALSE)</f>
        <v>5.2512041851933797E-2</v>
      </c>
      <c r="I33">
        <f t="shared" si="4"/>
        <v>27</v>
      </c>
      <c r="J33">
        <f t="shared" ref="J33" si="82">_xlfn.CHISQ.DIST(I33,I$3,FALSE)</f>
        <v>1.6874910527424503E-2</v>
      </c>
      <c r="K33">
        <f t="shared" si="7"/>
        <v>27</v>
      </c>
      <c r="L33">
        <f t="shared" ref="L33" si="83">_xlfn.CHISQ.DIST(K33,K$3,FALSE)</f>
        <v>1.4835400405411323E-3</v>
      </c>
    </row>
    <row r="34" spans="3:12" x14ac:dyDescent="0.3">
      <c r="C34">
        <f t="shared" si="4"/>
        <v>28</v>
      </c>
      <c r="D34">
        <f t="shared" si="0"/>
        <v>6.6550015152255521E-4</v>
      </c>
      <c r="E34">
        <f t="shared" si="4"/>
        <v>28</v>
      </c>
      <c r="F34">
        <f t="shared" si="0"/>
        <v>2.3672086871194903E-2</v>
      </c>
      <c r="G34">
        <f t="shared" si="4"/>
        <v>28</v>
      </c>
      <c r="H34">
        <f t="shared" ref="H34" si="84">_xlfn.CHISQ.DIST(G34,G$3,FALSE)</f>
        <v>5.2994573965257773E-2</v>
      </c>
      <c r="I34">
        <f t="shared" si="4"/>
        <v>28</v>
      </c>
      <c r="J34">
        <f t="shared" ref="J34" si="85">_xlfn.CHISQ.DIST(I34,I$3,FALSE)</f>
        <v>2.0426093444194184E-2</v>
      </c>
      <c r="K34">
        <f t="shared" si="7"/>
        <v>28</v>
      </c>
      <c r="L34">
        <f t="shared" ref="L34" si="86">_xlfn.CHISQ.DIST(K34,K$3,FALSE)</f>
        <v>2.1538449872424334E-3</v>
      </c>
    </row>
    <row r="35" spans="3:12" x14ac:dyDescent="0.3">
      <c r="C35">
        <f t="shared" si="4"/>
        <v>29</v>
      </c>
      <c r="D35">
        <f t="shared" si="0"/>
        <v>4.6447333219879958E-4</v>
      </c>
      <c r="E35">
        <f t="shared" si="4"/>
        <v>29</v>
      </c>
      <c r="F35">
        <f t="shared" si="0"/>
        <v>1.9690149064269361E-2</v>
      </c>
      <c r="G35">
        <f t="shared" si="4"/>
        <v>29</v>
      </c>
      <c r="H35">
        <f t="shared" ref="H35" si="87">_xlfn.CHISQ.DIST(G35,G$3,FALSE)</f>
        <v>5.2534390256805612E-2</v>
      </c>
      <c r="I35">
        <f t="shared" si="4"/>
        <v>29</v>
      </c>
      <c r="J35">
        <f t="shared" ref="J35" si="88">_xlfn.CHISQ.DIST(I35,I$3,FALSE)</f>
        <v>2.413222900769085E-2</v>
      </c>
      <c r="K35">
        <f t="shared" si="7"/>
        <v>29</v>
      </c>
      <c r="L35">
        <f t="shared" ref="L35" si="89">_xlfn.CHISQ.DIST(K35,K$3,FALSE)</f>
        <v>3.0326786944492854E-3</v>
      </c>
    </row>
    <row r="36" spans="3:12" x14ac:dyDescent="0.3">
      <c r="C36">
        <f t="shared" si="4"/>
        <v>30</v>
      </c>
      <c r="D36">
        <f t="shared" si="0"/>
        <v>3.2263135365426959E-4</v>
      </c>
      <c r="E36">
        <f t="shared" si="4"/>
        <v>30</v>
      </c>
      <c r="F36">
        <f t="shared" si="0"/>
        <v>1.6203583609868448E-2</v>
      </c>
      <c r="G36">
        <f t="shared" si="4"/>
        <v>30</v>
      </c>
      <c r="H36">
        <f t="shared" ref="H36" si="90">_xlfn.CHISQ.DIST(G36,G$3,FALSE)</f>
        <v>5.1217933332267096E-2</v>
      </c>
      <c r="I36">
        <f t="shared" si="4"/>
        <v>30</v>
      </c>
      <c r="J36">
        <f t="shared" ref="J36" si="91">_xlfn.CHISQ.DIST(I36,I$3,FALSE)</f>
        <v>2.7873536667376398E-2</v>
      </c>
      <c r="K36">
        <f t="shared" si="7"/>
        <v>30</v>
      </c>
      <c r="L36">
        <f t="shared" ref="L36" si="92">_xlfn.CHISQ.DIST(K36,K$3,FALSE)</f>
        <v>4.1498970502362393E-3</v>
      </c>
    </row>
    <row r="37" spans="3:12" x14ac:dyDescent="0.3">
      <c r="C37">
        <f t="shared" si="4"/>
        <v>31</v>
      </c>
      <c r="D37">
        <f t="shared" si="0"/>
        <v>2.2311105294198837E-4</v>
      </c>
      <c r="E37">
        <f t="shared" si="4"/>
        <v>31</v>
      </c>
      <c r="F37">
        <f t="shared" si="0"/>
        <v>1.3201636955285189E-2</v>
      </c>
      <c r="G37">
        <f t="shared" si="4"/>
        <v>31</v>
      </c>
      <c r="H37">
        <f t="shared" ref="H37" si="93">_xlfn.CHISQ.DIST(G37,G$3,FALSE)</f>
        <v>4.9163292155766064E-2</v>
      </c>
      <c r="I37">
        <f t="shared" si="4"/>
        <v>31</v>
      </c>
      <c r="J37">
        <f t="shared" ref="J37" si="94">_xlfn.CHISQ.DIST(I37,I$3,FALSE)</f>
        <v>3.1521957478369007E-2</v>
      </c>
      <c r="K37">
        <f t="shared" si="7"/>
        <v>31</v>
      </c>
      <c r="L37">
        <f t="shared" ref="L37" si="95">_xlfn.CHISQ.DIST(K37,K$3,FALSE)</f>
        <v>5.5291786291670475E-3</v>
      </c>
    </row>
    <row r="38" spans="3:12" x14ac:dyDescent="0.3">
      <c r="C38">
        <f t="shared" si="4"/>
        <v>32</v>
      </c>
      <c r="D38">
        <f t="shared" si="0"/>
        <v>1.5364802521669515E-4</v>
      </c>
      <c r="E38">
        <f t="shared" si="4"/>
        <v>32</v>
      </c>
      <c r="F38">
        <f t="shared" si="0"/>
        <v>1.0655531196403532E-2</v>
      </c>
      <c r="G38">
        <f t="shared" si="4"/>
        <v>32</v>
      </c>
      <c r="H38">
        <f t="shared" ref="H38" si="96">_xlfn.CHISQ.DIST(G38,G$3,FALSE)</f>
        <v>4.6508217947885538E-2</v>
      </c>
      <c r="I38">
        <f t="shared" si="4"/>
        <v>32</v>
      </c>
      <c r="J38">
        <f t="shared" ref="J38" si="97">_xlfn.CHISQ.DIST(I38,I$3,FALSE)</f>
        <v>3.4949691221564355E-2</v>
      </c>
      <c r="K38">
        <f t="shared" si="7"/>
        <v>32</v>
      </c>
      <c r="L38">
        <f t="shared" ref="L38" si="98">_xlfn.CHISQ.DIST(K38,K$3,FALSE)</f>
        <v>7.1850899174867892E-3</v>
      </c>
    </row>
    <row r="39" spans="3:12" x14ac:dyDescent="0.3">
      <c r="C39">
        <f t="shared" si="4"/>
        <v>33</v>
      </c>
      <c r="D39">
        <f t="shared" si="0"/>
        <v>1.0539878101128159E-4</v>
      </c>
      <c r="E39">
        <f t="shared" si="4"/>
        <v>33</v>
      </c>
      <c r="F39">
        <f t="shared" si="0"/>
        <v>8.5251792257718343E-3</v>
      </c>
      <c r="G39">
        <f t="shared" si="4"/>
        <v>33</v>
      </c>
      <c r="H39">
        <f t="shared" ref="H39" si="99">_xlfn.CHISQ.DIST(G39,G$3,FALSE)</f>
        <v>4.3398819851504788E-2</v>
      </c>
      <c r="I39">
        <f t="shared" si="4"/>
        <v>33</v>
      </c>
      <c r="J39">
        <f t="shared" ref="J39" si="100">_xlfn.CHISQ.DIST(I39,I$3,FALSE)</f>
        <v>3.8037448011284759E-2</v>
      </c>
      <c r="K39">
        <f t="shared" si="7"/>
        <v>33</v>
      </c>
      <c r="L39">
        <f t="shared" ref="L39" si="101">_xlfn.CHISQ.DIST(K39,K$3,FALSE)</f>
        <v>9.1205293217421404E-3</v>
      </c>
    </row>
    <row r="40" spans="3:12" x14ac:dyDescent="0.3">
      <c r="C40">
        <f t="shared" si="4"/>
        <v>34</v>
      </c>
      <c r="D40">
        <f t="shared" si="0"/>
        <v>7.2035778793886623E-5</v>
      </c>
      <c r="E40">
        <f t="shared" si="4"/>
        <v>34</v>
      </c>
      <c r="F40">
        <f t="shared" si="0"/>
        <v>6.7645836488724525E-3</v>
      </c>
      <c r="G40">
        <f t="shared" si="4"/>
        <v>34</v>
      </c>
      <c r="H40">
        <f t="shared" ref="H40" si="102">_xlfn.CHISQ.DIST(G40,G$3,FALSE)</f>
        <v>3.9979776248489418E-2</v>
      </c>
      <c r="I40">
        <f t="shared" si="4"/>
        <v>34</v>
      </c>
      <c r="J40">
        <f t="shared" ref="J40" si="103">_xlfn.CHISQ.DIST(I40,I$3,FALSE)</f>
        <v>4.0681662914840211E-2</v>
      </c>
      <c r="K40">
        <f t="shared" si="7"/>
        <v>34</v>
      </c>
      <c r="L40">
        <f t="shared" ref="L40" si="104">_xlfn.CHISQ.DIST(K40,K$3,FALSE)</f>
        <v>1.1324844693298744E-2</v>
      </c>
    </row>
    <row r="41" spans="3:12" x14ac:dyDescent="0.3">
      <c r="C41">
        <f t="shared" si="4"/>
        <v>35</v>
      </c>
      <c r="D41">
        <f t="shared" si="0"/>
        <v>4.9063386824066581E-5</v>
      </c>
      <c r="E41">
        <f t="shared" si="4"/>
        <v>35</v>
      </c>
      <c r="F41">
        <f t="shared" si="0"/>
        <v>5.3259364042871045E-3</v>
      </c>
      <c r="G41">
        <f t="shared" si="4"/>
        <v>35</v>
      </c>
      <c r="H41">
        <f t="shared" ref="H41" si="105">_xlfn.CHISQ.DIST(G41,G$3,FALSE)</f>
        <v>3.6386551740436195E-2</v>
      </c>
      <c r="I41">
        <f t="shared" si="4"/>
        <v>35</v>
      </c>
      <c r="J41">
        <f t="shared" ref="J41" si="106">_xlfn.CHISQ.DIST(I41,I$3,FALSE)</f>
        <v>4.280010898155813E-2</v>
      </c>
      <c r="K41">
        <f t="shared" si="7"/>
        <v>35</v>
      </c>
      <c r="L41">
        <f t="shared" ref="L41" si="107">_xlfn.CHISQ.DIST(K41,K$3,FALSE)</f>
        <v>1.3772857982948254E-2</v>
      </c>
    </row>
    <row r="42" spans="3:12" x14ac:dyDescent="0.3">
      <c r="C42">
        <f t="shared" si="4"/>
        <v>36</v>
      </c>
      <c r="D42">
        <f t="shared" si="0"/>
        <v>3.3307965701686496E-5</v>
      </c>
      <c r="E42">
        <f t="shared" si="4"/>
        <v>36</v>
      </c>
      <c r="F42">
        <f t="shared" si="0"/>
        <v>4.1625440565479076E-3</v>
      </c>
      <c r="G42">
        <f t="shared" si="4"/>
        <v>36</v>
      </c>
      <c r="H42">
        <f t="shared" ref="H42" si="108">_xlfn.CHISQ.DIST(G42,G$3,FALSE)</f>
        <v>3.2739802063949053E-2</v>
      </c>
      <c r="I42">
        <f t="shared" si="4"/>
        <v>36</v>
      </c>
      <c r="J42">
        <f t="shared" ref="J42" si="109">_xlfn.CHISQ.DIST(I42,I$3,FALSE)</f>
        <v>4.4335570968332252E-2</v>
      </c>
      <c r="K42">
        <f t="shared" si="7"/>
        <v>36</v>
      </c>
      <c r="L42">
        <f t="shared" ref="L42" si="110">_xlfn.CHISQ.DIST(K42,K$3,FALSE)</f>
        <v>1.6424939645580325E-2</v>
      </c>
    </row>
    <row r="43" spans="3:12" x14ac:dyDescent="0.3">
      <c r="C43">
        <f t="shared" si="4"/>
        <v>37</v>
      </c>
      <c r="D43">
        <f t="shared" si="0"/>
        <v>2.2542275906156858E-5</v>
      </c>
      <c r="E43">
        <f t="shared" si="4"/>
        <v>37</v>
      </c>
      <c r="F43">
        <f t="shared" si="0"/>
        <v>3.2307593649112867E-3</v>
      </c>
      <c r="G43">
        <f t="shared" si="4"/>
        <v>37</v>
      </c>
      <c r="H43">
        <f t="shared" ref="H43" si="111">_xlfn.CHISQ.DIST(G43,G$3,FALSE)</f>
        <v>2.9141904772019098E-2</v>
      </c>
      <c r="I43">
        <f t="shared" si="4"/>
        <v>37</v>
      </c>
      <c r="J43">
        <f t="shared" ref="J43" si="112">_xlfn.CHISQ.DIST(I43,I$3,FALSE)</f>
        <v>4.5257473685307609E-2</v>
      </c>
      <c r="K43">
        <f t="shared" si="7"/>
        <v>37</v>
      </c>
      <c r="L43">
        <f t="shared" ref="L43" si="113">_xlfn.CHISQ.DIST(K43,K$3,FALSE)</f>
        <v>1.922816767467599E-2</v>
      </c>
    </row>
    <row r="44" spans="3:12" x14ac:dyDescent="0.3">
      <c r="C44">
        <f t="shared" si="4"/>
        <v>38</v>
      </c>
      <c r="D44">
        <f t="shared" si="0"/>
        <v>1.5211709052839477E-5</v>
      </c>
      <c r="E44">
        <f t="shared" si="4"/>
        <v>38</v>
      </c>
      <c r="F44">
        <f t="shared" si="0"/>
        <v>2.4911175644197585E-3</v>
      </c>
      <c r="G44">
        <f t="shared" si="4"/>
        <v>38</v>
      </c>
      <c r="H44">
        <f t="shared" ref="H44" si="114">_xlfn.CHISQ.DIST(G44,G$3,FALSE)</f>
        <v>2.5675381743848657E-2</v>
      </c>
      <c r="I44">
        <f t="shared" si="4"/>
        <v>38</v>
      </c>
      <c r="J44">
        <f t="shared" ref="J44" si="115">_xlfn.CHISQ.DIST(I44,I$3,FALSE)</f>
        <v>4.5561566234206145E-2</v>
      </c>
      <c r="K44">
        <f t="shared" si="7"/>
        <v>38</v>
      </c>
      <c r="L44">
        <f t="shared" ref="L44" si="116">_xlfn.CHISQ.DIST(K44,K$3,FALSE)</f>
        <v>2.211849641424957E-2</v>
      </c>
    </row>
    <row r="45" spans="3:12" x14ac:dyDescent="0.3">
      <c r="C45">
        <f t="shared" si="4"/>
        <v>39</v>
      </c>
      <c r="D45">
        <f t="shared" si="0"/>
        <v>1.0236578258594396E-5</v>
      </c>
      <c r="E45">
        <f t="shared" si="4"/>
        <v>39</v>
      </c>
      <c r="F45">
        <f t="shared" si="0"/>
        <v>1.9088687869595218E-3</v>
      </c>
      <c r="G45">
        <f t="shared" si="4"/>
        <v>39</v>
      </c>
      <c r="H45">
        <f t="shared" ref="H45" si="117">_xlfn.CHISQ.DIST(G45,G$3,FALSE)</f>
        <v>2.2402878020355215E-2</v>
      </c>
      <c r="I45">
        <f t="shared" si="4"/>
        <v>39</v>
      </c>
      <c r="J45">
        <f t="shared" ref="J45" si="118">_xlfn.CHISQ.DIST(I45,I$3,FALSE)</f>
        <v>4.5267926482262077E-2</v>
      </c>
      <c r="K45">
        <f t="shared" si="7"/>
        <v>39</v>
      </c>
      <c r="L45">
        <f t="shared" ref="L45" si="119">_xlfn.CHISQ.DIST(K45,K$3,FALSE)</f>
        <v>2.5023762513852747E-2</v>
      </c>
    </row>
    <row r="46" spans="3:12" x14ac:dyDescent="0.3">
      <c r="C46">
        <f t="shared" si="4"/>
        <v>40</v>
      </c>
      <c r="D46">
        <f t="shared" si="0"/>
        <v>6.8705120747951988E-6</v>
      </c>
      <c r="E46">
        <f t="shared" si="4"/>
        <v>40</v>
      </c>
      <c r="F46">
        <f t="shared" si="0"/>
        <v>1.4540766295862838E-3</v>
      </c>
      <c r="G46">
        <f t="shared" si="4"/>
        <v>40</v>
      </c>
      <c r="H46">
        <f t="shared" ref="H46" si="120">_xlfn.CHISQ.DIST(G46,G$3,FALSE)</f>
        <v>1.9368320074409383E-2</v>
      </c>
      <c r="I46">
        <f t="shared" si="4"/>
        <v>40</v>
      </c>
      <c r="J46">
        <f t="shared" ref="J46" si="121">_xlfn.CHISQ.DIST(I46,I$3,FALSE)</f>
        <v>4.4417658696042611E-2</v>
      </c>
      <c r="K46">
        <f t="shared" si="7"/>
        <v>40</v>
      </c>
      <c r="L46">
        <f t="shared" ref="L46" si="122">_xlfn.CHISQ.DIST(K46,K$3,FALSE)</f>
        <v>2.7867280692667425E-2</v>
      </c>
    </row>
    <row r="47" spans="3:12" x14ac:dyDescent="0.3">
      <c r="C47">
        <f t="shared" si="4"/>
        <v>41</v>
      </c>
      <c r="D47">
        <f t="shared" si="0"/>
        <v>4.5997828305649305E-6</v>
      </c>
      <c r="E47">
        <f t="shared" si="4"/>
        <v>41</v>
      </c>
      <c r="F47">
        <f t="shared" si="0"/>
        <v>1.1014247771459157E-3</v>
      </c>
      <c r="G47">
        <f t="shared" si="4"/>
        <v>41</v>
      </c>
      <c r="H47">
        <f t="shared" ref="H47" si="123">_xlfn.CHISQ.DIST(G47,G$3,FALSE)</f>
        <v>1.6598881634953246E-2</v>
      </c>
      <c r="I47">
        <f t="shared" si="4"/>
        <v>41</v>
      </c>
      <c r="J47">
        <f t="shared" ref="J47" si="124">_xlfn.CHISQ.DIST(I47,I$3,FALSE)</f>
        <v>4.3068710025422473E-2</v>
      </c>
      <c r="K47">
        <f t="shared" si="7"/>
        <v>41</v>
      </c>
      <c r="L47">
        <f t="shared" ref="L47" si="125">_xlfn.CHISQ.DIST(K47,K$3,FALSE)</f>
        <v>3.0571737399691209E-2</v>
      </c>
    </row>
    <row r="48" spans="3:12" x14ac:dyDescent="0.3">
      <c r="C48">
        <f t="shared" si="4"/>
        <v>42</v>
      </c>
      <c r="D48">
        <f t="shared" si="0"/>
        <v>3.0722165303765371E-6</v>
      </c>
      <c r="E48">
        <f t="shared" si="4"/>
        <v>42</v>
      </c>
      <c r="F48">
        <f t="shared" si="0"/>
        <v>8.298440875613315E-4</v>
      </c>
      <c r="G48">
        <f t="shared" si="4"/>
        <v>42</v>
      </c>
      <c r="H48">
        <f t="shared" ref="H48" si="126">_xlfn.CHISQ.DIST(G48,G$3,FALSE)</f>
        <v>1.4107422027361463E-2</v>
      </c>
      <c r="I48">
        <f t="shared" si="4"/>
        <v>42</v>
      </c>
      <c r="J48">
        <f t="shared" ref="J48" si="127">_xlfn.CHISQ.DIST(I48,I$3,FALSE)</f>
        <v>4.1291234096841684E-2</v>
      </c>
      <c r="K48">
        <f t="shared" si="7"/>
        <v>42</v>
      </c>
      <c r="L48">
        <f t="shared" ref="L48" si="128">_xlfn.CHISQ.DIST(K48,K$3,FALSE)</f>
        <v>3.306307846832951E-2</v>
      </c>
    </row>
    <row r="49" spans="3:12" x14ac:dyDescent="0.3">
      <c r="C49">
        <f t="shared" si="4"/>
        <v>43</v>
      </c>
      <c r="D49">
        <f t="shared" si="0"/>
        <v>2.0472988447385292E-6</v>
      </c>
      <c r="E49">
        <f t="shared" si="4"/>
        <v>43</v>
      </c>
      <c r="F49">
        <f t="shared" si="0"/>
        <v>6.2204492295120329E-4</v>
      </c>
      <c r="G49">
        <f t="shared" si="4"/>
        <v>43</v>
      </c>
      <c r="H49">
        <f t="shared" ref="H49" si="129">_xlfn.CHISQ.DIST(G49,G$3,FALSE)</f>
        <v>1.189511733047049E-2</v>
      </c>
      <c r="I49">
        <f t="shared" si="4"/>
        <v>43</v>
      </c>
      <c r="J49">
        <f t="shared" ref="J49" si="130">_xlfn.CHISQ.DIST(I49,I$3,FALSE)</f>
        <v>3.9162892507461848E-2</v>
      </c>
      <c r="K49">
        <f t="shared" si="7"/>
        <v>43</v>
      </c>
      <c r="L49">
        <f t="shared" ref="L49" si="131">_xlfn.CHISQ.DIST(K49,K$3,FALSE)</f>
        <v>3.5274105641150043E-2</v>
      </c>
    </row>
    <row r="50" spans="3:12" x14ac:dyDescent="0.3">
      <c r="C50">
        <f t="shared" si="4"/>
        <v>44</v>
      </c>
      <c r="D50">
        <f t="shared" si="0"/>
        <v>1.3613534115897993E-6</v>
      </c>
      <c r="E50">
        <f t="shared" si="4"/>
        <v>44</v>
      </c>
      <c r="F50">
        <f t="shared" si="0"/>
        <v>4.6401550960835646E-4</v>
      </c>
      <c r="G50">
        <f t="shared" si="4"/>
        <v>44</v>
      </c>
      <c r="H50">
        <f t="shared" ref="H50" si="132">_xlfn.CHISQ.DIST(G50,G$3,FALSE)</f>
        <v>9.9540675108805154E-3</v>
      </c>
      <c r="I50">
        <f t="shared" si="4"/>
        <v>44</v>
      </c>
      <c r="J50">
        <f t="shared" ref="J50" si="133">_xlfn.CHISQ.DIST(I50,I$3,FALSE)</f>
        <v>3.676441983017583E-2</v>
      </c>
      <c r="K50">
        <f t="shared" si="7"/>
        <v>44</v>
      </c>
      <c r="L50">
        <f t="shared" ref="L50" si="134">_xlfn.CHISQ.DIST(K50,K$3,FALSE)</f>
        <v>3.7147541113430264E-2</v>
      </c>
    </row>
    <row r="51" spans="3:12" x14ac:dyDescent="0.3">
      <c r="C51">
        <f t="shared" si="4"/>
        <v>45</v>
      </c>
      <c r="D51">
        <f t="shared" si="0"/>
        <v>9.0336444256818671E-7</v>
      </c>
      <c r="E51">
        <f t="shared" si="4"/>
        <v>45</v>
      </c>
      <c r="F51">
        <f t="shared" si="0"/>
        <v>3.4452741976433881E-4</v>
      </c>
      <c r="G51">
        <f t="shared" si="4"/>
        <v>45</v>
      </c>
      <c r="H51">
        <f t="shared" ref="H51" si="135">_xlfn.CHISQ.DIST(G51,G$3,FALSE)</f>
        <v>8.2697249079307835E-3</v>
      </c>
      <c r="I51">
        <f t="shared" si="4"/>
        <v>45</v>
      </c>
      <c r="J51">
        <f t="shared" ref="J51" si="136">_xlfn.CHISQ.DIST(I51,I$3,FALSE)</f>
        <v>3.4175697300478577E-2</v>
      </c>
      <c r="K51">
        <f t="shared" si="7"/>
        <v>45</v>
      </c>
      <c r="L51">
        <f t="shared" ref="L51" si="137">_xlfn.CHISQ.DIST(K51,K$3,FALSE)</f>
        <v>3.8638381482140362E-2</v>
      </c>
    </row>
    <row r="52" spans="3:12" x14ac:dyDescent="0.3">
      <c r="C52">
        <f t="shared" si="4"/>
        <v>46</v>
      </c>
      <c r="D52">
        <f t="shared" si="0"/>
        <v>5.9826972041981019E-7</v>
      </c>
      <c r="E52">
        <f t="shared" si="4"/>
        <v>46</v>
      </c>
      <c r="F52">
        <f t="shared" si="0"/>
        <v>2.5467388406984122E-4</v>
      </c>
      <c r="G52">
        <f t="shared" si="4"/>
        <v>46</v>
      </c>
      <c r="H52">
        <f t="shared" ref="H52" si="138">_xlfn.CHISQ.DIST(G52,G$3,FALSE)</f>
        <v>6.8230455836485841E-3</v>
      </c>
      <c r="I52">
        <f t="shared" si="4"/>
        <v>46</v>
      </c>
      <c r="J52">
        <f t="shared" ref="J52" si="139">_xlfn.CHISQ.DIST(I52,I$3,FALSE)</f>
        <v>3.1472495758082107E-2</v>
      </c>
      <c r="K52">
        <f t="shared" si="7"/>
        <v>46</v>
      </c>
      <c r="L52">
        <f t="shared" ref="L52" si="140">_xlfn.CHISQ.DIST(K52,K$3,FALSE)</f>
        <v>3.9715434187578717E-2</v>
      </c>
    </row>
    <row r="53" spans="3:12" x14ac:dyDescent="0.3">
      <c r="C53">
        <f t="shared" si="4"/>
        <v>47</v>
      </c>
      <c r="D53">
        <f t="shared" si="0"/>
        <v>3.9546667002155299E-7</v>
      </c>
      <c r="E53">
        <f t="shared" si="4"/>
        <v>47</v>
      </c>
      <c r="F53">
        <f t="shared" si="0"/>
        <v>1.8745516328612697E-4</v>
      </c>
      <c r="G53">
        <f t="shared" si="4"/>
        <v>47</v>
      </c>
      <c r="H53">
        <f t="shared" ref="H53" si="141">_xlfn.CHISQ.DIST(G53,G$3,FALSE)</f>
        <v>5.5923120806332894E-3</v>
      </c>
      <c r="I53">
        <f t="shared" si="4"/>
        <v>47</v>
      </c>
      <c r="J53">
        <f t="shared" ref="J53" si="142">_xlfn.CHISQ.DIST(I53,I$3,FALSE)</f>
        <v>2.8723968484813688E-2</v>
      </c>
      <c r="K53">
        <f t="shared" si="7"/>
        <v>47</v>
      </c>
      <c r="L53">
        <f t="shared" ref="L53" si="143">_xlfn.CHISQ.DIST(K53,K$3,FALSE)</f>
        <v>4.0362002407232832E-2</v>
      </c>
    </row>
    <row r="54" spans="3:12" x14ac:dyDescent="0.3">
      <c r="C54">
        <f t="shared" si="4"/>
        <v>48</v>
      </c>
      <c r="D54">
        <f t="shared" si="0"/>
        <v>2.6093729970057137E-7</v>
      </c>
      <c r="E54">
        <f t="shared" si="4"/>
        <v>48</v>
      </c>
      <c r="F54">
        <f t="shared" si="0"/>
        <v>1.3741703737374082E-4</v>
      </c>
      <c r="G54">
        <f t="shared" si="4"/>
        <v>48</v>
      </c>
      <c r="H54">
        <f t="shared" ref="H54" si="144">_xlfn.CHISQ.DIST(G54,G$3,FALSE)</f>
        <v>4.5546128862847405E-3</v>
      </c>
      <c r="I54">
        <f t="shared" si="4"/>
        <v>48</v>
      </c>
      <c r="J54">
        <f t="shared" ref="J54" si="145">_xlfn.CHISQ.DIST(I54,I$3,FALSE)</f>
        <v>2.5990905486068201E-2</v>
      </c>
      <c r="K54">
        <f t="shared" si="7"/>
        <v>48</v>
      </c>
      <c r="L54">
        <f t="shared" ref="L54" si="146">_xlfn.CHISQ.DIST(K54,K$3,FALSE)</f>
        <v>4.0575751263625864E-2</v>
      </c>
    </row>
    <row r="55" spans="3:12" x14ac:dyDescent="0.3">
      <c r="C55">
        <f t="shared" si="4"/>
        <v>49</v>
      </c>
      <c r="D55">
        <f t="shared" si="0"/>
        <v>1.7187325166552504E-7</v>
      </c>
      <c r="E55">
        <f t="shared" si="4"/>
        <v>49</v>
      </c>
      <c r="F55">
        <f t="shared" si="0"/>
        <v>1.0034296370837232E-4</v>
      </c>
      <c r="G55">
        <f t="shared" si="4"/>
        <v>49</v>
      </c>
      <c r="H55">
        <f t="shared" ref="H55" si="147">_xlfn.CHISQ.DIST(G55,G$3,FALSE)</f>
        <v>3.68699056918608E-3</v>
      </c>
      <c r="I55">
        <f t="shared" si="4"/>
        <v>49</v>
      </c>
      <c r="J55">
        <f t="shared" ref="J55" si="148">_xlfn.CHISQ.DIST(I55,I$3,FALSE)</f>
        <v>2.3324706059088006E-2</v>
      </c>
      <c r="K55">
        <f t="shared" si="7"/>
        <v>49</v>
      </c>
      <c r="L55">
        <f t="shared" ref="L55" si="149">_xlfn.CHISQ.DIST(K55,K$3,FALSE)</f>
        <v>4.0367843761106158E-2</v>
      </c>
    </row>
    <row r="56" spans="3:12" x14ac:dyDescent="0.3">
      <c r="C56">
        <f t="shared" si="4"/>
        <v>50</v>
      </c>
      <c r="D56">
        <f t="shared" si="0"/>
        <v>1.1302037650524102E-7</v>
      </c>
      <c r="E56">
        <f t="shared" si="4"/>
        <v>50</v>
      </c>
      <c r="F56">
        <f t="shared" si="0"/>
        <v>7.2996998300859327E-5</v>
      </c>
      <c r="G56">
        <f t="shared" si="4"/>
        <v>50</v>
      </c>
      <c r="H56">
        <f t="shared" ref="H56" si="150">_xlfn.CHISQ.DIST(G56,G$3,FALSE)</f>
        <v>2.9672881765394235E-3</v>
      </c>
      <c r="I56">
        <f t="shared" si="4"/>
        <v>50</v>
      </c>
      <c r="J56">
        <f t="shared" ref="J56" si="151">_xlfn.CHISQ.DIST(I56,I$3,FALSE)</f>
        <v>2.0766987443396525E-2</v>
      </c>
      <c r="K56">
        <f t="shared" si="7"/>
        <v>50</v>
      </c>
      <c r="L56">
        <f t="shared" ref="L56" si="152">_xlfn.CHISQ.DIST(K56,K$3,FALSE)</f>
        <v>3.9761475734032721E-2</v>
      </c>
    </row>
    <row r="57" spans="3:12" x14ac:dyDescent="0.3">
      <c r="C57">
        <f t="shared" si="4"/>
        <v>51</v>
      </c>
      <c r="D57">
        <f t="shared" si="0"/>
        <v>7.4201074759368552E-8</v>
      </c>
      <c r="E57">
        <f t="shared" si="4"/>
        <v>51</v>
      </c>
      <c r="F57">
        <f t="shared" si="0"/>
        <v>5.2912624924191616E-5</v>
      </c>
      <c r="G57">
        <f t="shared" si="4"/>
        <v>51</v>
      </c>
      <c r="H57">
        <f t="shared" ref="H57" si="153">_xlfn.CHISQ.DIST(G57,G$3,FALSE)</f>
        <v>2.3747335601297251E-3</v>
      </c>
      <c r="I57">
        <f t="shared" si="4"/>
        <v>51</v>
      </c>
      <c r="J57">
        <f t="shared" ref="J57" si="154">_xlfn.CHISQ.DIST(I57,I$3,FALSE)</f>
        <v>1.8349723428046402E-2</v>
      </c>
      <c r="K57">
        <f t="shared" si="7"/>
        <v>51</v>
      </c>
      <c r="L57">
        <f t="shared" ref="L57" si="155">_xlfn.CHISQ.DIST(K57,K$3,FALSE)</f>
        <v>3.8789963956470074E-2</v>
      </c>
    </row>
    <row r="58" spans="3:12" x14ac:dyDescent="0.3">
      <c r="C58">
        <f t="shared" si="4"/>
        <v>52</v>
      </c>
      <c r="D58">
        <f t="shared" si="0"/>
        <v>4.8640230576838885E-8</v>
      </c>
      <c r="E58">
        <f t="shared" si="4"/>
        <v>52</v>
      </c>
      <c r="F58">
        <f t="shared" si="0"/>
        <v>3.8221750542997305E-5</v>
      </c>
      <c r="G58">
        <f t="shared" si="4"/>
        <v>52</v>
      </c>
      <c r="H58">
        <f t="shared" ref="H58" si="156">_xlfn.CHISQ.DIST(G58,G$3,FALSE)</f>
        <v>1.8903054844303848E-3</v>
      </c>
      <c r="I58">
        <f t="shared" si="4"/>
        <v>52</v>
      </c>
      <c r="J58">
        <f t="shared" ref="J58" si="157">_xlfn.CHISQ.DIST(I58,I$3,FALSE)</f>
        <v>1.60957962213189E-2</v>
      </c>
      <c r="K58">
        <f t="shared" si="7"/>
        <v>52</v>
      </c>
      <c r="L58">
        <f t="shared" ref="L58" si="158">_xlfn.CHISQ.DIST(K58,K$3,FALSE)</f>
        <v>3.7494550890282689E-2</v>
      </c>
    </row>
    <row r="59" spans="3:12" x14ac:dyDescent="0.3">
      <c r="C59">
        <f t="shared" si="4"/>
        <v>53</v>
      </c>
      <c r="D59">
        <f t="shared" si="0"/>
        <v>3.1837465542344928E-8</v>
      </c>
      <c r="E59">
        <f t="shared" si="4"/>
        <v>53</v>
      </c>
      <c r="F59">
        <f t="shared" si="0"/>
        <v>2.7517949318682723E-5</v>
      </c>
      <c r="G59">
        <f t="shared" si="4"/>
        <v>53</v>
      </c>
      <c r="H59">
        <f t="shared" ref="H59" si="159">_xlfn.CHISQ.DIST(G59,G$3,FALSE)</f>
        <v>1.4969252598541506E-3</v>
      </c>
      <c r="I59">
        <f t="shared" si="4"/>
        <v>53</v>
      </c>
      <c r="J59">
        <f t="shared" ref="J59" si="160">_xlfn.CHISQ.DIST(I59,I$3,FALSE)</f>
        <v>1.4019845170530792E-2</v>
      </c>
      <c r="K59">
        <f t="shared" si="7"/>
        <v>53</v>
      </c>
      <c r="L59">
        <f t="shared" ref="L59" si="161">_xlfn.CHISQ.DIST(K59,K$3,FALSE)</f>
        <v>3.5922085169397003E-2</v>
      </c>
    </row>
    <row r="60" spans="3:12" x14ac:dyDescent="0.3">
      <c r="C60">
        <f t="shared" si="4"/>
        <v>54</v>
      </c>
      <c r="D60">
        <f t="shared" si="0"/>
        <v>2.0809555703965568E-8</v>
      </c>
      <c r="E60">
        <f t="shared" si="4"/>
        <v>54</v>
      </c>
      <c r="F60">
        <f t="shared" si="0"/>
        <v>1.9748305522984216E-5</v>
      </c>
      <c r="G60">
        <f t="shared" si="4"/>
        <v>54</v>
      </c>
      <c r="H60">
        <f t="shared" ref="H60" si="162">_xlfn.CHISQ.DIST(G60,G$3,FALSE)</f>
        <v>1.1795146493376906E-3</v>
      </c>
      <c r="I60">
        <f t="shared" si="4"/>
        <v>54</v>
      </c>
      <c r="J60">
        <f t="shared" ref="J60" si="163">_xlfn.CHISQ.DIST(I60,I$3,FALSE)</f>
        <v>1.2129304271646121E-2</v>
      </c>
      <c r="K60">
        <f t="shared" si="7"/>
        <v>54</v>
      </c>
      <c r="L60">
        <f t="shared" ref="L60" si="164">_xlfn.CHISQ.DIST(K60,K$3,FALSE)</f>
        <v>3.4122721580822392E-2</v>
      </c>
    </row>
    <row r="61" spans="3:12" x14ac:dyDescent="0.3">
      <c r="C61">
        <f t="shared" si="4"/>
        <v>55</v>
      </c>
      <c r="D61">
        <f t="shared" si="0"/>
        <v>1.3582861914406256E-8</v>
      </c>
      <c r="E61">
        <f t="shared" si="4"/>
        <v>55</v>
      </c>
      <c r="F61">
        <f t="shared" si="0"/>
        <v>1.4128724721608904E-5</v>
      </c>
      <c r="G61">
        <f t="shared" si="4"/>
        <v>55</v>
      </c>
      <c r="H61">
        <f t="shared" ref="H61" si="165">_xlfn.CHISQ.DIST(G61,G$3,FALSE)</f>
        <v>9.2495608441844521E-4</v>
      </c>
      <c r="I61">
        <f t="shared" si="4"/>
        <v>55</v>
      </c>
      <c r="J61">
        <f t="shared" ref="J61" si="166">_xlfn.CHISQ.DIST(I61,I$3,FALSE)</f>
        <v>1.0425534110574146E-2</v>
      </c>
      <c r="K61">
        <f t="shared" si="7"/>
        <v>55</v>
      </c>
      <c r="L61">
        <f t="shared" ref="L61" si="167">_xlfn.CHISQ.DIST(K61,K$3,FALSE)</f>
        <v>3.214776120875814E-2</v>
      </c>
    </row>
    <row r="62" spans="3:12" x14ac:dyDescent="0.3">
      <c r="C62">
        <f t="shared" si="4"/>
        <v>56</v>
      </c>
      <c r="D62">
        <f t="shared" si="0"/>
        <v>8.8541198169404947E-9</v>
      </c>
      <c r="E62">
        <f t="shared" si="4"/>
        <v>56</v>
      </c>
      <c r="F62">
        <f t="shared" si="0"/>
        <v>1.0078218278150689E-5</v>
      </c>
      <c r="G62">
        <f t="shared" si="4"/>
        <v>56</v>
      </c>
      <c r="H62">
        <f t="shared" ref="H62" si="168">_xlfn.CHISQ.DIST(G62,G$3,FALSE)</f>
        <v>7.2198570326048898E-4</v>
      </c>
      <c r="I62">
        <f t="shared" si="4"/>
        <v>56</v>
      </c>
      <c r="J62">
        <f t="shared" ref="J62" si="169">_xlfn.CHISQ.DIST(I62,I$3,FALSE)</f>
        <v>8.9049705049964265E-3</v>
      </c>
      <c r="K62">
        <f t="shared" si="7"/>
        <v>56</v>
      </c>
      <c r="L62">
        <f t="shared" ref="L62" si="170">_xlfn.CHISQ.DIST(K62,K$3,FALSE)</f>
        <v>3.0047724806319075E-2</v>
      </c>
    </row>
    <row r="63" spans="3:12" x14ac:dyDescent="0.3">
      <c r="C63">
        <f t="shared" si="4"/>
        <v>57</v>
      </c>
      <c r="D63">
        <f t="shared" si="0"/>
        <v>5.76428530776695E-9</v>
      </c>
      <c r="E63">
        <f t="shared" si="4"/>
        <v>57</v>
      </c>
      <c r="F63">
        <f t="shared" si="0"/>
        <v>7.1683297866343615E-6</v>
      </c>
      <c r="G63">
        <f t="shared" si="4"/>
        <v>57</v>
      </c>
      <c r="H63">
        <f t="shared" ref="H63" si="171">_xlfn.CHISQ.DIST(G63,G$3,FALSE)</f>
        <v>5.6104404639298225E-4</v>
      </c>
      <c r="I63">
        <f t="shared" si="4"/>
        <v>57</v>
      </c>
      <c r="J63">
        <f t="shared" ref="J63" si="172">_xlfn.CHISQ.DIST(I63,I$3,FALSE)</f>
        <v>7.5602296706091263E-3</v>
      </c>
      <c r="K63">
        <f t="shared" si="7"/>
        <v>57</v>
      </c>
      <c r="L63">
        <f t="shared" ref="L63" si="173">_xlfn.CHISQ.DIST(K63,K$3,FALSE)</f>
        <v>2.787072333082645E-2</v>
      </c>
    </row>
    <row r="64" spans="3:12" x14ac:dyDescent="0.3">
      <c r="C64">
        <f t="shared" si="4"/>
        <v>58</v>
      </c>
      <c r="D64">
        <f t="shared" si="0"/>
        <v>3.7480966307133262E-9</v>
      </c>
      <c r="E64">
        <f t="shared" si="4"/>
        <v>58</v>
      </c>
      <c r="F64">
        <f t="shared" si="0"/>
        <v>5.0845084959628903E-6</v>
      </c>
      <c r="G64">
        <f t="shared" si="4"/>
        <v>58</v>
      </c>
      <c r="H64">
        <f t="shared" ref="H64" si="174">_xlfn.CHISQ.DIST(G64,G$3,FALSE)</f>
        <v>4.341038601084779E-4</v>
      </c>
      <c r="I64">
        <f t="shared" si="4"/>
        <v>58</v>
      </c>
      <c r="J64">
        <f t="shared" ref="J64" si="175">_xlfn.CHISQ.DIST(I64,I$3,FALSE)</f>
        <v>6.3811267029011635E-3</v>
      </c>
      <c r="K64">
        <f t="shared" si="7"/>
        <v>58</v>
      </c>
      <c r="L64">
        <f t="shared" ref="L64" si="176">_xlfn.CHISQ.DIST(K64,K$3,FALSE)</f>
        <v>2.5661161418353663E-2</v>
      </c>
    </row>
    <row r="65" spans="3:12" x14ac:dyDescent="0.3">
      <c r="C65">
        <f t="shared" si="4"/>
        <v>59</v>
      </c>
      <c r="D65">
        <f t="shared" si="0"/>
        <v>2.4342187895729764E-9</v>
      </c>
      <c r="E65">
        <f t="shared" si="4"/>
        <v>59</v>
      </c>
      <c r="F65">
        <f t="shared" si="0"/>
        <v>3.5968133303325217E-6</v>
      </c>
      <c r="G65">
        <f t="shared" si="4"/>
        <v>59</v>
      </c>
      <c r="H65">
        <f t="shared" ref="H65" si="177">_xlfn.CHISQ.DIST(G65,G$3,FALSE)</f>
        <v>3.3448963130903406E-4</v>
      </c>
      <c r="I65">
        <f t="shared" si="4"/>
        <v>59</v>
      </c>
      <c r="J65">
        <f t="shared" ref="J65" si="178">_xlfn.CHISQ.DIST(I65,I$3,FALSE)</f>
        <v>5.355579500683951E-3</v>
      </c>
      <c r="K65">
        <f t="shared" si="7"/>
        <v>59</v>
      </c>
      <c r="L65">
        <f t="shared" ref="L65" si="179">_xlfn.CHISQ.DIST(K65,K$3,FALSE)</f>
        <v>2.34587842729094E-2</v>
      </c>
    </row>
    <row r="66" spans="3:12" x14ac:dyDescent="0.3">
      <c r="C66">
        <f t="shared" si="4"/>
        <v>60</v>
      </c>
      <c r="D66">
        <f t="shared" si="0"/>
        <v>1.5790988759917756E-9</v>
      </c>
      <c r="E66">
        <f t="shared" si="4"/>
        <v>60</v>
      </c>
      <c r="F66">
        <f t="shared" si="0"/>
        <v>2.5378374792725055E-6</v>
      </c>
      <c r="G66">
        <f t="shared" si="4"/>
        <v>60</v>
      </c>
      <c r="H66">
        <f t="shared" ref="H66" si="180">_xlfn.CHISQ.DIST(G66,G$3,FALSE)</f>
        <v>2.5669934543090978E-4</v>
      </c>
      <c r="I66">
        <f t="shared" si="4"/>
        <v>60</v>
      </c>
      <c r="J66">
        <f t="shared" ref="J66" si="181">_xlfn.CHISQ.DIST(I66,I$3,FALSE)</f>
        <v>4.4703833376125999E-3</v>
      </c>
      <c r="K66">
        <f t="shared" si="7"/>
        <v>60</v>
      </c>
      <c r="L66">
        <f t="shared" ref="L66" si="182">_xlfn.CHISQ.DIST(K66,K$3,FALSE)</f>
        <v>2.129805726205887E-2</v>
      </c>
    </row>
    <row r="67" spans="3:12" x14ac:dyDescent="0.3">
      <c r="C67">
        <f t="shared" si="4"/>
        <v>61</v>
      </c>
      <c r="D67">
        <f t="shared" si="0"/>
        <v>1.0232374387640725E-9</v>
      </c>
      <c r="E67">
        <f t="shared" si="4"/>
        <v>61</v>
      </c>
      <c r="F67">
        <f t="shared" si="0"/>
        <v>1.7861742638575735E-6</v>
      </c>
      <c r="G67">
        <f t="shared" si="4"/>
        <v>61</v>
      </c>
      <c r="H67">
        <f t="shared" ref="H67" si="183">_xlfn.CHISQ.DIST(G67,G$3,FALSE)</f>
        <v>1.9623555821723907E-4</v>
      </c>
      <c r="I67">
        <f t="shared" si="4"/>
        <v>61</v>
      </c>
      <c r="J67">
        <f t="shared" ref="J67" si="184">_xlfn.CHISQ.DIST(I67,I$3,FALSE)</f>
        <v>3.7118518383013736E-3</v>
      </c>
      <c r="K67">
        <f t="shared" si="7"/>
        <v>61</v>
      </c>
      <c r="L67">
        <f t="shared" ref="L67" si="185">_xlfn.CHISQ.DIST(K67,K$3,FALSE)</f>
        <v>1.9207851102306717E-2</v>
      </c>
    </row>
    <row r="68" spans="3:12" x14ac:dyDescent="0.3">
      <c r="C68">
        <f t="shared" si="4"/>
        <v>62</v>
      </c>
      <c r="D68">
        <f t="shared" si="0"/>
        <v>6.6233331285235387E-10</v>
      </c>
      <c r="E68">
        <f t="shared" si="4"/>
        <v>62</v>
      </c>
      <c r="F68">
        <f t="shared" si="0"/>
        <v>1.2541032027764744E-6</v>
      </c>
      <c r="G68">
        <f t="shared" si="4"/>
        <v>62</v>
      </c>
      <c r="H68">
        <f t="shared" ref="H68" si="186">_xlfn.CHISQ.DIST(G68,G$3,FALSE)</f>
        <v>1.4945017466646369E-4</v>
      </c>
      <c r="I68">
        <f t="shared" si="4"/>
        <v>62</v>
      </c>
      <c r="J68">
        <f t="shared" ref="J68" si="187">_xlfn.CHISQ.DIST(I68,I$3,FALSE)</f>
        <v>3.0663281285851522E-3</v>
      </c>
      <c r="K68">
        <f t="shared" si="7"/>
        <v>62</v>
      </c>
      <c r="L68">
        <f t="shared" ref="L68" si="188">_xlfn.CHISQ.DIST(K68,K$3,FALSE)</f>
        <v>1.7211394027387934E-2</v>
      </c>
    </row>
    <row r="69" spans="3:12" x14ac:dyDescent="0.3">
      <c r="C69">
        <f t="shared" si="4"/>
        <v>63</v>
      </c>
      <c r="D69">
        <f t="shared" si="0"/>
        <v>4.2827704533085649E-10</v>
      </c>
      <c r="E69">
        <f t="shared" si="4"/>
        <v>63</v>
      </c>
      <c r="F69">
        <f t="shared" si="0"/>
        <v>8.7846765524638295E-7</v>
      </c>
      <c r="G69">
        <f t="shared" si="4"/>
        <v>63</v>
      </c>
      <c r="H69">
        <f t="shared" ref="H69" si="189">_xlfn.CHISQ.DIST(G69,G$3,FALSE)</f>
        <v>1.1340526698692409E-4</v>
      </c>
      <c r="I69">
        <f t="shared" si="4"/>
        <v>63</v>
      </c>
      <c r="J69">
        <f t="shared" ref="J69" si="190">_xlfn.CHISQ.DIST(I69,I$3,FALSE)</f>
        <v>2.520575584582452E-3</v>
      </c>
      <c r="K69">
        <f t="shared" si="7"/>
        <v>63</v>
      </c>
      <c r="L69">
        <f t="shared" ref="L69" si="191">_xlfn.CHISQ.DIST(K69,K$3,FALSE)</f>
        <v>1.5326445498347784E-2</v>
      </c>
    </row>
    <row r="70" spans="3:12" x14ac:dyDescent="0.3">
      <c r="C70">
        <f t="shared" si="4"/>
        <v>64</v>
      </c>
      <c r="D70">
        <f t="shared" si="0"/>
        <v>2.7665291780847875E-10</v>
      </c>
      <c r="E70">
        <f t="shared" si="4"/>
        <v>64</v>
      </c>
      <c r="F70">
        <f t="shared" si="0"/>
        <v>6.1395049723585915E-7</v>
      </c>
      <c r="G70">
        <f t="shared" si="4"/>
        <v>64</v>
      </c>
      <c r="H70">
        <f t="shared" ref="H70" si="192">_xlfn.CHISQ.DIST(G70,G$3,FALSE)</f>
        <v>8.5750750128483198E-5</v>
      </c>
      <c r="I70">
        <f t="shared" si="4"/>
        <v>64</v>
      </c>
      <c r="J70">
        <f t="shared" ref="J70" si="193">_xlfn.CHISQ.DIST(I70,I$3,FALSE)</f>
        <v>2.0620611986406261E-3</v>
      </c>
      <c r="K70">
        <f t="shared" si="7"/>
        <v>64</v>
      </c>
      <c r="L70">
        <f t="shared" ref="L70" si="194">_xlfn.CHISQ.DIST(K70,K$3,FALSE)</f>
        <v>1.356564328644076E-2</v>
      </c>
    </row>
    <row r="71" spans="3:12" x14ac:dyDescent="0.3">
      <c r="C71">
        <f t="shared" si="4"/>
        <v>65</v>
      </c>
      <c r="D71">
        <f t="shared" ref="D71:F106" si="195">_xlfn.CHISQ.DIST(C71,C$3,FALSE)</f>
        <v>1.7853425049972073E-10</v>
      </c>
      <c r="E71">
        <f t="shared" si="4"/>
        <v>65</v>
      </c>
      <c r="F71">
        <f t="shared" si="195"/>
        <v>4.2814074300642333E-7</v>
      </c>
      <c r="G71">
        <f t="shared" si="4"/>
        <v>65</v>
      </c>
      <c r="H71">
        <f t="shared" ref="H71" si="196">_xlfn.CHISQ.DIST(G71,G$3,FALSE)</f>
        <v>6.4618674332293533E-5</v>
      </c>
      <c r="I71">
        <f t="shared" ref="I71" si="197">I70+1</f>
        <v>65</v>
      </c>
      <c r="J71">
        <f t="shared" ref="J71" si="198">_xlfn.CHISQ.DIST(I71,I$3,FALSE)</f>
        <v>1.6791464664067074E-3</v>
      </c>
      <c r="K71">
        <f t="shared" si="7"/>
        <v>65</v>
      </c>
      <c r="L71">
        <f t="shared" ref="L71" si="199">_xlfn.CHISQ.DIST(K71,K$3,FALSE)</f>
        <v>1.1936976415538227E-2</v>
      </c>
    </row>
    <row r="72" spans="3:12" x14ac:dyDescent="0.3">
      <c r="C72">
        <f t="shared" ref="C72:K106" si="200">C71+1</f>
        <v>66</v>
      </c>
      <c r="D72">
        <f t="shared" si="195"/>
        <v>1.1510564408514905E-10</v>
      </c>
      <c r="E72">
        <f t="shared" si="200"/>
        <v>66</v>
      </c>
      <c r="F72">
        <f t="shared" si="195"/>
        <v>2.9793019958931513E-7</v>
      </c>
      <c r="G72">
        <f t="shared" si="200"/>
        <v>66</v>
      </c>
      <c r="H72">
        <f t="shared" ref="H72" si="201">_xlfn.CHISQ.DIST(G72,G$3,FALSE)</f>
        <v>4.8533197833401128E-5</v>
      </c>
      <c r="I72">
        <f t="shared" si="200"/>
        <v>66</v>
      </c>
      <c r="J72">
        <f t="shared" ref="J72" si="202">_xlfn.CHISQ.DIST(I72,I$3,FALSE)</f>
        <v>1.3612012460991446E-3</v>
      </c>
      <c r="K72">
        <f t="shared" si="200"/>
        <v>66</v>
      </c>
      <c r="L72">
        <f t="shared" ref="L72" si="203">_xlfn.CHISQ.DIST(K72,K$3,FALSE)</f>
        <v>1.0444339693162157E-2</v>
      </c>
    </row>
    <row r="73" spans="3:12" x14ac:dyDescent="0.3">
      <c r="C73">
        <f t="shared" si="200"/>
        <v>67</v>
      </c>
      <c r="D73">
        <f t="shared" si="195"/>
        <v>7.4143459647524159E-11</v>
      </c>
      <c r="E73">
        <f t="shared" si="200"/>
        <v>67</v>
      </c>
      <c r="F73">
        <f t="shared" si="195"/>
        <v>2.0689266366973288E-7</v>
      </c>
      <c r="G73">
        <f t="shared" si="200"/>
        <v>67</v>
      </c>
      <c r="H73">
        <f t="shared" ref="H73" si="204">_xlfn.CHISQ.DIST(G73,G$3,FALSE)</f>
        <v>3.6334886425373128E-5</v>
      </c>
      <c r="I73">
        <f t="shared" si="200"/>
        <v>67</v>
      </c>
      <c r="J73">
        <f t="shared" ref="J73" si="205">_xlfn.CHISQ.DIST(I73,I$3,FALSE)</f>
        <v>1.0986555983511846E-3</v>
      </c>
      <c r="K73">
        <f t="shared" si="200"/>
        <v>67</v>
      </c>
      <c r="L73">
        <f t="shared" ref="L73" si="206">_xlfn.CHISQ.DIST(K73,K$3,FALSE)</f>
        <v>9.088130598002786E-3</v>
      </c>
    </row>
    <row r="74" spans="3:12" x14ac:dyDescent="0.3">
      <c r="C74">
        <f t="shared" si="200"/>
        <v>68</v>
      </c>
      <c r="D74">
        <f t="shared" si="195"/>
        <v>4.7715782036940244E-11</v>
      </c>
      <c r="E74">
        <f t="shared" si="200"/>
        <v>68</v>
      </c>
      <c r="F74">
        <f t="shared" si="195"/>
        <v>1.4338536959920363E-7</v>
      </c>
      <c r="G74">
        <f t="shared" si="200"/>
        <v>68</v>
      </c>
      <c r="H74">
        <f t="shared" ref="H74" si="207">_xlfn.CHISQ.DIST(G74,G$3,FALSE)</f>
        <v>2.7117778318084124E-5</v>
      </c>
      <c r="I74">
        <f t="shared" si="200"/>
        <v>68</v>
      </c>
      <c r="J74">
        <f t="shared" ref="J74" si="208">_xlfn.CHISQ.DIST(I74,I$3,FALSE)</f>
        <v>8.8300349430982521E-4</v>
      </c>
      <c r="K74">
        <f t="shared" si="200"/>
        <v>68</v>
      </c>
      <c r="L74">
        <f t="shared" ref="L74" si="209">_xlfn.CHISQ.DIST(K74,K$3,FALSE)</f>
        <v>7.8658554013442943E-3</v>
      </c>
    </row>
    <row r="75" spans="3:12" x14ac:dyDescent="0.3">
      <c r="C75">
        <f t="shared" si="200"/>
        <v>69</v>
      </c>
      <c r="D75">
        <f t="shared" si="195"/>
        <v>3.0681424341963986E-11</v>
      </c>
      <c r="E75">
        <f t="shared" si="200"/>
        <v>69</v>
      </c>
      <c r="F75">
        <f t="shared" si="195"/>
        <v>9.9178880420807178E-8</v>
      </c>
      <c r="G75">
        <f t="shared" si="200"/>
        <v>69</v>
      </c>
      <c r="H75">
        <f t="shared" ref="H75" si="210">_xlfn.CHISQ.DIST(G75,G$3,FALSE)</f>
        <v>2.0177592997739834E-5</v>
      </c>
      <c r="I75">
        <f t="shared" si="200"/>
        <v>69</v>
      </c>
      <c r="J75">
        <f t="shared" ref="J75" si="211">_xlfn.CHISQ.DIST(I75,I$3,FALSE)</f>
        <v>7.0677074365728247E-4</v>
      </c>
      <c r="K75">
        <f t="shared" si="200"/>
        <v>69</v>
      </c>
      <c r="L75">
        <f t="shared" ref="L75" si="212">_xlfn.CHISQ.DIST(K75,K$3,FALSE)</f>
        <v>6.772717957648308E-3</v>
      </c>
    </row>
    <row r="76" spans="3:12" x14ac:dyDescent="0.3">
      <c r="C76">
        <f t="shared" si="200"/>
        <v>70</v>
      </c>
      <c r="D76">
        <f t="shared" si="195"/>
        <v>1.9711699662907494E-11</v>
      </c>
      <c r="E76">
        <f t="shared" si="200"/>
        <v>70</v>
      </c>
      <c r="F76">
        <f t="shared" si="195"/>
        <v>6.8471919691320607E-8</v>
      </c>
      <c r="G76">
        <f t="shared" si="200"/>
        <v>70</v>
      </c>
      <c r="H76">
        <f t="shared" ref="H76" si="213">_xlfn.CHISQ.DIST(G76,G$3,FALSE)</f>
        <v>1.4969503858797775E-5</v>
      </c>
      <c r="I76">
        <f t="shared" si="200"/>
        <v>70</v>
      </c>
      <c r="J76">
        <f t="shared" ref="J76" si="214">_xlfn.CHISQ.DIST(I76,I$3,FALSE)</f>
        <v>5.6345775318469458E-4</v>
      </c>
      <c r="K76">
        <f t="shared" si="200"/>
        <v>70</v>
      </c>
      <c r="L76">
        <f t="shared" ref="L76" si="215">_xlfn.CHISQ.DIST(K76,K$3,FALSE)</f>
        <v>5.802171105571902E-3</v>
      </c>
    </row>
    <row r="77" spans="3:12" x14ac:dyDescent="0.3">
      <c r="C77">
        <f t="shared" si="200"/>
        <v>71</v>
      </c>
      <c r="D77">
        <f t="shared" si="195"/>
        <v>1.2653715544079441E-11</v>
      </c>
      <c r="E77">
        <f t="shared" si="200"/>
        <v>71</v>
      </c>
      <c r="F77">
        <f t="shared" si="195"/>
        <v>4.7185443501639018E-8</v>
      </c>
      <c r="G77">
        <f t="shared" si="200"/>
        <v>71</v>
      </c>
      <c r="H77">
        <f t="shared" ref="H77" si="216">_xlfn.CHISQ.DIST(G77,G$3,FALSE)</f>
        <v>1.107399919164292E-5</v>
      </c>
      <c r="I77">
        <f t="shared" si="200"/>
        <v>71</v>
      </c>
      <c r="J77">
        <f t="shared" ref="J77" si="217">_xlfn.CHISQ.DIST(I77,I$3,FALSE)</f>
        <v>4.4746594011833016E-4</v>
      </c>
      <c r="K77">
        <f t="shared" si="200"/>
        <v>71</v>
      </c>
      <c r="L77">
        <f t="shared" ref="L77" si="218">_xlfn.CHISQ.DIST(K77,K$3,FALSE)</f>
        <v>4.9464167020450726E-3</v>
      </c>
    </row>
    <row r="78" spans="3:12" x14ac:dyDescent="0.3">
      <c r="C78">
        <f t="shared" si="200"/>
        <v>72</v>
      </c>
      <c r="D78">
        <f t="shared" si="195"/>
        <v>8.116474287588317E-12</v>
      </c>
      <c r="E78">
        <f t="shared" si="200"/>
        <v>72</v>
      </c>
      <c r="F78">
        <f t="shared" si="195"/>
        <v>3.245847637386164E-8</v>
      </c>
      <c r="G78">
        <f t="shared" si="200"/>
        <v>72</v>
      </c>
      <c r="H78">
        <f t="shared" ref="H78" si="219">_xlfn.CHISQ.DIST(G78,G$3,FALSE)</f>
        <v>8.1694969410329616E-6</v>
      </c>
      <c r="I78">
        <f t="shared" si="200"/>
        <v>72</v>
      </c>
      <c r="J78">
        <f t="shared" ref="J78" si="220">_xlfn.CHISQ.DIST(I78,I$3,FALSE)</f>
        <v>3.5401490645278722E-4</v>
      </c>
      <c r="K78">
        <f t="shared" si="200"/>
        <v>72</v>
      </c>
      <c r="L78">
        <f t="shared" ref="L78" si="221">_xlfn.CHISQ.DIST(K78,K$3,FALSE)</f>
        <v>4.1968457165203607E-3</v>
      </c>
    </row>
    <row r="79" spans="3:12" x14ac:dyDescent="0.3">
      <c r="C79">
        <f t="shared" si="200"/>
        <v>73</v>
      </c>
      <c r="D79">
        <f t="shared" si="195"/>
        <v>5.2021351515258238E-12</v>
      </c>
      <c r="E79">
        <f t="shared" si="200"/>
        <v>73</v>
      </c>
      <c r="F79">
        <f t="shared" si="195"/>
        <v>2.2289183625940296E-8</v>
      </c>
      <c r="G79">
        <f t="shared" si="200"/>
        <v>73</v>
      </c>
      <c r="H79">
        <f t="shared" ref="H79" si="222">_xlfn.CHISQ.DIST(G79,G$3,FALSE)</f>
        <v>6.0105354809380283E-6</v>
      </c>
      <c r="I79">
        <f t="shared" si="200"/>
        <v>73</v>
      </c>
      <c r="J79">
        <f t="shared" ref="J79" si="223">_xlfn.CHISQ.DIST(I79,I$3,FALSE)</f>
        <v>2.7905590591879566E-4</v>
      </c>
      <c r="K79">
        <f t="shared" si="200"/>
        <v>73</v>
      </c>
      <c r="L79">
        <f t="shared" ref="L79" si="224">_xlfn.CHISQ.DIST(K79,K$3,FALSE)</f>
        <v>3.5444143946938198E-3</v>
      </c>
    </row>
    <row r="80" spans="3:12" x14ac:dyDescent="0.3">
      <c r="C80">
        <f t="shared" si="200"/>
        <v>74</v>
      </c>
      <c r="D80">
        <f t="shared" si="195"/>
        <v>3.3317302231900231E-12</v>
      </c>
      <c r="E80">
        <f t="shared" si="200"/>
        <v>74</v>
      </c>
      <c r="F80">
        <f t="shared" si="195"/>
        <v>1.5280116225693744E-8</v>
      </c>
      <c r="G80">
        <f t="shared" si="200"/>
        <v>74</v>
      </c>
      <c r="H80">
        <f t="shared" ref="H80" si="225">_xlfn.CHISQ.DIST(G80,G$3,FALSE)</f>
        <v>4.4105216554674833E-6</v>
      </c>
      <c r="I80">
        <f t="shared" si="200"/>
        <v>74</v>
      </c>
      <c r="J80">
        <f t="shared" ref="J80" si="226">_xlfn.CHISQ.DIST(I80,I$3,FALSE)</f>
        <v>2.1918574706477625E-4</v>
      </c>
      <c r="K80">
        <f t="shared" si="200"/>
        <v>74</v>
      </c>
      <c r="L80">
        <f t="shared" ref="L80" si="227">_xlfn.CHISQ.DIST(K80,K$3,FALSE)</f>
        <v>2.9799562040185887E-3</v>
      </c>
    </row>
    <row r="81" spans="3:12" x14ac:dyDescent="0.3">
      <c r="C81">
        <f t="shared" si="200"/>
        <v>75</v>
      </c>
      <c r="D81">
        <f t="shared" si="195"/>
        <v>2.13226295710221E-12</v>
      </c>
      <c r="E81">
        <f t="shared" si="200"/>
        <v>75</v>
      </c>
      <c r="F81">
        <f t="shared" si="195"/>
        <v>1.0457919864065937E-8</v>
      </c>
      <c r="G81">
        <f t="shared" si="200"/>
        <v>75</v>
      </c>
      <c r="H81">
        <f t="shared" ref="H81" si="228">_xlfn.CHISQ.DIST(G81,G$3,FALSE)</f>
        <v>3.2281694935822103E-6</v>
      </c>
      <c r="I81">
        <f t="shared" si="200"/>
        <v>75</v>
      </c>
      <c r="J81">
        <f t="shared" ref="J81" si="229">_xlfn.CHISQ.DIST(I81,I$3,FALSE)</f>
        <v>1.7156409297411614E-4</v>
      </c>
      <c r="K81">
        <f t="shared" si="200"/>
        <v>75</v>
      </c>
      <c r="L81">
        <f t="shared" ref="L81" si="230">_xlfn.CHISQ.DIST(K81,K$3,FALSE)</f>
        <v>2.4944321091742521E-3</v>
      </c>
    </row>
    <row r="82" spans="3:12" x14ac:dyDescent="0.3">
      <c r="C82">
        <f t="shared" si="200"/>
        <v>76</v>
      </c>
      <c r="D82">
        <f t="shared" si="195"/>
        <v>1.3636497486416416E-12</v>
      </c>
      <c r="E82">
        <f t="shared" si="200"/>
        <v>76</v>
      </c>
      <c r="F82">
        <f t="shared" si="195"/>
        <v>7.146099003093792E-9</v>
      </c>
      <c r="G82">
        <f t="shared" si="200"/>
        <v>76</v>
      </c>
      <c r="H82">
        <f t="shared" ref="H82" si="231">_xlfn.CHISQ.DIST(G82,G$3,FALSE)</f>
        <v>2.3569029098183843E-6</v>
      </c>
      <c r="I82">
        <f t="shared" si="200"/>
        <v>76</v>
      </c>
      <c r="J82">
        <f t="shared" ref="J82" si="232">_xlfn.CHISQ.DIST(I82,I$3,FALSE)</f>
        <v>1.3383614122459324E-4</v>
      </c>
      <c r="K82">
        <f t="shared" si="200"/>
        <v>76</v>
      </c>
      <c r="L82">
        <f t="shared" ref="L82" si="233">_xlfn.CHISQ.DIST(K82,K$3,FALSE)</f>
        <v>2.0791237558822591E-3</v>
      </c>
    </row>
    <row r="83" spans="3:12" x14ac:dyDescent="0.3">
      <c r="C83">
        <f t="shared" si="200"/>
        <v>77</v>
      </c>
      <c r="D83">
        <f t="shared" si="195"/>
        <v>8.7149345002031533E-13</v>
      </c>
      <c r="E83">
        <f t="shared" si="200"/>
        <v>77</v>
      </c>
      <c r="F83">
        <f t="shared" si="195"/>
        <v>4.8754643341688696E-9</v>
      </c>
      <c r="G83">
        <f t="shared" si="200"/>
        <v>77</v>
      </c>
      <c r="H83">
        <f t="shared" ref="H83" si="234">_xlfn.CHISQ.DIST(G83,G$3,FALSE)</f>
        <v>1.7166205692415448E-6</v>
      </c>
      <c r="I83">
        <f t="shared" si="200"/>
        <v>77</v>
      </c>
      <c r="J83">
        <f t="shared" ref="J83" si="235">_xlfn.CHISQ.DIST(I83,I$3,FALSE)</f>
        <v>1.0406188547228262E-4</v>
      </c>
      <c r="K83">
        <f t="shared" si="200"/>
        <v>77</v>
      </c>
      <c r="L83">
        <f t="shared" ref="L83" si="236">_xlfn.CHISQ.DIST(K83,K$3,FALSE)</f>
        <v>1.7257754597601771E-3</v>
      </c>
    </row>
    <row r="84" spans="3:12" x14ac:dyDescent="0.3">
      <c r="C84">
        <f t="shared" si="200"/>
        <v>78</v>
      </c>
      <c r="D84">
        <f t="shared" si="195"/>
        <v>5.5658615164678791E-13</v>
      </c>
      <c r="E84">
        <f t="shared" si="200"/>
        <v>78</v>
      </c>
      <c r="F84">
        <f t="shared" si="195"/>
        <v>3.3212658536259226E-9</v>
      </c>
      <c r="G84">
        <f t="shared" si="200"/>
        <v>78</v>
      </c>
      <c r="H84">
        <f t="shared" ref="H84" si="237">_xlfn.CHISQ.DIST(G84,G$3,FALSE)</f>
        <v>1.2473299671555537E-6</v>
      </c>
      <c r="I84">
        <f t="shared" si="200"/>
        <v>78</v>
      </c>
      <c r="J84">
        <f t="shared" ref="J84" si="238">_xlfn.CHISQ.DIST(I84,I$3,FALSE)</f>
        <v>8.0652553588540825E-5</v>
      </c>
      <c r="K84">
        <f t="shared" si="200"/>
        <v>78</v>
      </c>
      <c r="L84">
        <f t="shared" ref="L84" si="239">_xlfn.CHISQ.DIST(K84,K$3,FALSE)</f>
        <v>1.4266916142854466E-3</v>
      </c>
    </row>
    <row r="85" spans="3:12" x14ac:dyDescent="0.3">
      <c r="C85">
        <f t="shared" si="200"/>
        <v>79</v>
      </c>
      <c r="D85">
        <f t="shared" si="195"/>
        <v>3.5523447756742519E-13</v>
      </c>
      <c r="E85">
        <f t="shared" si="200"/>
        <v>79</v>
      </c>
      <c r="F85">
        <f t="shared" si="195"/>
        <v>2.2591693996863997E-9</v>
      </c>
      <c r="G85">
        <f t="shared" si="200"/>
        <v>79</v>
      </c>
      <c r="H85">
        <f t="shared" ref="H85" si="240">_xlfn.CHISQ.DIST(G85,G$3,FALSE)</f>
        <v>9.0425091285407622E-7</v>
      </c>
      <c r="I85">
        <f t="shared" si="200"/>
        <v>79</v>
      </c>
      <c r="J85">
        <f t="shared" ref="J85" si="241">_xlfn.CHISQ.DIST(I85,I$3,FALSE)</f>
        <v>6.2314363714812568E-5</v>
      </c>
      <c r="K85">
        <f t="shared" si="200"/>
        <v>79</v>
      </c>
      <c r="L85">
        <f t="shared" ref="L85" si="242">_xlfn.CHISQ.DIST(K85,K$3,FALSE)</f>
        <v>1.1747963648658874E-3</v>
      </c>
    </row>
    <row r="86" spans="3:12" x14ac:dyDescent="0.3">
      <c r="C86">
        <f t="shared" si="200"/>
        <v>80</v>
      </c>
      <c r="D86">
        <f t="shared" si="195"/>
        <v>2.2657889361555127E-13</v>
      </c>
      <c r="E86">
        <f t="shared" si="200"/>
        <v>80</v>
      </c>
      <c r="F86">
        <f t="shared" si="195"/>
        <v>1.5345025599360147E-9</v>
      </c>
      <c r="G86">
        <f t="shared" si="200"/>
        <v>80</v>
      </c>
      <c r="H86">
        <f t="shared" ref="H86" si="243">_xlfn.CHISQ.DIST(G86,G$3,FALSE)</f>
        <v>6.5406702521414913E-7</v>
      </c>
      <c r="I86">
        <f t="shared" si="200"/>
        <v>80</v>
      </c>
      <c r="J86">
        <f t="shared" ref="J86" si="244">_xlfn.CHISQ.DIST(I86,I$3,FALSE)</f>
        <v>4.7999414761730981E-5</v>
      </c>
      <c r="K86">
        <f t="shared" si="200"/>
        <v>80</v>
      </c>
      <c r="L86">
        <f t="shared" ref="L86" si="245">_xlfn.CHISQ.DIST(K86,K$3,FALSE)</f>
        <v>9.6366225759168898E-4</v>
      </c>
    </row>
    <row r="87" spans="3:12" x14ac:dyDescent="0.3">
      <c r="C87">
        <f t="shared" si="200"/>
        <v>81</v>
      </c>
      <c r="D87">
        <f t="shared" si="195"/>
        <v>1.4442831297208474E-13</v>
      </c>
      <c r="E87">
        <f t="shared" si="200"/>
        <v>81</v>
      </c>
      <c r="F87">
        <f t="shared" si="195"/>
        <v>1.04082008253516E-9</v>
      </c>
      <c r="G87">
        <f t="shared" si="200"/>
        <v>81</v>
      </c>
      <c r="H87">
        <f t="shared" ref="H87" si="246">_xlfn.CHISQ.DIST(G87,G$3,FALSE)</f>
        <v>4.7206897634021222E-7</v>
      </c>
      <c r="I87">
        <f t="shared" si="200"/>
        <v>81</v>
      </c>
      <c r="J87">
        <f t="shared" ref="J87" si="247">_xlfn.CHISQ.DIST(I87,I$3,FALSE)</f>
        <v>3.6863308189712034E-5</v>
      </c>
      <c r="K87">
        <f t="shared" si="200"/>
        <v>81</v>
      </c>
      <c r="L87">
        <f t="shared" ref="L87" si="248">_xlfn.CHISQ.DIST(K87,K$3,FALSE)</f>
        <v>7.8751416511989747E-4</v>
      </c>
    </row>
    <row r="88" spans="3:12" x14ac:dyDescent="0.3">
      <c r="C88">
        <f t="shared" si="200"/>
        <v>82</v>
      </c>
      <c r="D88">
        <f t="shared" si="195"/>
        <v>9.2006907046196236E-14</v>
      </c>
      <c r="E88">
        <f t="shared" si="200"/>
        <v>82</v>
      </c>
      <c r="F88">
        <f t="shared" si="195"/>
        <v>7.0499806323627351E-10</v>
      </c>
      <c r="G88">
        <f t="shared" si="200"/>
        <v>82</v>
      </c>
      <c r="H88">
        <f t="shared" ref="H88" si="249">_xlfn.CHISQ.DIST(G88,G$3,FALSE)</f>
        <v>3.3998666882664105E-7</v>
      </c>
      <c r="I88">
        <f t="shared" si="200"/>
        <v>82</v>
      </c>
      <c r="J88">
        <f t="shared" ref="J88" si="250">_xlfn.CHISQ.DIST(I88,I$3,FALSE)</f>
        <v>2.8228961587618835E-5</v>
      </c>
      <c r="K88">
        <f t="shared" si="200"/>
        <v>82</v>
      </c>
      <c r="L88">
        <f t="shared" ref="L88" si="251">_xlfn.CHISQ.DIST(K88,K$3,FALSE)</f>
        <v>6.4121420880318034E-4</v>
      </c>
    </row>
    <row r="89" spans="3:12" x14ac:dyDescent="0.3">
      <c r="C89">
        <f t="shared" si="200"/>
        <v>83</v>
      </c>
      <c r="D89">
        <f t="shared" si="195"/>
        <v>5.8577407983135177E-14</v>
      </c>
      <c r="E89">
        <f t="shared" si="200"/>
        <v>83</v>
      </c>
      <c r="F89">
        <f t="shared" si="195"/>
        <v>4.7689068867220944E-10</v>
      </c>
      <c r="G89">
        <f t="shared" si="200"/>
        <v>83</v>
      </c>
      <c r="H89">
        <f t="shared" ref="H89" si="252">_xlfn.CHISQ.DIST(G89,G$3,FALSE)</f>
        <v>2.4435093616645007E-7</v>
      </c>
      <c r="I89">
        <f t="shared" si="200"/>
        <v>83</v>
      </c>
      <c r="J89">
        <f t="shared" ref="J89" si="253">_xlfn.CHISQ.DIST(I89,I$3,FALSE)</f>
        <v>2.1556002320072081E-5</v>
      </c>
      <c r="K89">
        <f t="shared" si="200"/>
        <v>83</v>
      </c>
      <c r="L89">
        <f t="shared" ref="L89" si="254">_xlfn.CHISQ.DIST(K89,K$3,FALSE)</f>
        <v>5.2023271118212071E-4</v>
      </c>
    </row>
    <row r="90" spans="3:12" x14ac:dyDescent="0.3">
      <c r="C90">
        <f t="shared" si="200"/>
        <v>84</v>
      </c>
      <c r="D90">
        <f t="shared" si="195"/>
        <v>3.7272427982735867E-14</v>
      </c>
      <c r="E90">
        <f t="shared" si="200"/>
        <v>84</v>
      </c>
      <c r="F90">
        <f t="shared" si="195"/>
        <v>3.2216795851157725E-10</v>
      </c>
      <c r="G90">
        <f t="shared" si="200"/>
        <v>84</v>
      </c>
      <c r="H90">
        <f t="shared" ref="H90" si="255">_xlfn.CHISQ.DIST(G90,G$3,FALSE)</f>
        <v>1.7526027059941181E-7</v>
      </c>
      <c r="I90">
        <f t="shared" si="200"/>
        <v>84</v>
      </c>
      <c r="J90">
        <f t="shared" ref="J90" si="256">_xlfn.CHISQ.DIST(I90,I$3,FALSE)</f>
        <v>1.6415104836952861E-5</v>
      </c>
      <c r="K90">
        <f t="shared" si="200"/>
        <v>84</v>
      </c>
      <c r="L90">
        <f t="shared" ref="L90" si="257">_xlfn.CHISQ.DIST(K90,K$3,FALSE)</f>
        <v>4.206094866660638E-4</v>
      </c>
    </row>
    <row r="91" spans="3:12" x14ac:dyDescent="0.3">
      <c r="C91">
        <f t="shared" si="200"/>
        <v>85</v>
      </c>
      <c r="D91">
        <f t="shared" si="195"/>
        <v>2.3702764519344763E-14</v>
      </c>
      <c r="E91">
        <f t="shared" si="200"/>
        <v>85</v>
      </c>
      <c r="F91">
        <f t="shared" si="195"/>
        <v>2.1736612388743717E-10</v>
      </c>
      <c r="G91">
        <f t="shared" si="200"/>
        <v>85</v>
      </c>
      <c r="H91">
        <f t="shared" ref="H91" si="258">_xlfn.CHISQ.DIST(G91,G$3,FALSE)</f>
        <v>1.2545592939142768E-7</v>
      </c>
      <c r="I91">
        <f t="shared" si="200"/>
        <v>85</v>
      </c>
      <c r="J91">
        <f t="shared" ref="J91" si="259">_xlfn.CHISQ.DIST(I91,I$3,FALSE)</f>
        <v>1.2466644440234369E-5</v>
      </c>
      <c r="K91">
        <f t="shared" si="200"/>
        <v>85</v>
      </c>
      <c r="L91">
        <f t="shared" ref="L91" si="260">_xlfn.CHISQ.DIST(K91,K$3,FALSE)</f>
        <v>3.3890905654838986E-4</v>
      </c>
    </row>
    <row r="92" spans="3:12" x14ac:dyDescent="0.3">
      <c r="C92">
        <f t="shared" si="200"/>
        <v>86</v>
      </c>
      <c r="D92">
        <f t="shared" si="195"/>
        <v>1.5065025221765432E-14</v>
      </c>
      <c r="E92">
        <f t="shared" si="200"/>
        <v>86</v>
      </c>
      <c r="F92">
        <f t="shared" si="195"/>
        <v>1.4647393529149939E-10</v>
      </c>
      <c r="G92">
        <f t="shared" si="200"/>
        <v>86</v>
      </c>
      <c r="H92">
        <f t="shared" ref="H92" si="261">_xlfn.CHISQ.DIST(G92,G$3,FALSE)</f>
        <v>8.9630807389635783E-8</v>
      </c>
      <c r="I92">
        <f t="shared" si="200"/>
        <v>86</v>
      </c>
      <c r="J92">
        <f t="shared" ref="J92" si="262">_xlfn.CHISQ.DIST(I92,I$3,FALSE)</f>
        <v>9.4430723535024932E-6</v>
      </c>
      <c r="K92">
        <f t="shared" si="200"/>
        <v>86</v>
      </c>
      <c r="L92">
        <f t="shared" ref="L92" si="263">_xlfn.CHISQ.DIST(K92,K$3,FALSE)</f>
        <v>2.7217269037909048E-4</v>
      </c>
    </row>
    <row r="93" spans="3:12" x14ac:dyDescent="0.3">
      <c r="C93">
        <f t="shared" si="200"/>
        <v>87</v>
      </c>
      <c r="D93">
        <f t="shared" si="195"/>
        <v>9.5698653598179257E-15</v>
      </c>
      <c r="E93">
        <f t="shared" si="200"/>
        <v>87</v>
      </c>
      <c r="F93">
        <f t="shared" si="195"/>
        <v>9.8582612095227558E-11</v>
      </c>
      <c r="G93">
        <f t="shared" si="200"/>
        <v>87</v>
      </c>
      <c r="H93">
        <f t="shared" ref="H93" si="264">_xlfn.CHISQ.DIST(G93,G$3,FALSE)</f>
        <v>6.3914778301794665E-8</v>
      </c>
      <c r="I93">
        <f t="shared" si="200"/>
        <v>87</v>
      </c>
      <c r="J93">
        <f t="shared" ref="J93" si="265">_xlfn.CHISQ.DIST(I93,I$3,FALSE)</f>
        <v>7.1344632047278359E-6</v>
      </c>
      <c r="K93">
        <f t="shared" si="200"/>
        <v>87</v>
      </c>
      <c r="L93">
        <f t="shared" ref="L93" si="266">_xlfn.CHISQ.DIST(K93,K$3,FALSE)</f>
        <v>2.1786955095407225E-4</v>
      </c>
    </row>
    <row r="94" spans="3:12" x14ac:dyDescent="0.3">
      <c r="C94">
        <f t="shared" si="200"/>
        <v>88</v>
      </c>
      <c r="D94">
        <f t="shared" si="195"/>
        <v>6.075923047596795E-15</v>
      </c>
      <c r="E94">
        <f t="shared" si="200"/>
        <v>88</v>
      </c>
      <c r="F94">
        <f t="shared" si="195"/>
        <v>6.6271050682820102E-11</v>
      </c>
      <c r="G94">
        <f t="shared" si="200"/>
        <v>88</v>
      </c>
      <c r="H94">
        <f t="shared" ref="H94" si="267">_xlfn.CHISQ.DIST(G94,G$3,FALSE)</f>
        <v>4.5492721608072217E-8</v>
      </c>
      <c r="I94">
        <f t="shared" si="200"/>
        <v>88</v>
      </c>
      <c r="J94">
        <f t="shared" ref="J94" si="268">_xlfn.CHISQ.DIST(I94,I$3,FALSE)</f>
        <v>5.3767399574923139E-6</v>
      </c>
      <c r="K94">
        <f t="shared" si="200"/>
        <v>88</v>
      </c>
      <c r="L94">
        <f t="shared" ref="L94" si="269">_xlfn.CHISQ.DIST(K94,K$3,FALSE)</f>
        <v>1.7384866742337017E-4</v>
      </c>
    </row>
    <row r="95" spans="3:12" x14ac:dyDescent="0.3">
      <c r="C95">
        <f t="shared" si="200"/>
        <v>89</v>
      </c>
      <c r="D95">
        <f t="shared" si="195"/>
        <v>3.8556212203704695E-15</v>
      </c>
      <c r="E95">
        <f t="shared" si="200"/>
        <v>89</v>
      </c>
      <c r="F95">
        <f t="shared" si="195"/>
        <v>4.4498218641234088E-11</v>
      </c>
      <c r="G95">
        <f t="shared" si="200"/>
        <v>89</v>
      </c>
      <c r="H95">
        <f t="shared" ref="H95" si="270">_xlfn.CHISQ.DIST(G95,G$3,FALSE)</f>
        <v>3.2321935651230375E-8</v>
      </c>
      <c r="I95">
        <f t="shared" si="200"/>
        <v>89</v>
      </c>
      <c r="J95">
        <f t="shared" ref="J95" si="271">_xlfn.CHISQ.DIST(I95,I$3,FALSE)</f>
        <v>4.0421380992903121E-6</v>
      </c>
      <c r="K95">
        <f t="shared" si="200"/>
        <v>89</v>
      </c>
      <c r="L95">
        <f t="shared" ref="L95" si="272">_xlfn.CHISQ.DIST(K95,K$3,FALSE)</f>
        <v>1.3829298570615443E-4</v>
      </c>
    </row>
    <row r="96" spans="3:12" x14ac:dyDescent="0.3">
      <c r="C96">
        <f t="shared" si="200"/>
        <v>90</v>
      </c>
      <c r="D96">
        <f t="shared" si="195"/>
        <v>2.4454406779927857E-15</v>
      </c>
      <c r="E96">
        <f t="shared" si="200"/>
        <v>90</v>
      </c>
      <c r="F96">
        <f t="shared" si="195"/>
        <v>2.9844747560101749E-11</v>
      </c>
      <c r="G96">
        <f t="shared" si="200"/>
        <v>90</v>
      </c>
      <c r="H96">
        <f t="shared" ref="H96" si="273">_xlfn.CHISQ.DIST(G96,G$3,FALSE)</f>
        <v>2.2923723394788072E-8</v>
      </c>
      <c r="I96">
        <f t="shared" si="200"/>
        <v>90</v>
      </c>
      <c r="J96">
        <f t="shared" ref="J96" si="274">_xlfn.CHISQ.DIST(I96,I$3,FALSE)</f>
        <v>3.0315271299584925E-6</v>
      </c>
      <c r="K96">
        <f t="shared" si="200"/>
        <v>90</v>
      </c>
      <c r="L96">
        <f t="shared" ref="L96" si="275">_xlfn.CHISQ.DIST(K96,K$3,FALSE)</f>
        <v>1.0967634755510668E-4</v>
      </c>
    </row>
    <row r="97" spans="3:12" x14ac:dyDescent="0.3">
      <c r="C97">
        <f t="shared" si="200"/>
        <v>91</v>
      </c>
      <c r="D97">
        <f t="shared" si="195"/>
        <v>1.5502631455285998E-15</v>
      </c>
      <c r="E97">
        <f t="shared" si="200"/>
        <v>91</v>
      </c>
      <c r="F97">
        <f t="shared" si="195"/>
        <v>1.9994503062452219E-11</v>
      </c>
      <c r="G97">
        <f t="shared" si="200"/>
        <v>91</v>
      </c>
      <c r="H97">
        <f t="shared" ref="H97" si="276">_xlfn.CHISQ.DIST(G97,G$3,FALSE)</f>
        <v>1.6230140479664341E-8</v>
      </c>
      <c r="I97">
        <f t="shared" si="200"/>
        <v>91</v>
      </c>
      <c r="J97">
        <f t="shared" ref="J97" si="277">_xlfn.CHISQ.DIST(I97,I$3,FALSE)</f>
        <v>2.2682608293736161E-6</v>
      </c>
      <c r="K97">
        <f t="shared" si="200"/>
        <v>91</v>
      </c>
      <c r="L97">
        <f t="shared" ref="L97" si="278">_xlfn.CHISQ.DIST(K97,K$3,FALSE)</f>
        <v>8.6723925432037767E-5</v>
      </c>
    </row>
    <row r="98" spans="3:12" x14ac:dyDescent="0.3">
      <c r="C98">
        <f t="shared" si="200"/>
        <v>92</v>
      </c>
      <c r="D98">
        <f t="shared" si="195"/>
        <v>9.8229949731840412E-16</v>
      </c>
      <c r="E98">
        <f t="shared" si="200"/>
        <v>92</v>
      </c>
      <c r="F98">
        <f t="shared" si="195"/>
        <v>1.3380775647553122E-11</v>
      </c>
      <c r="G98">
        <f t="shared" si="200"/>
        <v>92</v>
      </c>
      <c r="H98">
        <f t="shared" ref="H98" si="279">_xlfn.CHISQ.DIST(G98,G$3,FALSE)</f>
        <v>1.1471629926566614E-8</v>
      </c>
      <c r="I98">
        <f t="shared" si="200"/>
        <v>92</v>
      </c>
      <c r="J98">
        <f t="shared" ref="J98" si="280">_xlfn.CHISQ.DIST(I98,I$3,FALSE)</f>
        <v>1.6932770319102726E-6</v>
      </c>
      <c r="K98">
        <f t="shared" si="200"/>
        <v>92</v>
      </c>
      <c r="L98">
        <f t="shared" ref="L98" si="281">_xlfn.CHISQ.DIST(K98,K$3,FALSE)</f>
        <v>6.8376383533449287E-5</v>
      </c>
    </row>
    <row r="99" spans="3:12" x14ac:dyDescent="0.3">
      <c r="C99">
        <f t="shared" si="200"/>
        <v>93</v>
      </c>
      <c r="D99">
        <f t="shared" si="195"/>
        <v>6.2212430084353651E-16</v>
      </c>
      <c r="E99">
        <f t="shared" si="200"/>
        <v>93</v>
      </c>
      <c r="F99">
        <f t="shared" si="195"/>
        <v>8.9452017269292377E-12</v>
      </c>
      <c r="G99">
        <f t="shared" si="200"/>
        <v>93</v>
      </c>
      <c r="H99">
        <f t="shared" ref="H99" si="282">_xlfn.CHISQ.DIST(G99,G$3,FALSE)</f>
        <v>8.0948645136984357E-9</v>
      </c>
      <c r="I99">
        <f t="shared" si="200"/>
        <v>93</v>
      </c>
      <c r="J99">
        <f t="shared" ref="J99" si="283">_xlfn.CHISQ.DIST(I99,I$3,FALSE)</f>
        <v>1.2612119572277269E-6</v>
      </c>
      <c r="K99">
        <f t="shared" si="200"/>
        <v>93</v>
      </c>
      <c r="L99">
        <f t="shared" ref="L99" si="284">_xlfn.CHISQ.DIST(K99,K$3,FALSE)</f>
        <v>5.375783810208933E-5</v>
      </c>
    </row>
    <row r="100" spans="3:12" x14ac:dyDescent="0.3">
      <c r="C100">
        <f t="shared" si="200"/>
        <v>94</v>
      </c>
      <c r="D100">
        <f t="shared" si="195"/>
        <v>3.9383067964062348E-16</v>
      </c>
      <c r="E100">
        <f t="shared" si="200"/>
        <v>94</v>
      </c>
      <c r="F100">
        <f t="shared" si="195"/>
        <v>5.9737499986106917E-12</v>
      </c>
      <c r="G100">
        <f t="shared" si="200"/>
        <v>94</v>
      </c>
      <c r="H100">
        <f t="shared" ref="H100" si="285">_xlfn.CHISQ.DIST(G100,G$3,FALSE)</f>
        <v>5.7028377258059194E-9</v>
      </c>
      <c r="I100">
        <f t="shared" si="200"/>
        <v>94</v>
      </c>
      <c r="J100">
        <f t="shared" ref="J100" si="286">_xlfn.CHISQ.DIST(I100,I$3,FALSE)</f>
        <v>9.3733327467092549E-7</v>
      </c>
      <c r="K100">
        <f t="shared" si="200"/>
        <v>94</v>
      </c>
      <c r="L100">
        <f t="shared" ref="L100" si="287">_xlfn.CHISQ.DIST(K100,K$3,FALSE)</f>
        <v>4.2147544239118102E-5</v>
      </c>
    </row>
    <row r="101" spans="3:12" x14ac:dyDescent="0.3">
      <c r="C101">
        <f t="shared" si="200"/>
        <v>95</v>
      </c>
      <c r="D101">
        <f t="shared" si="195"/>
        <v>2.4919843508722984E-16</v>
      </c>
      <c r="E101">
        <f t="shared" si="200"/>
        <v>95</v>
      </c>
      <c r="F101">
        <f t="shared" si="195"/>
        <v>3.9853050331789483E-12</v>
      </c>
      <c r="G101">
        <f t="shared" si="200"/>
        <v>95</v>
      </c>
      <c r="H101">
        <f t="shared" ref="H101" si="288">_xlfn.CHISQ.DIST(G101,G$3,FALSE)</f>
        <v>4.0112921776097345E-9</v>
      </c>
      <c r="I101">
        <f t="shared" si="200"/>
        <v>95</v>
      </c>
      <c r="J101">
        <f t="shared" ref="J101" si="289">_xlfn.CHISQ.DIST(I101,I$3,FALSE)</f>
        <v>6.9513006987830894E-7</v>
      </c>
      <c r="K101">
        <f t="shared" si="200"/>
        <v>95</v>
      </c>
      <c r="L101">
        <f t="shared" ref="L101" si="290">_xlfn.CHISQ.DIST(K101,K$3,FALSE)</f>
        <v>3.2955133460164434E-5</v>
      </c>
    </row>
    <row r="102" spans="3:12" x14ac:dyDescent="0.3">
      <c r="C102">
        <f t="shared" si="200"/>
        <v>96</v>
      </c>
      <c r="D102">
        <f t="shared" si="195"/>
        <v>1.5761174623848561E-16</v>
      </c>
      <c r="E102">
        <f t="shared" si="200"/>
        <v>96</v>
      </c>
      <c r="F102">
        <f t="shared" si="195"/>
        <v>2.6560911603819634E-12</v>
      </c>
      <c r="G102">
        <f t="shared" si="200"/>
        <v>96</v>
      </c>
      <c r="H102">
        <f t="shared" ref="H102" si="291">_xlfn.CHISQ.DIST(G102,G$3,FALSE)</f>
        <v>2.8171102523936333E-9</v>
      </c>
      <c r="I102">
        <f t="shared" si="200"/>
        <v>96</v>
      </c>
      <c r="J102">
        <f t="shared" ref="J102" si="292">_xlfn.CHISQ.DIST(I102,I$3,FALSE)</f>
        <v>5.1442700851635386E-7</v>
      </c>
      <c r="K102">
        <f t="shared" si="200"/>
        <v>96</v>
      </c>
      <c r="L102">
        <f t="shared" ref="L102" si="293">_xlfn.CHISQ.DIST(K102,K$3,FALSE)</f>
        <v>2.5699158317714535E-5</v>
      </c>
    </row>
    <row r="103" spans="3:12" x14ac:dyDescent="0.3">
      <c r="C103">
        <f t="shared" si="200"/>
        <v>97</v>
      </c>
      <c r="D103">
        <f t="shared" si="195"/>
        <v>9.9642208481773733E-17</v>
      </c>
      <c r="E103">
        <f t="shared" si="200"/>
        <v>97</v>
      </c>
      <c r="F103">
        <f t="shared" si="195"/>
        <v>1.7684803823411136E-12</v>
      </c>
      <c r="G103">
        <f t="shared" si="200"/>
        <v>97</v>
      </c>
      <c r="H103">
        <f t="shared" ref="H103" si="294">_xlfn.CHISQ.DIST(G103,G$3,FALSE)</f>
        <v>1.9754389856227767E-9</v>
      </c>
      <c r="I103">
        <f t="shared" si="200"/>
        <v>97</v>
      </c>
      <c r="J103">
        <f t="shared" ref="J103" si="295">_xlfn.CHISQ.DIST(I103,I$3,FALSE)</f>
        <v>3.7991465299469748E-7</v>
      </c>
      <c r="K103">
        <f t="shared" si="200"/>
        <v>97</v>
      </c>
      <c r="L103">
        <f t="shared" ref="L103" si="296">_xlfn.CHISQ.DIST(K103,K$3,FALSE)</f>
        <v>1.9988660343521281E-5</v>
      </c>
    </row>
    <row r="104" spans="3:12" x14ac:dyDescent="0.3">
      <c r="C104">
        <f t="shared" si="200"/>
        <v>98</v>
      </c>
      <c r="D104">
        <f t="shared" si="195"/>
        <v>6.2967067739674223E-17</v>
      </c>
      <c r="E104">
        <f t="shared" si="200"/>
        <v>98</v>
      </c>
      <c r="F104">
        <f t="shared" si="195"/>
        <v>1.176364956254246E-12</v>
      </c>
      <c r="G104">
        <f t="shared" si="200"/>
        <v>98</v>
      </c>
      <c r="H104">
        <f t="shared" ref="H104" si="297">_xlfn.CHISQ.DIST(G104,G$3,FALSE)</f>
        <v>1.3831750912953382E-9</v>
      </c>
      <c r="I104">
        <f t="shared" si="200"/>
        <v>98</v>
      </c>
      <c r="J104">
        <f t="shared" ref="J104" si="298">_xlfn.CHISQ.DIST(I104,I$3,FALSE)</f>
        <v>2.8000854856398937E-7</v>
      </c>
      <c r="K104">
        <f t="shared" si="200"/>
        <v>98</v>
      </c>
      <c r="L104">
        <f t="shared" ref="L104" si="299">_xlfn.CHISQ.DIST(K104,K$3,FALSE)</f>
        <v>1.5507458999494451E-5</v>
      </c>
    </row>
    <row r="105" spans="3:12" x14ac:dyDescent="0.3">
      <c r="C105">
        <f t="shared" si="200"/>
        <v>99</v>
      </c>
      <c r="D105">
        <f t="shared" si="195"/>
        <v>3.9774314565704052E-17</v>
      </c>
      <c r="E105">
        <f t="shared" si="200"/>
        <v>99</v>
      </c>
      <c r="F105">
        <f t="shared" si="195"/>
        <v>7.8176623250614167E-13</v>
      </c>
      <c r="G105">
        <f t="shared" si="200"/>
        <v>99</v>
      </c>
      <c r="H105">
        <f t="shared" ref="H105" si="300">_xlfn.CHISQ.DIST(G105,G$3,FALSE)</f>
        <v>9.6706926987225075E-10</v>
      </c>
      <c r="I105">
        <f t="shared" si="200"/>
        <v>99</v>
      </c>
      <c r="J105">
        <f t="shared" ref="J105" si="301">_xlfn.CHISQ.DIST(I105,I$3,FALSE)</f>
        <v>2.0596684126600123E-7</v>
      </c>
      <c r="K105">
        <f t="shared" si="200"/>
        <v>99</v>
      </c>
      <c r="L105">
        <f t="shared" ref="L105" si="302">_xlfn.CHISQ.DIST(K105,K$3,FALSE)</f>
        <v>1.200085682213364E-5</v>
      </c>
    </row>
    <row r="106" spans="3:12" x14ac:dyDescent="0.3">
      <c r="C106">
        <f t="shared" si="200"/>
        <v>100</v>
      </c>
      <c r="D106">
        <f t="shared" si="195"/>
        <v>2.5113930312030142E-17</v>
      </c>
      <c r="E106">
        <f t="shared" si="200"/>
        <v>100</v>
      </c>
      <c r="F106">
        <f t="shared" si="195"/>
        <v>5.1905444593316403E-13</v>
      </c>
      <c r="G106">
        <f t="shared" si="200"/>
        <v>100</v>
      </c>
      <c r="H106">
        <f t="shared" ref="H106" si="303">_xlfn.CHISQ.DIST(G106,G$3,FALSE)</f>
        <v>6.7517696617596438E-10</v>
      </c>
      <c r="I106">
        <f t="shared" si="200"/>
        <v>100</v>
      </c>
      <c r="J106">
        <f t="shared" ref="J106" si="304">_xlfn.CHISQ.DIST(I106,I$3,FALSE)</f>
        <v>1.5121029836743787E-7</v>
      </c>
      <c r="K106">
        <f t="shared" si="200"/>
        <v>100</v>
      </c>
      <c r="L106">
        <f t="shared" ref="L106" si="305">_xlfn.CHISQ.DIST(K106,K$3,FALSE)</f>
        <v>9.2644649601262036E-6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/>
  </sheetViews>
  <sheetFormatPr defaultRowHeight="16.5" x14ac:dyDescent="0.3"/>
  <cols>
    <col min="1" max="1" width="9" style="37"/>
    <col min="2" max="2" width="9" style="38"/>
    <col min="3" max="4" width="9" style="38" customWidth="1"/>
    <col min="5" max="16384" width="9" style="38"/>
  </cols>
  <sheetData>
    <row r="1" spans="1:8" x14ac:dyDescent="0.3">
      <c r="B1" s="38" t="s">
        <v>42</v>
      </c>
      <c r="C1" s="38" t="s">
        <v>43</v>
      </c>
    </row>
    <row r="2" spans="1:8" x14ac:dyDescent="0.3">
      <c r="B2" s="38">
        <v>0</v>
      </c>
      <c r="C2" s="38">
        <v>1</v>
      </c>
    </row>
    <row r="4" spans="1:8" x14ac:dyDescent="0.3">
      <c r="C4" s="39" t="s">
        <v>47</v>
      </c>
      <c r="D4" s="39"/>
      <c r="E4" s="39" t="s">
        <v>48</v>
      </c>
    </row>
    <row r="5" spans="1:8" x14ac:dyDescent="0.3">
      <c r="A5" s="37" t="s">
        <v>49</v>
      </c>
      <c r="B5" s="38" t="s">
        <v>40</v>
      </c>
      <c r="C5" s="38" t="s">
        <v>41</v>
      </c>
      <c r="D5" s="37" t="s">
        <v>45</v>
      </c>
      <c r="E5" s="38" t="s">
        <v>44</v>
      </c>
      <c r="F5" s="37" t="s">
        <v>45</v>
      </c>
      <c r="G5" s="37" t="s">
        <v>46</v>
      </c>
      <c r="H5" s="37" t="s">
        <v>50</v>
      </c>
    </row>
    <row r="6" spans="1:8" x14ac:dyDescent="0.3">
      <c r="B6" s="40">
        <v>-4</v>
      </c>
      <c r="C6" s="38">
        <f>_xlfn.NORM.DIST($B6,$B$2,$C$2,TRUE)</f>
        <v>3.1671241833119857E-5</v>
      </c>
      <c r="D6" s="38">
        <f>_xlfn.NORM.DIST($B6,$B$2,$C$2,TRUE)</f>
        <v>3.1671241833119857E-5</v>
      </c>
      <c r="E6" s="38">
        <f>_xlfn.NORM.DIST($B6,$B$2,$C$2,FALSE)</f>
        <v>1.3383022576488537E-4</v>
      </c>
      <c r="F6" s="38">
        <f>_xlfn.NORM.DIST($B6,$B$2,$C$2,FALSE)</f>
        <v>1.3383022576488537E-4</v>
      </c>
      <c r="G6" s="38">
        <f>_xlfn.NORM.DIST($B6,$B$2,$C$2,FALSE)</f>
        <v>1.3383022576488537E-4</v>
      </c>
    </row>
    <row r="7" spans="1:8" x14ac:dyDescent="0.3">
      <c r="B7" s="40">
        <f>B6+0.1</f>
        <v>-3.9</v>
      </c>
      <c r="C7" s="38">
        <f t="shared" ref="C7:C70" si="0">_xlfn.NORM.DIST($B7,$B$2,$C$2,TRUE)</f>
        <v>4.8096344017602614E-5</v>
      </c>
      <c r="D7" s="38">
        <f t="shared" ref="D7:D36" si="1">_xlfn.NORM.DIST($B7,$B$2,$C$2,TRUE)</f>
        <v>4.8096344017602614E-5</v>
      </c>
      <c r="E7" s="38">
        <f t="shared" ref="E7:E70" si="2">_xlfn.NORM.DIST($B7,$B$2,$C$2,FALSE)</f>
        <v>1.9865547139277272E-4</v>
      </c>
      <c r="F7" s="38">
        <f t="shared" ref="F7:G36" si="3">_xlfn.NORM.DIST($B7,$B$2,$C$2,FALSE)</f>
        <v>1.9865547139277272E-4</v>
      </c>
      <c r="G7" s="38">
        <f t="shared" si="3"/>
        <v>1.9865547139277272E-4</v>
      </c>
    </row>
    <row r="8" spans="1:8" x14ac:dyDescent="0.3">
      <c r="B8" s="40">
        <f t="shared" ref="B8:B71" si="4">B7+0.1</f>
        <v>-3.8</v>
      </c>
      <c r="C8" s="38">
        <f t="shared" si="0"/>
        <v>7.234804392511999E-5</v>
      </c>
      <c r="D8" s="38">
        <f t="shared" si="1"/>
        <v>7.234804392511999E-5</v>
      </c>
      <c r="E8" s="38">
        <f t="shared" si="2"/>
        <v>2.9194692579146027E-4</v>
      </c>
      <c r="F8" s="38">
        <f t="shared" si="3"/>
        <v>2.9194692579146027E-4</v>
      </c>
      <c r="G8" s="38">
        <f t="shared" si="3"/>
        <v>2.9194692579146027E-4</v>
      </c>
    </row>
    <row r="9" spans="1:8" x14ac:dyDescent="0.3">
      <c r="B9" s="40">
        <f t="shared" si="4"/>
        <v>-3.6999999999999997</v>
      </c>
      <c r="C9" s="38">
        <f t="shared" si="0"/>
        <v>1.0779973347738824E-4</v>
      </c>
      <c r="D9" s="38">
        <f t="shared" si="1"/>
        <v>1.0779973347738824E-4</v>
      </c>
      <c r="E9" s="38">
        <f t="shared" si="2"/>
        <v>4.2478027055075219E-4</v>
      </c>
      <c r="F9" s="38">
        <f t="shared" si="3"/>
        <v>4.2478027055075219E-4</v>
      </c>
      <c r="G9" s="38">
        <f t="shared" si="3"/>
        <v>4.2478027055075219E-4</v>
      </c>
    </row>
    <row r="10" spans="1:8" x14ac:dyDescent="0.3">
      <c r="B10" s="40">
        <f t="shared" si="4"/>
        <v>-3.5999999999999996</v>
      </c>
      <c r="C10" s="38">
        <f t="shared" si="0"/>
        <v>1.5910859015753396E-4</v>
      </c>
      <c r="D10" s="38">
        <f t="shared" si="1"/>
        <v>1.5910859015753396E-4</v>
      </c>
      <c r="E10" s="38">
        <f t="shared" si="2"/>
        <v>6.1190193011377298E-4</v>
      </c>
      <c r="F10" s="38">
        <f t="shared" si="3"/>
        <v>6.1190193011377298E-4</v>
      </c>
      <c r="G10" s="38">
        <f t="shared" si="3"/>
        <v>6.1190193011377298E-4</v>
      </c>
    </row>
    <row r="11" spans="1:8" x14ac:dyDescent="0.3">
      <c r="B11" s="40">
        <f t="shared" si="4"/>
        <v>-3.4999999999999996</v>
      </c>
      <c r="C11" s="38">
        <f t="shared" si="0"/>
        <v>2.3262907903552504E-4</v>
      </c>
      <c r="D11" s="38">
        <f t="shared" si="1"/>
        <v>2.3262907903552504E-4</v>
      </c>
      <c r="E11" s="38">
        <f t="shared" si="2"/>
        <v>8.7268269504576167E-4</v>
      </c>
      <c r="F11" s="38">
        <f t="shared" si="3"/>
        <v>8.7268269504576167E-4</v>
      </c>
      <c r="G11" s="38">
        <f t="shared" si="3"/>
        <v>8.7268269504576167E-4</v>
      </c>
    </row>
    <row r="12" spans="1:8" x14ac:dyDescent="0.3">
      <c r="B12" s="40">
        <f t="shared" si="4"/>
        <v>-3.3999999999999995</v>
      </c>
      <c r="C12" s="38">
        <f t="shared" si="0"/>
        <v>3.3692926567688151E-4</v>
      </c>
      <c r="D12" s="38">
        <f t="shared" si="1"/>
        <v>3.3692926567688151E-4</v>
      </c>
      <c r="E12" s="38">
        <f t="shared" si="2"/>
        <v>1.232219168473021E-3</v>
      </c>
      <c r="F12" s="38">
        <f t="shared" si="3"/>
        <v>1.232219168473021E-3</v>
      </c>
      <c r="G12" s="38">
        <f t="shared" si="3"/>
        <v>1.232219168473021E-3</v>
      </c>
    </row>
    <row r="13" spans="1:8" x14ac:dyDescent="0.3">
      <c r="B13" s="40">
        <f t="shared" si="4"/>
        <v>-3.2999999999999994</v>
      </c>
      <c r="C13" s="38">
        <f t="shared" si="0"/>
        <v>4.8342414238377744E-4</v>
      </c>
      <c r="D13" s="38">
        <f t="shared" si="1"/>
        <v>4.8342414238377744E-4</v>
      </c>
      <c r="E13" s="38">
        <f t="shared" si="2"/>
        <v>1.7225689390536843E-3</v>
      </c>
      <c r="F13" s="38">
        <f t="shared" si="3"/>
        <v>1.7225689390536843E-3</v>
      </c>
      <c r="G13" s="38">
        <f t="shared" si="3"/>
        <v>1.7225689390536843E-3</v>
      </c>
    </row>
    <row r="14" spans="1:8" x14ac:dyDescent="0.3">
      <c r="B14" s="40">
        <f t="shared" si="4"/>
        <v>-3.1999999999999993</v>
      </c>
      <c r="C14" s="38">
        <f t="shared" si="0"/>
        <v>6.8713793791584969E-4</v>
      </c>
      <c r="D14" s="38">
        <f t="shared" si="1"/>
        <v>6.8713793791584969E-4</v>
      </c>
      <c r="E14" s="38">
        <f t="shared" si="2"/>
        <v>2.3840882014648486E-3</v>
      </c>
      <c r="F14" s="38">
        <f t="shared" si="3"/>
        <v>2.3840882014648486E-3</v>
      </c>
      <c r="G14" s="38">
        <f t="shared" si="3"/>
        <v>2.3840882014648486E-3</v>
      </c>
    </row>
    <row r="15" spans="1:8" x14ac:dyDescent="0.3">
      <c r="B15" s="40">
        <f t="shared" si="4"/>
        <v>-3.0999999999999992</v>
      </c>
      <c r="C15" s="38">
        <f t="shared" si="0"/>
        <v>9.6760321321835816E-4</v>
      </c>
      <c r="D15" s="38">
        <f t="shared" si="1"/>
        <v>9.6760321321835816E-4</v>
      </c>
      <c r="E15" s="38">
        <f t="shared" si="2"/>
        <v>3.2668190561999273E-3</v>
      </c>
      <c r="F15" s="38">
        <f t="shared" si="3"/>
        <v>3.2668190561999273E-3</v>
      </c>
      <c r="G15" s="38">
        <f t="shared" si="3"/>
        <v>3.2668190561999273E-3</v>
      </c>
    </row>
    <row r="16" spans="1:8" x14ac:dyDescent="0.3">
      <c r="B16" s="40">
        <f t="shared" si="4"/>
        <v>-2.9999999999999991</v>
      </c>
      <c r="C16" s="38">
        <f t="shared" si="0"/>
        <v>1.3498980316300983E-3</v>
      </c>
      <c r="D16" s="38">
        <f t="shared" si="1"/>
        <v>1.3498980316300983E-3</v>
      </c>
      <c r="E16" s="38">
        <f t="shared" si="2"/>
        <v>4.4318484119380188E-3</v>
      </c>
      <c r="F16" s="38">
        <f t="shared" si="3"/>
        <v>4.4318484119380188E-3</v>
      </c>
      <c r="G16" s="38">
        <f t="shared" si="3"/>
        <v>4.4318484119380188E-3</v>
      </c>
    </row>
    <row r="17" spans="2:7" x14ac:dyDescent="0.3">
      <c r="B17" s="40">
        <f t="shared" si="4"/>
        <v>-2.899999999999999</v>
      </c>
      <c r="C17" s="38">
        <f t="shared" si="0"/>
        <v>1.865813300384041E-3</v>
      </c>
      <c r="D17" s="38">
        <f t="shared" si="1"/>
        <v>1.865813300384041E-3</v>
      </c>
      <c r="E17" s="38">
        <f t="shared" si="2"/>
        <v>5.9525324197758694E-3</v>
      </c>
      <c r="F17" s="38">
        <f t="shared" si="3"/>
        <v>5.9525324197758694E-3</v>
      </c>
      <c r="G17" s="38">
        <f t="shared" si="3"/>
        <v>5.9525324197758694E-3</v>
      </c>
    </row>
    <row r="18" spans="2:7" x14ac:dyDescent="0.3">
      <c r="B18" s="40">
        <f t="shared" si="4"/>
        <v>-2.7999999999999989</v>
      </c>
      <c r="C18" s="38">
        <f t="shared" si="0"/>
        <v>2.555130330427939E-3</v>
      </c>
      <c r="D18" s="38">
        <f t="shared" si="1"/>
        <v>2.555130330427939E-3</v>
      </c>
      <c r="E18" s="38">
        <f t="shared" si="2"/>
        <v>7.9154515829799894E-3</v>
      </c>
      <c r="F18" s="38">
        <f t="shared" si="3"/>
        <v>7.9154515829799894E-3</v>
      </c>
      <c r="G18" s="38">
        <f t="shared" si="3"/>
        <v>7.9154515829799894E-3</v>
      </c>
    </row>
    <row r="19" spans="2:7" x14ac:dyDescent="0.3">
      <c r="B19" s="40">
        <f t="shared" si="4"/>
        <v>-2.6999999999999988</v>
      </c>
      <c r="C19" s="38">
        <f t="shared" si="0"/>
        <v>3.4669738030406777E-3</v>
      </c>
      <c r="D19" s="38">
        <f t="shared" si="1"/>
        <v>3.4669738030406777E-3</v>
      </c>
      <c r="E19" s="38">
        <f t="shared" si="2"/>
        <v>1.0420934814422628E-2</v>
      </c>
      <c r="F19" s="38">
        <f t="shared" si="3"/>
        <v>1.0420934814422628E-2</v>
      </c>
      <c r="G19" s="38">
        <f t="shared" si="3"/>
        <v>1.0420934814422628E-2</v>
      </c>
    </row>
    <row r="20" spans="2:7" x14ac:dyDescent="0.3">
      <c r="B20" s="40">
        <f t="shared" si="4"/>
        <v>-2.5999999999999988</v>
      </c>
      <c r="C20" s="38">
        <f t="shared" si="0"/>
        <v>4.6611880237187649E-3</v>
      </c>
      <c r="D20" s="38">
        <f t="shared" si="1"/>
        <v>4.6611880237187649E-3</v>
      </c>
      <c r="E20" s="38">
        <f t="shared" si="2"/>
        <v>1.3582969233685661E-2</v>
      </c>
      <c r="F20" s="38">
        <f t="shared" si="3"/>
        <v>1.3582969233685661E-2</v>
      </c>
      <c r="G20" s="38">
        <f t="shared" si="3"/>
        <v>1.3582969233685661E-2</v>
      </c>
    </row>
    <row r="21" spans="2:7" x14ac:dyDescent="0.3">
      <c r="B21" s="40">
        <f t="shared" si="4"/>
        <v>-2.4999999999999987</v>
      </c>
      <c r="C21" s="38">
        <f t="shared" si="0"/>
        <v>6.2096653257761565E-3</v>
      </c>
      <c r="D21" s="38">
        <f t="shared" si="1"/>
        <v>6.2096653257761565E-3</v>
      </c>
      <c r="E21" s="38">
        <f t="shared" si="2"/>
        <v>1.7528300493568599E-2</v>
      </c>
      <c r="F21" s="38">
        <f t="shared" si="3"/>
        <v>1.7528300493568599E-2</v>
      </c>
      <c r="G21" s="38">
        <f t="shared" si="3"/>
        <v>1.7528300493568599E-2</v>
      </c>
    </row>
    <row r="22" spans="2:7" x14ac:dyDescent="0.3">
      <c r="B22" s="40">
        <f t="shared" si="4"/>
        <v>-2.3999999999999986</v>
      </c>
      <c r="C22" s="38">
        <f t="shared" si="0"/>
        <v>8.1975359245961572E-3</v>
      </c>
      <c r="D22" s="38">
        <f t="shared" si="1"/>
        <v>8.1975359245961572E-3</v>
      </c>
      <c r="E22" s="38">
        <f t="shared" si="2"/>
        <v>2.2394530294842969E-2</v>
      </c>
      <c r="F22" s="38">
        <f t="shared" si="3"/>
        <v>2.2394530294842969E-2</v>
      </c>
      <c r="G22" s="38">
        <f t="shared" si="3"/>
        <v>2.2394530294842969E-2</v>
      </c>
    </row>
    <row r="23" spans="2:7" x14ac:dyDescent="0.3">
      <c r="B23" s="40">
        <f t="shared" si="4"/>
        <v>-2.2999999999999985</v>
      </c>
      <c r="C23" s="38">
        <f t="shared" si="0"/>
        <v>1.0724110021675844E-2</v>
      </c>
      <c r="D23" s="38">
        <f t="shared" si="1"/>
        <v>1.0724110021675844E-2</v>
      </c>
      <c r="E23" s="38">
        <f t="shared" si="2"/>
        <v>2.8327037741601276E-2</v>
      </c>
      <c r="F23" s="38">
        <f t="shared" si="3"/>
        <v>2.8327037741601276E-2</v>
      </c>
      <c r="G23" s="38">
        <f t="shared" si="3"/>
        <v>2.8327037741601276E-2</v>
      </c>
    </row>
    <row r="24" spans="2:7" x14ac:dyDescent="0.3">
      <c r="B24" s="40">
        <f t="shared" si="4"/>
        <v>-2.1999999999999984</v>
      </c>
      <c r="C24" s="38">
        <f t="shared" si="0"/>
        <v>1.3903447513498663E-2</v>
      </c>
      <c r="D24" s="38">
        <f t="shared" si="1"/>
        <v>1.3903447513498663E-2</v>
      </c>
      <c r="E24" s="38">
        <f t="shared" si="2"/>
        <v>3.547459284623157E-2</v>
      </c>
      <c r="F24" s="38">
        <f t="shared" si="3"/>
        <v>3.547459284623157E-2</v>
      </c>
      <c r="G24" s="38">
        <f t="shared" si="3"/>
        <v>3.547459284623157E-2</v>
      </c>
    </row>
    <row r="25" spans="2:7" x14ac:dyDescent="0.3">
      <c r="B25" s="40">
        <f t="shared" si="4"/>
        <v>-2.0999999999999983</v>
      </c>
      <c r="C25" s="38">
        <f t="shared" si="0"/>
        <v>1.7864420562816629E-2</v>
      </c>
      <c r="D25" s="38">
        <f t="shared" si="1"/>
        <v>1.7864420562816629E-2</v>
      </c>
      <c r="E25" s="38">
        <f t="shared" si="2"/>
        <v>4.3983595980427351E-2</v>
      </c>
      <c r="F25" s="38">
        <f t="shared" si="3"/>
        <v>4.3983595980427351E-2</v>
      </c>
      <c r="G25" s="38">
        <f t="shared" si="3"/>
        <v>4.3983595980427351E-2</v>
      </c>
    </row>
    <row r="26" spans="2:7" x14ac:dyDescent="0.3">
      <c r="B26" s="40">
        <f t="shared" si="4"/>
        <v>-1.9999999999999982</v>
      </c>
      <c r="C26" s="38">
        <f t="shared" si="0"/>
        <v>2.2750131948179302E-2</v>
      </c>
      <c r="D26" s="38">
        <f t="shared" si="1"/>
        <v>2.2750131948179302E-2</v>
      </c>
      <c r="E26" s="38">
        <f t="shared" si="2"/>
        <v>5.399096651318825E-2</v>
      </c>
      <c r="F26" s="38">
        <f t="shared" si="3"/>
        <v>5.399096651318825E-2</v>
      </c>
      <c r="G26" s="38">
        <f t="shared" si="3"/>
        <v>5.399096651318825E-2</v>
      </c>
    </row>
    <row r="27" spans="2:7" x14ac:dyDescent="0.3">
      <c r="B27" s="40">
        <f t="shared" si="4"/>
        <v>-1.8999999999999981</v>
      </c>
      <c r="C27" s="38">
        <f t="shared" si="0"/>
        <v>2.8716559816001928E-2</v>
      </c>
      <c r="D27" s="38">
        <f t="shared" si="1"/>
        <v>2.8716559816001928E-2</v>
      </c>
      <c r="E27" s="38">
        <f t="shared" si="2"/>
        <v>6.5615814774676831E-2</v>
      </c>
      <c r="F27" s="38">
        <f t="shared" si="3"/>
        <v>6.5615814774676831E-2</v>
      </c>
      <c r="G27" s="38">
        <f t="shared" si="3"/>
        <v>6.5615814774676831E-2</v>
      </c>
    </row>
    <row r="28" spans="2:7" x14ac:dyDescent="0.3">
      <c r="B28" s="40">
        <f t="shared" si="4"/>
        <v>-1.799999999999998</v>
      </c>
      <c r="C28" s="38">
        <f t="shared" si="0"/>
        <v>3.5930319112925969E-2</v>
      </c>
      <c r="D28" s="38">
        <f t="shared" si="1"/>
        <v>3.5930319112925969E-2</v>
      </c>
      <c r="E28" s="38">
        <f t="shared" si="2"/>
        <v>7.8950158300894427E-2</v>
      </c>
      <c r="F28" s="38">
        <f t="shared" si="3"/>
        <v>7.8950158300894427E-2</v>
      </c>
      <c r="G28" s="38">
        <f t="shared" si="3"/>
        <v>7.8950158300894427E-2</v>
      </c>
    </row>
    <row r="29" spans="2:7" x14ac:dyDescent="0.3">
      <c r="B29" s="40">
        <f t="shared" si="4"/>
        <v>-1.699999999999998</v>
      </c>
      <c r="C29" s="38">
        <f t="shared" si="0"/>
        <v>4.4565462758543194E-2</v>
      </c>
      <c r="D29" s="38">
        <f t="shared" si="1"/>
        <v>4.4565462758543194E-2</v>
      </c>
      <c r="E29" s="38">
        <f t="shared" si="2"/>
        <v>9.4049077376887252E-2</v>
      </c>
      <c r="F29" s="38">
        <f t="shared" si="3"/>
        <v>9.4049077376887252E-2</v>
      </c>
      <c r="G29" s="38">
        <f t="shared" si="3"/>
        <v>9.4049077376887252E-2</v>
      </c>
    </row>
    <row r="30" spans="2:7" x14ac:dyDescent="0.3">
      <c r="B30" s="40">
        <f t="shared" si="4"/>
        <v>-1.5999999999999979</v>
      </c>
      <c r="C30" s="38">
        <f t="shared" si="0"/>
        <v>5.4799291699558203E-2</v>
      </c>
      <c r="D30" s="38">
        <f t="shared" si="1"/>
        <v>5.4799291699558203E-2</v>
      </c>
      <c r="E30" s="38">
        <f t="shared" si="2"/>
        <v>0.11092083467945592</v>
      </c>
      <c r="F30" s="38">
        <f t="shared" si="3"/>
        <v>0.11092083467945592</v>
      </c>
      <c r="G30" s="38">
        <f t="shared" si="3"/>
        <v>0.11092083467945592</v>
      </c>
    </row>
    <row r="31" spans="2:7" x14ac:dyDescent="0.3">
      <c r="B31" s="40">
        <f t="shared" si="4"/>
        <v>-1.4999999999999978</v>
      </c>
      <c r="C31" s="38">
        <f t="shared" si="0"/>
        <v>6.6807201268858321E-2</v>
      </c>
      <c r="D31" s="38">
        <f t="shared" si="1"/>
        <v>6.6807201268858321E-2</v>
      </c>
      <c r="E31" s="38">
        <f t="shared" si="2"/>
        <v>0.12951759566589216</v>
      </c>
      <c r="F31" s="38">
        <f t="shared" si="3"/>
        <v>0.12951759566589216</v>
      </c>
      <c r="G31" s="38">
        <f t="shared" si="3"/>
        <v>0.12951759566589216</v>
      </c>
    </row>
    <row r="32" spans="2:7" x14ac:dyDescent="0.3">
      <c r="B32" s="40">
        <f t="shared" si="4"/>
        <v>-1.3999999999999977</v>
      </c>
      <c r="C32" s="38">
        <f t="shared" si="0"/>
        <v>8.0756659233771386E-2</v>
      </c>
      <c r="D32" s="38">
        <f t="shared" si="1"/>
        <v>8.0756659233771386E-2</v>
      </c>
      <c r="E32" s="38">
        <f t="shared" si="2"/>
        <v>0.14972746563574535</v>
      </c>
      <c r="F32" s="38">
        <f t="shared" si="3"/>
        <v>0.14972746563574535</v>
      </c>
      <c r="G32" s="38">
        <f t="shared" si="3"/>
        <v>0.14972746563574535</v>
      </c>
    </row>
    <row r="33" spans="1:8" x14ac:dyDescent="0.3">
      <c r="B33" s="40">
        <f t="shared" si="4"/>
        <v>-1.2999999999999976</v>
      </c>
      <c r="C33" s="38">
        <f t="shared" si="0"/>
        <v>9.6800484585610733E-2</v>
      </c>
      <c r="D33" s="38">
        <f t="shared" si="1"/>
        <v>9.6800484585610733E-2</v>
      </c>
      <c r="E33" s="38">
        <f t="shared" si="2"/>
        <v>0.17136859204780791</v>
      </c>
      <c r="F33" s="38">
        <f t="shared" si="3"/>
        <v>0.17136859204780791</v>
      </c>
      <c r="G33" s="38">
        <f t="shared" si="3"/>
        <v>0.17136859204780791</v>
      </c>
    </row>
    <row r="34" spans="1:8" x14ac:dyDescent="0.3">
      <c r="B34" s="40">
        <f t="shared" si="4"/>
        <v>-1.1999999999999975</v>
      </c>
      <c r="C34" s="38">
        <f t="shared" si="0"/>
        <v>0.11506967022170875</v>
      </c>
      <c r="D34" s="38">
        <f t="shared" si="1"/>
        <v>0.11506967022170875</v>
      </c>
      <c r="E34" s="38">
        <f t="shared" si="2"/>
        <v>0.19418605498321354</v>
      </c>
      <c r="F34" s="38">
        <f t="shared" si="3"/>
        <v>0.19418605498321354</v>
      </c>
      <c r="G34" s="38">
        <f t="shared" si="3"/>
        <v>0.19418605498321354</v>
      </c>
    </row>
    <row r="35" spans="1:8" x14ac:dyDescent="0.3">
      <c r="B35" s="40">
        <f t="shared" si="4"/>
        <v>-1.0999999999999974</v>
      </c>
      <c r="C35" s="38">
        <f t="shared" si="0"/>
        <v>0.1356660609463832</v>
      </c>
      <c r="D35" s="38">
        <f t="shared" si="1"/>
        <v>0.1356660609463832</v>
      </c>
      <c r="E35" s="38">
        <f t="shared" si="2"/>
        <v>0.21785217703255116</v>
      </c>
      <c r="F35" s="38">
        <f t="shared" si="3"/>
        <v>0.21785217703255116</v>
      </c>
      <c r="G35" s="38">
        <f t="shared" si="3"/>
        <v>0.21785217703255116</v>
      </c>
    </row>
    <row r="36" spans="1:8" x14ac:dyDescent="0.3">
      <c r="A36" s="37" t="s">
        <v>45</v>
      </c>
      <c r="B36" s="40">
        <f t="shared" si="4"/>
        <v>-0.99999999999999745</v>
      </c>
      <c r="C36" s="38">
        <f t="shared" si="0"/>
        <v>0.1586552539314576</v>
      </c>
      <c r="D36" s="38">
        <f t="shared" si="1"/>
        <v>0.1586552539314576</v>
      </c>
      <c r="E36" s="38">
        <f t="shared" si="2"/>
        <v>0.24197072451914398</v>
      </c>
      <c r="F36" s="38">
        <f t="shared" si="3"/>
        <v>0.24197072451914398</v>
      </c>
      <c r="G36" s="38">
        <f t="shared" si="3"/>
        <v>0.24197072451914398</v>
      </c>
      <c r="H36" s="38">
        <f>_xlfn.NORM.DIST($B36,$B$2,$C$2,FALSE)</f>
        <v>0.24197072451914398</v>
      </c>
    </row>
    <row r="37" spans="1:8" x14ac:dyDescent="0.3">
      <c r="B37" s="40">
        <f t="shared" si="4"/>
        <v>-0.89999999999999747</v>
      </c>
      <c r="C37" s="38">
        <f t="shared" si="0"/>
        <v>0.18406012534676011</v>
      </c>
      <c r="E37" s="38">
        <f t="shared" si="2"/>
        <v>0.26608524989875543</v>
      </c>
      <c r="G37" s="38">
        <f t="shared" ref="G37:H66" si="5">_xlfn.NORM.DIST($B37,$B$2,$C$2,FALSE)</f>
        <v>0.26608524989875543</v>
      </c>
      <c r="H37" s="38">
        <f t="shared" si="5"/>
        <v>0.26608524989875543</v>
      </c>
    </row>
    <row r="38" spans="1:8" x14ac:dyDescent="0.3">
      <c r="B38" s="40">
        <f t="shared" si="4"/>
        <v>-0.79999999999999749</v>
      </c>
      <c r="C38" s="38">
        <f t="shared" si="0"/>
        <v>0.21185539858339739</v>
      </c>
      <c r="E38" s="38">
        <f t="shared" si="2"/>
        <v>0.28969155276148334</v>
      </c>
      <c r="G38" s="38">
        <f t="shared" si="5"/>
        <v>0.28969155276148334</v>
      </c>
      <c r="H38" s="38">
        <f t="shared" si="5"/>
        <v>0.28969155276148334</v>
      </c>
    </row>
    <row r="39" spans="1:8" x14ac:dyDescent="0.3">
      <c r="B39" s="40">
        <f t="shared" si="4"/>
        <v>-0.69999999999999751</v>
      </c>
      <c r="C39" s="38">
        <f t="shared" si="0"/>
        <v>0.24196365222307376</v>
      </c>
      <c r="E39" s="38">
        <f t="shared" si="2"/>
        <v>0.31225393336676183</v>
      </c>
      <c r="G39" s="38">
        <f t="shared" si="5"/>
        <v>0.31225393336676183</v>
      </c>
      <c r="H39" s="38">
        <f t="shared" si="5"/>
        <v>0.31225393336676183</v>
      </c>
    </row>
    <row r="40" spans="1:8" x14ac:dyDescent="0.3">
      <c r="B40" s="40">
        <f t="shared" si="4"/>
        <v>-0.59999999999999754</v>
      </c>
      <c r="C40" s="38">
        <f t="shared" si="0"/>
        <v>0.27425311775007433</v>
      </c>
      <c r="E40" s="38">
        <f t="shared" si="2"/>
        <v>0.33322460289180011</v>
      </c>
      <c r="G40" s="38">
        <f t="shared" si="5"/>
        <v>0.33322460289180011</v>
      </c>
      <c r="H40" s="38">
        <f t="shared" si="5"/>
        <v>0.33322460289180011</v>
      </c>
    </row>
    <row r="41" spans="1:8" x14ac:dyDescent="0.3">
      <c r="B41" s="40">
        <f t="shared" si="4"/>
        <v>-0.49999999999999756</v>
      </c>
      <c r="C41" s="38">
        <f t="shared" si="0"/>
        <v>0.30853753872598771</v>
      </c>
      <c r="E41" s="38">
        <f t="shared" si="2"/>
        <v>0.35206532676429991</v>
      </c>
      <c r="G41" s="38">
        <f t="shared" si="5"/>
        <v>0.35206532676429991</v>
      </c>
      <c r="H41" s="38">
        <f t="shared" si="5"/>
        <v>0.35206532676429991</v>
      </c>
    </row>
    <row r="42" spans="1:8" x14ac:dyDescent="0.3">
      <c r="B42" s="40">
        <f t="shared" si="4"/>
        <v>-0.39999999999999758</v>
      </c>
      <c r="C42" s="38">
        <f t="shared" si="0"/>
        <v>0.34457825838967671</v>
      </c>
      <c r="E42" s="38">
        <f t="shared" si="2"/>
        <v>0.36827014030332367</v>
      </c>
      <c r="G42" s="38">
        <f t="shared" si="5"/>
        <v>0.36827014030332367</v>
      </c>
      <c r="H42" s="38">
        <f t="shared" si="5"/>
        <v>0.36827014030332367</v>
      </c>
    </row>
    <row r="43" spans="1:8" x14ac:dyDescent="0.3">
      <c r="B43" s="40">
        <f t="shared" si="4"/>
        <v>-0.2999999999999976</v>
      </c>
      <c r="C43" s="38">
        <f t="shared" si="0"/>
        <v>0.38208857781104827</v>
      </c>
      <c r="E43" s="38">
        <f t="shared" si="2"/>
        <v>0.38138781546052442</v>
      </c>
      <c r="G43" s="38">
        <f t="shared" si="5"/>
        <v>0.38138781546052442</v>
      </c>
      <c r="H43" s="38">
        <f t="shared" si="5"/>
        <v>0.38138781546052442</v>
      </c>
    </row>
    <row r="44" spans="1:8" x14ac:dyDescent="0.3">
      <c r="B44" s="40">
        <f t="shared" si="4"/>
        <v>-0.1999999999999976</v>
      </c>
      <c r="C44" s="38">
        <f t="shared" si="0"/>
        <v>0.4207402905608979</v>
      </c>
      <c r="E44" s="38">
        <f t="shared" si="2"/>
        <v>0.3910426939754561</v>
      </c>
      <c r="G44" s="38">
        <f t="shared" si="5"/>
        <v>0.3910426939754561</v>
      </c>
      <c r="H44" s="38">
        <f t="shared" si="5"/>
        <v>0.3910426939754561</v>
      </c>
    </row>
    <row r="45" spans="1:8" x14ac:dyDescent="0.3">
      <c r="B45" s="40">
        <f t="shared" si="4"/>
        <v>-9.9999999999997591E-2</v>
      </c>
      <c r="C45" s="38">
        <f t="shared" si="0"/>
        <v>0.46017216272297196</v>
      </c>
      <c r="E45" s="38">
        <f t="shared" si="2"/>
        <v>0.39695254747701186</v>
      </c>
      <c r="G45" s="38">
        <f t="shared" si="5"/>
        <v>0.39695254747701186</v>
      </c>
      <c r="H45" s="38">
        <f t="shared" si="5"/>
        <v>0.39695254747701186</v>
      </c>
    </row>
    <row r="46" spans="1:8" x14ac:dyDescent="0.3">
      <c r="B46" s="40">
        <f t="shared" si="4"/>
        <v>2.4147350785597155E-15</v>
      </c>
      <c r="C46" s="38">
        <f t="shared" si="0"/>
        <v>0.50000000000000089</v>
      </c>
      <c r="E46" s="38">
        <f t="shared" si="2"/>
        <v>0.3989422804014327</v>
      </c>
      <c r="G46" s="38">
        <f t="shared" si="5"/>
        <v>0.3989422804014327</v>
      </c>
      <c r="H46" s="38">
        <f t="shared" si="5"/>
        <v>0.3989422804014327</v>
      </c>
    </row>
    <row r="47" spans="1:8" x14ac:dyDescent="0.3">
      <c r="B47" s="40">
        <f t="shared" si="4"/>
        <v>0.10000000000000242</v>
      </c>
      <c r="C47" s="38">
        <f t="shared" si="0"/>
        <v>0.53982783727702999</v>
      </c>
      <c r="E47" s="38">
        <f t="shared" si="2"/>
        <v>0.3969525474770117</v>
      </c>
      <c r="G47" s="38">
        <f t="shared" si="5"/>
        <v>0.3969525474770117</v>
      </c>
      <c r="H47" s="38">
        <f t="shared" si="5"/>
        <v>0.3969525474770117</v>
      </c>
    </row>
    <row r="48" spans="1:8" x14ac:dyDescent="0.3">
      <c r="B48" s="40">
        <f t="shared" si="4"/>
        <v>0.20000000000000243</v>
      </c>
      <c r="C48" s="38">
        <f t="shared" si="0"/>
        <v>0.57925970943910399</v>
      </c>
      <c r="E48" s="38">
        <f t="shared" si="2"/>
        <v>0.39104269397545571</v>
      </c>
      <c r="G48" s="38">
        <f t="shared" si="5"/>
        <v>0.39104269397545571</v>
      </c>
      <c r="H48" s="38">
        <f t="shared" si="5"/>
        <v>0.39104269397545571</v>
      </c>
    </row>
    <row r="49" spans="2:8" x14ac:dyDescent="0.3">
      <c r="B49" s="40">
        <f t="shared" si="4"/>
        <v>0.30000000000000243</v>
      </c>
      <c r="C49" s="38">
        <f t="shared" si="0"/>
        <v>0.61791142218895356</v>
      </c>
      <c r="E49" s="38">
        <f t="shared" si="2"/>
        <v>0.3813878154605238</v>
      </c>
      <c r="G49" s="38">
        <f t="shared" si="5"/>
        <v>0.3813878154605238</v>
      </c>
      <c r="H49" s="38">
        <f t="shared" si="5"/>
        <v>0.3813878154605238</v>
      </c>
    </row>
    <row r="50" spans="2:8" x14ac:dyDescent="0.3">
      <c r="B50" s="40">
        <f t="shared" si="4"/>
        <v>0.40000000000000246</v>
      </c>
      <c r="C50" s="38">
        <f t="shared" si="0"/>
        <v>0.65542174161032518</v>
      </c>
      <c r="E50" s="38">
        <f t="shared" si="2"/>
        <v>0.36827014030332295</v>
      </c>
      <c r="G50" s="38">
        <f t="shared" si="5"/>
        <v>0.36827014030332295</v>
      </c>
      <c r="H50" s="38">
        <f t="shared" si="5"/>
        <v>0.36827014030332295</v>
      </c>
    </row>
    <row r="51" spans="2:8" x14ac:dyDescent="0.3">
      <c r="B51" s="40">
        <f t="shared" si="4"/>
        <v>0.50000000000000244</v>
      </c>
      <c r="C51" s="38">
        <f t="shared" si="0"/>
        <v>0.69146246127401401</v>
      </c>
      <c r="E51" s="38">
        <f t="shared" si="2"/>
        <v>0.35206532676429908</v>
      </c>
      <c r="G51" s="38">
        <f t="shared" si="5"/>
        <v>0.35206532676429908</v>
      </c>
      <c r="H51" s="38">
        <f t="shared" si="5"/>
        <v>0.35206532676429908</v>
      </c>
    </row>
    <row r="52" spans="2:8" x14ac:dyDescent="0.3">
      <c r="B52" s="40">
        <f t="shared" si="4"/>
        <v>0.60000000000000242</v>
      </c>
      <c r="C52" s="38">
        <f t="shared" si="0"/>
        <v>0.72574688224992723</v>
      </c>
      <c r="E52" s="38">
        <f t="shared" si="2"/>
        <v>0.33322460289179917</v>
      </c>
      <c r="G52" s="38">
        <f t="shared" si="5"/>
        <v>0.33322460289179917</v>
      </c>
      <c r="H52" s="38">
        <f t="shared" si="5"/>
        <v>0.33322460289179917</v>
      </c>
    </row>
    <row r="53" spans="2:8" x14ac:dyDescent="0.3">
      <c r="B53" s="40">
        <f t="shared" si="4"/>
        <v>0.7000000000000024</v>
      </c>
      <c r="C53" s="38">
        <f t="shared" si="0"/>
        <v>0.75803634777692785</v>
      </c>
      <c r="E53" s="38">
        <f t="shared" si="2"/>
        <v>0.31225393336676072</v>
      </c>
      <c r="G53" s="38">
        <f t="shared" si="5"/>
        <v>0.31225393336676072</v>
      </c>
      <c r="H53" s="38">
        <f t="shared" si="5"/>
        <v>0.31225393336676072</v>
      </c>
    </row>
    <row r="54" spans="2:8" x14ac:dyDescent="0.3">
      <c r="B54" s="40">
        <f t="shared" si="4"/>
        <v>0.80000000000000238</v>
      </c>
      <c r="C54" s="38">
        <f t="shared" si="0"/>
        <v>0.78814460141660403</v>
      </c>
      <c r="E54" s="38">
        <f t="shared" si="2"/>
        <v>0.28969155276148217</v>
      </c>
      <c r="G54" s="38">
        <f t="shared" si="5"/>
        <v>0.28969155276148217</v>
      </c>
      <c r="H54" s="38">
        <f t="shared" si="5"/>
        <v>0.28969155276148217</v>
      </c>
    </row>
    <row r="55" spans="2:8" x14ac:dyDescent="0.3">
      <c r="B55" s="40">
        <f t="shared" si="4"/>
        <v>0.90000000000000235</v>
      </c>
      <c r="C55" s="38">
        <f t="shared" si="0"/>
        <v>0.81593987465324114</v>
      </c>
      <c r="E55" s="38">
        <f t="shared" si="2"/>
        <v>0.26608524989875426</v>
      </c>
      <c r="G55" s="38">
        <f t="shared" si="5"/>
        <v>0.26608524989875426</v>
      </c>
      <c r="H55" s="38">
        <f t="shared" si="5"/>
        <v>0.26608524989875426</v>
      </c>
    </row>
    <row r="56" spans="2:8" x14ac:dyDescent="0.3">
      <c r="B56" s="40">
        <f t="shared" si="4"/>
        <v>1.0000000000000024</v>
      </c>
      <c r="C56" s="38">
        <f t="shared" si="0"/>
        <v>0.84134474606854359</v>
      </c>
      <c r="E56" s="38">
        <f t="shared" si="2"/>
        <v>0.24197072451914278</v>
      </c>
      <c r="G56" s="38">
        <f t="shared" si="5"/>
        <v>0.24197072451914278</v>
      </c>
      <c r="H56" s="38">
        <f t="shared" si="5"/>
        <v>0.24197072451914278</v>
      </c>
    </row>
    <row r="57" spans="2:8" x14ac:dyDescent="0.3">
      <c r="B57" s="40">
        <f t="shared" si="4"/>
        <v>1.1000000000000025</v>
      </c>
      <c r="C57" s="38">
        <f t="shared" si="0"/>
        <v>0.86433393905361788</v>
      </c>
      <c r="E57" s="38">
        <f t="shared" si="2"/>
        <v>0.21785217703254997</v>
      </c>
      <c r="G57" s="38">
        <f t="shared" si="5"/>
        <v>0.21785217703254997</v>
      </c>
      <c r="H57" s="38">
        <f t="shared" si="5"/>
        <v>0.21785217703254997</v>
      </c>
    </row>
    <row r="58" spans="2:8" x14ac:dyDescent="0.3">
      <c r="B58" s="40">
        <f t="shared" si="4"/>
        <v>1.2000000000000026</v>
      </c>
      <c r="C58" s="38">
        <f t="shared" si="0"/>
        <v>0.88493032977829222</v>
      </c>
      <c r="E58" s="38">
        <f t="shared" si="2"/>
        <v>0.19418605498321231</v>
      </c>
      <c r="G58" s="38">
        <f t="shared" si="5"/>
        <v>0.19418605498321231</v>
      </c>
      <c r="H58" s="38">
        <f t="shared" si="5"/>
        <v>0.19418605498321231</v>
      </c>
    </row>
    <row r="59" spans="2:8" x14ac:dyDescent="0.3">
      <c r="B59" s="40">
        <f t="shared" si="4"/>
        <v>1.3000000000000027</v>
      </c>
      <c r="C59" s="38">
        <f t="shared" si="0"/>
        <v>0.90319951541439014</v>
      </c>
      <c r="E59" s="38">
        <f t="shared" si="2"/>
        <v>0.17136859204780677</v>
      </c>
      <c r="G59" s="38">
        <f t="shared" si="5"/>
        <v>0.17136859204780677</v>
      </c>
      <c r="H59" s="38">
        <f t="shared" si="5"/>
        <v>0.17136859204780677</v>
      </c>
    </row>
    <row r="60" spans="2:8" x14ac:dyDescent="0.3">
      <c r="B60" s="40">
        <f t="shared" si="4"/>
        <v>1.4000000000000028</v>
      </c>
      <c r="C60" s="38">
        <f t="shared" si="0"/>
        <v>0.91924334076622938</v>
      </c>
      <c r="E60" s="38">
        <f t="shared" si="2"/>
        <v>0.14972746563574427</v>
      </c>
      <c r="G60" s="38">
        <f t="shared" si="5"/>
        <v>0.14972746563574427</v>
      </c>
      <c r="H60" s="38">
        <f t="shared" si="5"/>
        <v>0.14972746563574427</v>
      </c>
    </row>
    <row r="61" spans="2:8" x14ac:dyDescent="0.3">
      <c r="B61" s="40">
        <f t="shared" si="4"/>
        <v>1.5000000000000029</v>
      </c>
      <c r="C61" s="38">
        <f t="shared" si="0"/>
        <v>0.93319279873114236</v>
      </c>
      <c r="E61" s="38">
        <f t="shared" si="2"/>
        <v>0.12951759566589116</v>
      </c>
      <c r="G61" s="38">
        <f t="shared" si="5"/>
        <v>0.12951759566589116</v>
      </c>
      <c r="H61" s="38">
        <f t="shared" si="5"/>
        <v>0.12951759566589116</v>
      </c>
    </row>
    <row r="62" spans="2:8" x14ac:dyDescent="0.3">
      <c r="B62" s="40">
        <f t="shared" si="4"/>
        <v>1.600000000000003</v>
      </c>
      <c r="C62" s="38">
        <f t="shared" si="0"/>
        <v>0.94520070830044234</v>
      </c>
      <c r="E62" s="38">
        <f t="shared" si="2"/>
        <v>0.11092083467945503</v>
      </c>
      <c r="G62" s="38">
        <f t="shared" si="5"/>
        <v>0.11092083467945503</v>
      </c>
      <c r="H62" s="38">
        <f t="shared" si="5"/>
        <v>0.11092083467945503</v>
      </c>
    </row>
    <row r="63" spans="2:8" x14ac:dyDescent="0.3">
      <c r="B63" s="40">
        <f t="shared" si="4"/>
        <v>1.7000000000000031</v>
      </c>
      <c r="C63" s="38">
        <f t="shared" si="0"/>
        <v>0.95543453724145722</v>
      </c>
      <c r="E63" s="38">
        <f t="shared" si="2"/>
        <v>9.4049077376886434E-2</v>
      </c>
      <c r="G63" s="38">
        <f t="shared" si="5"/>
        <v>9.4049077376886434E-2</v>
      </c>
      <c r="H63" s="38">
        <f t="shared" si="5"/>
        <v>9.4049077376886434E-2</v>
      </c>
    </row>
    <row r="64" spans="2:8" x14ac:dyDescent="0.3">
      <c r="B64" s="40">
        <f t="shared" si="4"/>
        <v>1.8000000000000032</v>
      </c>
      <c r="C64" s="38">
        <f t="shared" si="0"/>
        <v>0.96406968088707445</v>
      </c>
      <c r="E64" s="38">
        <f t="shared" si="2"/>
        <v>7.8950158300893719E-2</v>
      </c>
      <c r="G64" s="38">
        <f t="shared" si="5"/>
        <v>7.8950158300893719E-2</v>
      </c>
      <c r="H64" s="38">
        <f t="shared" si="5"/>
        <v>7.8950158300893719E-2</v>
      </c>
    </row>
    <row r="65" spans="1:8" x14ac:dyDescent="0.3">
      <c r="B65" s="40">
        <f t="shared" si="4"/>
        <v>1.9000000000000032</v>
      </c>
      <c r="C65" s="38">
        <f t="shared" si="0"/>
        <v>0.97128344018399848</v>
      </c>
      <c r="E65" s="38">
        <f t="shared" si="2"/>
        <v>6.5615814774676193E-2</v>
      </c>
      <c r="G65" s="38">
        <f t="shared" si="5"/>
        <v>6.5615814774676193E-2</v>
      </c>
      <c r="H65" s="38">
        <f t="shared" si="5"/>
        <v>6.5615814774676193E-2</v>
      </c>
    </row>
    <row r="66" spans="1:8" x14ac:dyDescent="0.3">
      <c r="A66" s="37" t="s">
        <v>46</v>
      </c>
      <c r="B66" s="40">
        <f t="shared" si="4"/>
        <v>2.0000000000000031</v>
      </c>
      <c r="C66" s="38">
        <f t="shared" si="0"/>
        <v>0.97724986805182101</v>
      </c>
      <c r="E66" s="38">
        <f t="shared" si="2"/>
        <v>5.3990966513187716E-2</v>
      </c>
      <c r="G66" s="38">
        <f t="shared" si="5"/>
        <v>5.3990966513187716E-2</v>
      </c>
      <c r="H66" s="38">
        <f t="shared" si="5"/>
        <v>5.3990966513187716E-2</v>
      </c>
    </row>
    <row r="67" spans="1:8" x14ac:dyDescent="0.3">
      <c r="B67" s="40">
        <f t="shared" si="4"/>
        <v>2.1000000000000032</v>
      </c>
      <c r="C67" s="38">
        <f t="shared" si="0"/>
        <v>0.98213557943718355</v>
      </c>
      <c r="E67" s="38">
        <f t="shared" si="2"/>
        <v>4.39835959804269E-2</v>
      </c>
    </row>
    <row r="68" spans="1:8" x14ac:dyDescent="0.3">
      <c r="B68" s="40">
        <f t="shared" si="4"/>
        <v>2.2000000000000033</v>
      </c>
      <c r="C68" s="38">
        <f t="shared" si="0"/>
        <v>0.98609655248650152</v>
      </c>
      <c r="E68" s="38">
        <f t="shared" si="2"/>
        <v>3.5474592846231189E-2</v>
      </c>
    </row>
    <row r="69" spans="1:8" x14ac:dyDescent="0.3">
      <c r="B69" s="40">
        <f t="shared" si="4"/>
        <v>2.3000000000000034</v>
      </c>
      <c r="C69" s="38">
        <f t="shared" si="0"/>
        <v>0.98927588997832427</v>
      </c>
      <c r="E69" s="38">
        <f t="shared" si="2"/>
        <v>2.8327037741600961E-2</v>
      </c>
    </row>
    <row r="70" spans="1:8" x14ac:dyDescent="0.3">
      <c r="B70" s="40">
        <f t="shared" si="4"/>
        <v>2.4000000000000035</v>
      </c>
      <c r="C70" s="38">
        <f t="shared" si="0"/>
        <v>0.99180246407540396</v>
      </c>
      <c r="E70" s="38">
        <f t="shared" si="2"/>
        <v>2.2394530294842712E-2</v>
      </c>
    </row>
    <row r="71" spans="1:8" x14ac:dyDescent="0.3">
      <c r="B71" s="40">
        <f t="shared" si="4"/>
        <v>2.5000000000000036</v>
      </c>
      <c r="C71" s="38">
        <f t="shared" ref="C71:C86" si="6">_xlfn.NORM.DIST($B71,$B$2,$C$2,TRUE)</f>
        <v>0.99379033467422395</v>
      </c>
      <c r="E71" s="38">
        <f t="shared" ref="E71:E86" si="7">_xlfn.NORM.DIST($B71,$B$2,$C$2,FALSE)</f>
        <v>1.7528300493568381E-2</v>
      </c>
    </row>
    <row r="72" spans="1:8" x14ac:dyDescent="0.3">
      <c r="B72" s="40">
        <f t="shared" ref="B72:B86" si="8">B71+0.1</f>
        <v>2.6000000000000036</v>
      </c>
      <c r="C72" s="38">
        <f t="shared" si="6"/>
        <v>0.99533881197628127</v>
      </c>
      <c r="E72" s="38">
        <f t="shared" si="7"/>
        <v>1.3582969233685486E-2</v>
      </c>
    </row>
    <row r="73" spans="1:8" x14ac:dyDescent="0.3">
      <c r="B73" s="40">
        <f t="shared" si="8"/>
        <v>2.7000000000000037</v>
      </c>
      <c r="C73" s="38">
        <f t="shared" si="6"/>
        <v>0.99653302619695938</v>
      </c>
      <c r="E73" s="38">
        <f t="shared" si="7"/>
        <v>1.0420934814422488E-2</v>
      </c>
    </row>
    <row r="74" spans="1:8" x14ac:dyDescent="0.3">
      <c r="B74" s="40">
        <f t="shared" si="8"/>
        <v>2.8000000000000038</v>
      </c>
      <c r="C74" s="38">
        <f t="shared" si="6"/>
        <v>0.99744486966957213</v>
      </c>
      <c r="E74" s="38">
        <f t="shared" si="7"/>
        <v>7.9154515829798801E-3</v>
      </c>
    </row>
    <row r="75" spans="1:8" x14ac:dyDescent="0.3">
      <c r="B75" s="40">
        <f t="shared" si="8"/>
        <v>2.9000000000000039</v>
      </c>
      <c r="C75" s="38">
        <f t="shared" si="6"/>
        <v>0.99813418669961596</v>
      </c>
      <c r="E75" s="38">
        <f t="shared" si="7"/>
        <v>5.9525324197757853E-3</v>
      </c>
    </row>
    <row r="76" spans="1:8" x14ac:dyDescent="0.3">
      <c r="B76" s="40">
        <f t="shared" si="8"/>
        <v>3.000000000000004</v>
      </c>
      <c r="C76" s="38">
        <f t="shared" si="6"/>
        <v>0.9986501019683699</v>
      </c>
      <c r="E76" s="38">
        <f t="shared" si="7"/>
        <v>4.4318484119379529E-3</v>
      </c>
    </row>
    <row r="77" spans="1:8" x14ac:dyDescent="0.3">
      <c r="B77" s="40">
        <f t="shared" si="8"/>
        <v>3.1000000000000041</v>
      </c>
      <c r="C77" s="38">
        <f t="shared" si="6"/>
        <v>0.99903239678678168</v>
      </c>
      <c r="E77" s="38">
        <f t="shared" si="7"/>
        <v>3.2668190561998783E-3</v>
      </c>
    </row>
    <row r="78" spans="1:8" x14ac:dyDescent="0.3">
      <c r="B78" s="40">
        <f t="shared" si="8"/>
        <v>3.2000000000000042</v>
      </c>
      <c r="C78" s="38">
        <f t="shared" si="6"/>
        <v>0.99931286206208414</v>
      </c>
      <c r="E78" s="38">
        <f t="shared" si="7"/>
        <v>2.3840882014648105E-3</v>
      </c>
    </row>
    <row r="79" spans="1:8" x14ac:dyDescent="0.3">
      <c r="B79" s="40">
        <f t="shared" si="8"/>
        <v>3.3000000000000043</v>
      </c>
      <c r="C79" s="38">
        <f t="shared" si="6"/>
        <v>0.99951657585761622</v>
      </c>
      <c r="E79" s="38">
        <f t="shared" si="7"/>
        <v>1.7225689390536552E-3</v>
      </c>
    </row>
    <row r="80" spans="1:8" x14ac:dyDescent="0.3">
      <c r="B80" s="40">
        <f t="shared" si="8"/>
        <v>3.4000000000000044</v>
      </c>
      <c r="C80" s="38">
        <f t="shared" si="6"/>
        <v>0.99966307073432314</v>
      </c>
      <c r="E80" s="38">
        <f t="shared" si="7"/>
        <v>1.2322191684730013E-3</v>
      </c>
    </row>
    <row r="81" spans="2:5" x14ac:dyDescent="0.3">
      <c r="B81" s="40">
        <f t="shared" si="8"/>
        <v>3.5000000000000044</v>
      </c>
      <c r="C81" s="38">
        <f t="shared" si="6"/>
        <v>0.99976737092096446</v>
      </c>
      <c r="E81" s="38">
        <f t="shared" si="7"/>
        <v>8.7268269504574606E-4</v>
      </c>
    </row>
    <row r="82" spans="2:5" x14ac:dyDescent="0.3">
      <c r="B82" s="40">
        <f t="shared" si="8"/>
        <v>3.6000000000000045</v>
      </c>
      <c r="C82" s="38">
        <f t="shared" si="6"/>
        <v>0.99984089140984245</v>
      </c>
      <c r="E82" s="38">
        <f t="shared" si="7"/>
        <v>6.1190193011376214E-4</v>
      </c>
    </row>
    <row r="83" spans="2:5" x14ac:dyDescent="0.3">
      <c r="B83" s="40">
        <f t="shared" si="8"/>
        <v>3.7000000000000046</v>
      </c>
      <c r="C83" s="38">
        <f t="shared" si="6"/>
        <v>0.99989220026652259</v>
      </c>
      <c r="E83" s="38">
        <f t="shared" si="7"/>
        <v>4.2478027055074428E-4</v>
      </c>
    </row>
    <row r="84" spans="2:5" x14ac:dyDescent="0.3">
      <c r="B84" s="40">
        <f t="shared" si="8"/>
        <v>3.8000000000000047</v>
      </c>
      <c r="C84" s="38">
        <f t="shared" si="6"/>
        <v>0.99992765195607491</v>
      </c>
      <c r="E84" s="38">
        <f t="shared" si="7"/>
        <v>2.9194692579145507E-4</v>
      </c>
    </row>
    <row r="85" spans="2:5" x14ac:dyDescent="0.3">
      <c r="B85" s="40">
        <f t="shared" si="8"/>
        <v>3.9000000000000048</v>
      </c>
      <c r="C85" s="38">
        <f t="shared" si="6"/>
        <v>0.99995190365598241</v>
      </c>
      <c r="E85" s="38">
        <f t="shared" si="7"/>
        <v>1.9865547139276881E-4</v>
      </c>
    </row>
    <row r="86" spans="2:5" x14ac:dyDescent="0.3">
      <c r="B86" s="40">
        <f t="shared" si="8"/>
        <v>4.0000000000000044</v>
      </c>
      <c r="C86" s="38">
        <f t="shared" si="6"/>
        <v>0.99996832875816688</v>
      </c>
      <c r="E86" s="38">
        <f t="shared" si="7"/>
        <v>1.3383022576488298E-4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統計学B #09</vt:lpstr>
      <vt:lpstr>統計学B #09_解答</vt:lpstr>
      <vt:lpstr>標準正規分布表</vt:lpstr>
      <vt:lpstr>temp</vt:lpstr>
      <vt:lpstr>norm.dist (3)</vt:lpstr>
      <vt:lpstr>norm.dist (2)</vt:lpstr>
      <vt:lpstr>norm.dist</vt:lpstr>
      <vt:lpstr>chisq.dist</vt:lpstr>
      <vt:lpstr>確率密度関数</vt:lpstr>
      <vt:lpstr>temp!Print_Area</vt:lpstr>
      <vt:lpstr>'統計学B #09'!Print_Area</vt:lpstr>
      <vt:lpstr>'統計学B #09_解答'!Print_Area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2019-11-19T09:25:29Z</cp:lastPrinted>
  <dcterms:created xsi:type="dcterms:W3CDTF">2019-04-23T06:14:39Z</dcterms:created>
  <dcterms:modified xsi:type="dcterms:W3CDTF">2019-11-19T15:29:12Z</dcterms:modified>
</cp:coreProperties>
</file>