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Classroom/2022 2nd Semester/IntroStats/GitHub/IntroStats/Week14/"/>
    </mc:Choice>
  </mc:AlternateContent>
  <xr:revisionPtr revIDLastSave="0" documentId="13_ncr:1_{E3D7951E-CFCE-1D44-8ECE-93F6BA6F3999}" xr6:coauthVersionLast="47" xr6:coauthVersionMax="47" xr10:uidLastSave="{00000000-0000-0000-0000-000000000000}"/>
  <bookViews>
    <workbookView xWindow="1820" yWindow="900" windowWidth="25900" windowHeight="21100" xr2:uid="{CF8CDEA4-952D-FB49-B63D-E62EF39DBDBE}"/>
  </bookViews>
  <sheets>
    <sheet name="Sheet2" sheetId="6" r:id="rId1"/>
    <sheet name="Sheet4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8" l="1"/>
  <c r="D5" i="8"/>
  <c r="D4" i="8"/>
  <c r="I17" i="6"/>
  <c r="I15" i="6"/>
  <c r="I14" i="6"/>
  <c r="I13" i="6"/>
  <c r="I4" i="6"/>
  <c r="I5" i="6"/>
  <c r="I6" i="6"/>
  <c r="I7" i="6"/>
  <c r="I8" i="6"/>
  <c r="I9" i="6"/>
  <c r="I10" i="6"/>
  <c r="I11" i="6"/>
  <c r="I12" i="6"/>
  <c r="I3" i="6"/>
  <c r="H13" i="6"/>
  <c r="H4" i="6"/>
  <c r="H5" i="6"/>
  <c r="H6" i="6"/>
  <c r="H7" i="6"/>
  <c r="H8" i="6"/>
  <c r="H9" i="6"/>
  <c r="H10" i="6"/>
  <c r="H11" i="6"/>
  <c r="H12" i="6"/>
  <c r="H3" i="6"/>
  <c r="G15" i="6"/>
  <c r="G14" i="6"/>
  <c r="D15" i="6"/>
  <c r="D14" i="6"/>
  <c r="C13" i="6"/>
  <c r="D13" i="6"/>
  <c r="E13" i="6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E14" i="6"/>
  <c r="F12" i="6" s="1"/>
  <c r="G12" i="6" s="1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B14" i="6"/>
  <c r="B13" i="6"/>
  <c r="F3" i="6" l="1"/>
  <c r="G3" i="6" l="1"/>
  <c r="G13" i="6" s="1"/>
  <c r="F13" i="6"/>
</calcChain>
</file>

<file path=xl/sharedStrings.xml><?xml version="1.0" encoding="utf-8"?>
<sst xmlns="http://schemas.openxmlformats.org/spreadsheetml/2006/main" count="8" uniqueCount="6">
  <si>
    <t>偏差</t>
    <rPh sb="0" eb="2">
      <t>ヘンサ</t>
    </rPh>
    <phoneticPr fontId="1"/>
  </si>
  <si>
    <t>偏差平方</t>
    <rPh sb="0" eb="4">
      <t>ヘンサ</t>
    </rPh>
    <phoneticPr fontId="1"/>
  </si>
  <si>
    <t>収入</t>
    <rPh sb="0" eb="2">
      <t>シュウニュウ</t>
    </rPh>
    <phoneticPr fontId="1"/>
  </si>
  <si>
    <t>年齢</t>
    <rPh sb="0" eb="2">
      <t>ネn</t>
    </rPh>
    <phoneticPr fontId="1"/>
  </si>
  <si>
    <t>偏差値</t>
    <rPh sb="0" eb="3">
      <t>ヘンサ</t>
    </rPh>
    <phoneticPr fontId="1"/>
  </si>
  <si>
    <t>偏差の積</t>
    <rPh sb="0" eb="2">
      <t>ヘンサ</t>
    </rPh>
    <rPh sb="3" eb="4">
      <t>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</si>
</sst>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A16B-7054-7F4B-BC41-076731FDCF0D}">
  <dimension ref="B1:I17"/>
  <sheetViews>
    <sheetView tabSelected="1" zoomScale="170" zoomScaleNormal="170" workbookViewId="0">
      <selection activeCell="I15" sqref="I15"/>
    </sheetView>
  </sheetViews>
  <sheetFormatPr baseColWidth="10" defaultRowHeight="20"/>
  <sheetData>
    <row r="1" spans="2:9" ht="21" thickBot="1"/>
    <row r="2" spans="2:9">
      <c r="B2" s="12" t="s">
        <v>3</v>
      </c>
      <c r="C2" s="13" t="s">
        <v>0</v>
      </c>
      <c r="D2" s="13" t="s">
        <v>1</v>
      </c>
      <c r="E2" s="13" t="s">
        <v>2</v>
      </c>
      <c r="F2" s="13" t="s">
        <v>0</v>
      </c>
      <c r="G2" s="13" t="s">
        <v>1</v>
      </c>
      <c r="H2" s="13" t="s">
        <v>4</v>
      </c>
      <c r="I2" s="14" t="s">
        <v>5</v>
      </c>
    </row>
    <row r="3" spans="2:9">
      <c r="B3" s="7">
        <v>23</v>
      </c>
      <c r="C3" s="6">
        <f>B3-$B$14</f>
        <v>-1.6000000000000014</v>
      </c>
      <c r="D3" s="6">
        <f>C3^2</f>
        <v>2.5600000000000045</v>
      </c>
      <c r="E3" s="6">
        <v>123</v>
      </c>
      <c r="F3" s="6">
        <f>E3-$E$14</f>
        <v>-162</v>
      </c>
      <c r="G3" s="6">
        <f>F3^2</f>
        <v>26244</v>
      </c>
      <c r="H3" s="6">
        <f>F3/$G$15*10+50</f>
        <v>35.987648052788678</v>
      </c>
      <c r="I3" s="8">
        <f>C3*F3</f>
        <v>259.20000000000022</v>
      </c>
    </row>
    <row r="4" spans="2:9">
      <c r="B4" s="7">
        <v>27</v>
      </c>
      <c r="C4" s="6">
        <f t="shared" ref="C4:C12" si="0">B4-$B$14</f>
        <v>2.3999999999999986</v>
      </c>
      <c r="D4" s="6">
        <f t="shared" ref="D4:D12" si="1">C4^2</f>
        <v>5.7599999999999936</v>
      </c>
      <c r="E4" s="6">
        <v>350</v>
      </c>
      <c r="F4" s="6">
        <f t="shared" ref="F4:F12" si="2">E4-$E$14</f>
        <v>65</v>
      </c>
      <c r="G4" s="6">
        <f t="shared" ref="G4:G12" si="3">F4^2</f>
        <v>4225</v>
      </c>
      <c r="H4" s="6">
        <f t="shared" ref="H4:H12" si="4">F4/$G$15*10+50</f>
        <v>55.622239978819358</v>
      </c>
      <c r="I4" s="8">
        <f t="shared" ref="I4:I12" si="5">C4*F4</f>
        <v>155.99999999999991</v>
      </c>
    </row>
    <row r="5" spans="2:9">
      <c r="B5" s="7">
        <v>21</v>
      </c>
      <c r="C5" s="6">
        <f t="shared" si="0"/>
        <v>-3.6000000000000014</v>
      </c>
      <c r="D5" s="6">
        <f t="shared" si="1"/>
        <v>12.96000000000001</v>
      </c>
      <c r="E5" s="6">
        <v>136</v>
      </c>
      <c r="F5" s="6">
        <f t="shared" si="2"/>
        <v>-149</v>
      </c>
      <c r="G5" s="6">
        <f t="shared" si="3"/>
        <v>22201</v>
      </c>
      <c r="H5" s="6">
        <f t="shared" si="4"/>
        <v>37.112096048552552</v>
      </c>
      <c r="I5" s="8">
        <f t="shared" si="5"/>
        <v>536.4000000000002</v>
      </c>
    </row>
    <row r="6" spans="2:9">
      <c r="B6" s="7">
        <v>23</v>
      </c>
      <c r="C6" s="6">
        <f t="shared" si="0"/>
        <v>-1.6000000000000014</v>
      </c>
      <c r="D6" s="6">
        <f t="shared" si="1"/>
        <v>2.5600000000000045</v>
      </c>
      <c r="E6" s="6">
        <v>222</v>
      </c>
      <c r="F6" s="6">
        <f t="shared" si="2"/>
        <v>-63</v>
      </c>
      <c r="G6" s="6">
        <f t="shared" si="3"/>
        <v>3969</v>
      </c>
      <c r="H6" s="6">
        <f t="shared" si="4"/>
        <v>44.550752020528932</v>
      </c>
      <c r="I6" s="8">
        <f t="shared" si="5"/>
        <v>100.8000000000001</v>
      </c>
    </row>
    <row r="7" spans="2:9">
      <c r="B7" s="7">
        <v>24</v>
      </c>
      <c r="C7" s="6">
        <f t="shared" si="0"/>
        <v>-0.60000000000000142</v>
      </c>
      <c r="D7" s="6">
        <f t="shared" si="1"/>
        <v>0.36000000000000171</v>
      </c>
      <c r="E7" s="6">
        <v>253</v>
      </c>
      <c r="F7" s="6">
        <f t="shared" si="2"/>
        <v>-32</v>
      </c>
      <c r="G7" s="6">
        <f t="shared" si="3"/>
        <v>1024</v>
      </c>
      <c r="H7" s="6">
        <f t="shared" si="4"/>
        <v>47.232128010427395</v>
      </c>
      <c r="I7" s="8">
        <f t="shared" si="5"/>
        <v>19.200000000000045</v>
      </c>
    </row>
    <row r="8" spans="2:9">
      <c r="B8" s="7">
        <v>22</v>
      </c>
      <c r="C8" s="6">
        <f t="shared" si="0"/>
        <v>-2.6000000000000014</v>
      </c>
      <c r="D8" s="6">
        <f t="shared" si="1"/>
        <v>6.7600000000000078</v>
      </c>
      <c r="E8" s="6">
        <v>180</v>
      </c>
      <c r="F8" s="6">
        <f t="shared" si="2"/>
        <v>-105</v>
      </c>
      <c r="G8" s="6">
        <f t="shared" si="3"/>
        <v>11025</v>
      </c>
      <c r="H8" s="6">
        <f t="shared" si="4"/>
        <v>40.917920034214887</v>
      </c>
      <c r="I8" s="8">
        <f t="shared" si="5"/>
        <v>273.00000000000017</v>
      </c>
    </row>
    <row r="9" spans="2:9">
      <c r="B9" s="7">
        <v>28</v>
      </c>
      <c r="C9" s="6">
        <f t="shared" si="0"/>
        <v>3.3999999999999986</v>
      </c>
      <c r="D9" s="6">
        <f t="shared" si="1"/>
        <v>11.55999999999999</v>
      </c>
      <c r="E9" s="6">
        <v>366</v>
      </c>
      <c r="F9" s="6">
        <f t="shared" si="2"/>
        <v>81</v>
      </c>
      <c r="G9" s="6">
        <f t="shared" si="3"/>
        <v>6561</v>
      </c>
      <c r="H9" s="6">
        <f t="shared" si="4"/>
        <v>57.006175973605664</v>
      </c>
      <c r="I9" s="8">
        <f t="shared" si="5"/>
        <v>275.39999999999986</v>
      </c>
    </row>
    <row r="10" spans="2:9">
      <c r="B10" s="7">
        <v>25</v>
      </c>
      <c r="C10" s="6">
        <f t="shared" si="0"/>
        <v>0.39999999999999858</v>
      </c>
      <c r="D10" s="6">
        <f t="shared" si="1"/>
        <v>0.15999999999999887</v>
      </c>
      <c r="E10" s="6">
        <v>320</v>
      </c>
      <c r="F10" s="6">
        <f t="shared" si="2"/>
        <v>35</v>
      </c>
      <c r="G10" s="6">
        <f t="shared" si="3"/>
        <v>1225</v>
      </c>
      <c r="H10" s="6">
        <f t="shared" si="4"/>
        <v>53.027359988595038</v>
      </c>
      <c r="I10" s="8">
        <f t="shared" si="5"/>
        <v>13.99999999999995</v>
      </c>
    </row>
    <row r="11" spans="2:9">
      <c r="B11" s="7">
        <v>27</v>
      </c>
      <c r="C11" s="6">
        <f t="shared" si="0"/>
        <v>2.3999999999999986</v>
      </c>
      <c r="D11" s="6">
        <f t="shared" si="1"/>
        <v>5.7599999999999936</v>
      </c>
      <c r="E11" s="6">
        <v>487</v>
      </c>
      <c r="F11" s="6">
        <f t="shared" si="2"/>
        <v>202</v>
      </c>
      <c r="G11" s="6">
        <f t="shared" si="3"/>
        <v>40804</v>
      </c>
      <c r="H11" s="6">
        <f t="shared" si="4"/>
        <v>67.472191934177076</v>
      </c>
      <c r="I11" s="8">
        <f t="shared" si="5"/>
        <v>484.79999999999973</v>
      </c>
    </row>
    <row r="12" spans="2:9" ht="21" thickBot="1">
      <c r="B12" s="9">
        <v>26</v>
      </c>
      <c r="C12" s="10">
        <f t="shared" si="0"/>
        <v>1.3999999999999986</v>
      </c>
      <c r="D12" s="10">
        <f t="shared" si="1"/>
        <v>1.959999999999996</v>
      </c>
      <c r="E12" s="10">
        <v>413</v>
      </c>
      <c r="F12" s="10">
        <f t="shared" si="2"/>
        <v>128</v>
      </c>
      <c r="G12" s="10">
        <f t="shared" si="3"/>
        <v>16384</v>
      </c>
      <c r="H12" s="10">
        <f t="shared" si="4"/>
        <v>61.071487958290426</v>
      </c>
      <c r="I12" s="11">
        <f t="shared" si="5"/>
        <v>179.19999999999982</v>
      </c>
    </row>
    <row r="13" spans="2:9">
      <c r="B13">
        <f>SUM(B3:B12)</f>
        <v>246</v>
      </c>
      <c r="C13">
        <f t="shared" ref="C13:G13" si="6">SUM(C3:C12)</f>
        <v>-1.4210854715202004E-14</v>
      </c>
      <c r="D13">
        <f t="shared" si="6"/>
        <v>50.4</v>
      </c>
      <c r="E13">
        <f t="shared" si="6"/>
        <v>2850</v>
      </c>
      <c r="F13">
        <f t="shared" si="6"/>
        <v>0</v>
      </c>
      <c r="G13">
        <f t="shared" si="6"/>
        <v>133662</v>
      </c>
      <c r="H13">
        <f>SUM(H3:H12)</f>
        <v>500</v>
      </c>
      <c r="I13">
        <f>SUM(I3:I12)</f>
        <v>2298</v>
      </c>
    </row>
    <row r="14" spans="2:9">
      <c r="B14">
        <f>B13/10</f>
        <v>24.6</v>
      </c>
      <c r="D14">
        <f>D13/10</f>
        <v>5.04</v>
      </c>
      <c r="E14">
        <f t="shared" ref="E14" si="7">E13/10</f>
        <v>285</v>
      </c>
      <c r="G14">
        <f>G13/10</f>
        <v>13366.2</v>
      </c>
      <c r="I14">
        <f>I13/10</f>
        <v>229.8</v>
      </c>
    </row>
    <row r="15" spans="2:9">
      <c r="D15">
        <f>SQRT(D14)</f>
        <v>2.2449944320643649</v>
      </c>
      <c r="G15">
        <f>SQRT(G14)</f>
        <v>115.61228308445432</v>
      </c>
      <c r="I15">
        <f>I14/(D15*G15)</f>
        <v>0.88538218363600862</v>
      </c>
    </row>
    <row r="17" spans="9:9">
      <c r="I17">
        <f>CORREL(B3:B12,E3:E12)</f>
        <v>0.88538218363600862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5EDD-0610-4747-B88C-B4F1869597C4}">
  <dimension ref="A4:G16"/>
  <sheetViews>
    <sheetView zoomScale="180" zoomScaleNormal="180" workbookViewId="0">
      <selection activeCell="G5" sqref="G5"/>
    </sheetView>
  </sheetViews>
  <sheetFormatPr baseColWidth="10" defaultRowHeight="24" customHeight="1"/>
  <cols>
    <col min="1" max="1" width="10.7109375" style="1"/>
    <col min="2" max="2" width="7.28515625" style="2" customWidth="1"/>
    <col min="3" max="16384" width="10.7109375" style="1"/>
  </cols>
  <sheetData>
    <row r="4" spans="1:7" ht="24" customHeight="1">
      <c r="A4" s="3">
        <v>1</v>
      </c>
      <c r="B4" s="4">
        <v>70</v>
      </c>
      <c r="D4" s="1">
        <f>QUARTILE(B4:B16,1)</f>
        <v>236.75</v>
      </c>
      <c r="F4" s="1">
        <v>10</v>
      </c>
      <c r="G4" s="1">
        <f>_xlfn.PERCENTILE.INC(F4:F15,0.25)</f>
        <v>10.75</v>
      </c>
    </row>
    <row r="5" spans="1:7" ht="24" customHeight="1">
      <c r="A5" s="3">
        <v>2</v>
      </c>
      <c r="B5" s="5">
        <v>186</v>
      </c>
      <c r="D5" s="1">
        <f>QUARTILE(B4:B16,3)</f>
        <v>346.75</v>
      </c>
      <c r="F5" s="1">
        <v>10</v>
      </c>
    </row>
    <row r="6" spans="1:7" ht="24" customHeight="1">
      <c r="A6" s="3">
        <v>3</v>
      </c>
      <c r="B6" s="5">
        <v>188</v>
      </c>
      <c r="F6" s="1">
        <v>10</v>
      </c>
    </row>
    <row r="7" spans="1:7" ht="24" customHeight="1">
      <c r="A7" s="3">
        <v>4</v>
      </c>
      <c r="B7" s="5">
        <v>253</v>
      </c>
      <c r="F7" s="1">
        <v>11</v>
      </c>
    </row>
    <row r="8" spans="1:7" ht="24" customHeight="1">
      <c r="A8" s="3">
        <v>5</v>
      </c>
      <c r="B8" s="5">
        <v>261</v>
      </c>
      <c r="F8" s="1">
        <v>12</v>
      </c>
    </row>
    <row r="9" spans="1:7" ht="24" customHeight="1">
      <c r="A9" s="3">
        <v>6</v>
      </c>
      <c r="B9" s="5">
        <v>263</v>
      </c>
      <c r="F9" s="1">
        <v>13</v>
      </c>
    </row>
    <row r="10" spans="1:7" ht="24" customHeight="1">
      <c r="A10" s="3">
        <v>7</v>
      </c>
      <c r="B10" s="5">
        <v>267</v>
      </c>
      <c r="F10" s="1">
        <v>15</v>
      </c>
    </row>
    <row r="11" spans="1:7" ht="24" customHeight="1">
      <c r="A11" s="3">
        <v>8</v>
      </c>
      <c r="B11" s="5">
        <v>298</v>
      </c>
      <c r="F11" s="1">
        <v>15</v>
      </c>
    </row>
    <row r="12" spans="1:7" ht="24" customHeight="1">
      <c r="A12" s="3">
        <v>9</v>
      </c>
      <c r="B12" s="5">
        <v>346</v>
      </c>
      <c r="F12" s="1">
        <v>15</v>
      </c>
    </row>
    <row r="13" spans="1:7" ht="24" customHeight="1">
      <c r="A13" s="3">
        <v>10</v>
      </c>
      <c r="B13" s="5">
        <v>349</v>
      </c>
      <c r="F13" s="1">
        <v>16</v>
      </c>
    </row>
    <row r="14" spans="1:7" ht="24" customHeight="1">
      <c r="A14" s="3">
        <v>11</v>
      </c>
      <c r="B14" s="5">
        <v>360</v>
      </c>
      <c r="F14" s="1">
        <v>16</v>
      </c>
    </row>
    <row r="15" spans="1:7" ht="24" customHeight="1">
      <c r="A15" s="3">
        <v>12</v>
      </c>
      <c r="B15" s="2">
        <v>413</v>
      </c>
      <c r="F15" s="1">
        <v>1010</v>
      </c>
    </row>
    <row r="16" spans="1:7" ht="24" customHeight="1">
      <c r="A16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2023-01-11T11:33:30Z</cp:lastPrinted>
  <dcterms:created xsi:type="dcterms:W3CDTF">2022-10-26T04:53:56Z</dcterms:created>
  <dcterms:modified xsi:type="dcterms:W3CDTF">2023-01-13T05:13:29Z</dcterms:modified>
</cp:coreProperties>
</file>