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ohkawano/Library/CloudStorage/GoogleDrive-ykawano@reitaku-u.ac.jp/My Drive/Classroom/2023 1st Semester/23-1-Reitaku-Stats/handouts/"/>
    </mc:Choice>
  </mc:AlternateContent>
  <xr:revisionPtr revIDLastSave="0" documentId="13_ncr:1_{722D76E4-CB78-7C47-8B17-7A88F839844B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統計学A #08 (2)" sheetId="20" r:id="rId1"/>
    <sheet name="統計学A #08" sheetId="19" r:id="rId2"/>
    <sheet name="統計学A #08_解答" sheetId="2" r:id="rId3"/>
    <sheet name="norm.dist" sheetId="18" r:id="rId4"/>
  </sheets>
  <definedNames>
    <definedName name="_xlnm.Print_Area" localSheetId="1">'統計学A #08'!$A$1:$IZ$37</definedName>
    <definedName name="_xlnm.Print_Area" localSheetId="0">'統計学A #08 (2)'!$A$1:$IZ$37</definedName>
    <definedName name="_xlnm.Print_Area" localSheetId="2">'統計学A #08_解答'!$A$1:$IZ$37</definedName>
  </definedNames>
  <calcPr calcId="191029"/>
</workbook>
</file>

<file path=xl/calcChain.xml><?xml version="1.0" encoding="utf-8"?>
<calcChain xmlns="http://schemas.openxmlformats.org/spreadsheetml/2006/main">
  <c r="DL33" i="20" l="1"/>
  <c r="DL32" i="20"/>
  <c r="DL31" i="20"/>
  <c r="DL30" i="20"/>
  <c r="DL29" i="20"/>
  <c r="DJ24" i="20"/>
  <c r="DJ23" i="20"/>
  <c r="ED4" i="20"/>
  <c r="ED3" i="20"/>
  <c r="O7" i="18"/>
  <c r="P7" i="18" s="1"/>
  <c r="P6" i="18"/>
  <c r="DL34" i="20" l="1"/>
  <c r="DJ35" i="20"/>
  <c r="DL35" i="20"/>
  <c r="DJ34" i="20"/>
  <c r="O8" i="18"/>
  <c r="O9" i="18" s="1"/>
  <c r="P9" i="18" s="1"/>
  <c r="P8" i="18"/>
  <c r="O10" i="18"/>
  <c r="DR36" i="2"/>
  <c r="DG36" i="2"/>
  <c r="DR25" i="2"/>
  <c r="DG25" i="2"/>
  <c r="CN29" i="2"/>
  <c r="CS28" i="2"/>
  <c r="CS27" i="2"/>
  <c r="CS26" i="2"/>
  <c r="CS25" i="2"/>
  <c r="CS24" i="2"/>
  <c r="CS23" i="2"/>
  <c r="CS22" i="2"/>
  <c r="CS21" i="2"/>
  <c r="CN13" i="2"/>
  <c r="DL33" i="19"/>
  <c r="DL32" i="19"/>
  <c r="DL31" i="19"/>
  <c r="DL30" i="19"/>
  <c r="DL29" i="19"/>
  <c r="DJ24" i="19"/>
  <c r="DJ23" i="19"/>
  <c r="ED4" i="19"/>
  <c r="ED3" i="19"/>
  <c r="CS29" i="2" l="1"/>
  <c r="DJ34" i="19"/>
  <c r="DL34" i="19"/>
  <c r="O11" i="18"/>
  <c r="P10" i="18"/>
  <c r="DJ35" i="19"/>
  <c r="DL35" i="19"/>
  <c r="HI22" i="2"/>
  <c r="HN20" i="2" s="1"/>
  <c r="HS20" i="2" s="1"/>
  <c r="GT34" i="2"/>
  <c r="GT32" i="2"/>
  <c r="FT34" i="2"/>
  <c r="FT32" i="2"/>
  <c r="EI14" i="2"/>
  <c r="EN12" i="2" s="1"/>
  <c r="ES12" i="2" s="1"/>
  <c r="EI13" i="2"/>
  <c r="ED4" i="2"/>
  <c r="ED3" i="2"/>
  <c r="DL33" i="2"/>
  <c r="DL32" i="2"/>
  <c r="DL31" i="2"/>
  <c r="DL30" i="2"/>
  <c r="DL29" i="2"/>
  <c r="DJ24" i="2"/>
  <c r="DJ23" i="2"/>
  <c r="BN29" i="2"/>
  <c r="BN28" i="2"/>
  <c r="BN27" i="2"/>
  <c r="BN26" i="2"/>
  <c r="BN25" i="2"/>
  <c r="BN24" i="2"/>
  <c r="BN23" i="2"/>
  <c r="BN22" i="2"/>
  <c r="BI16" i="2"/>
  <c r="BI15" i="2"/>
  <c r="M7" i="18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N7" i="18"/>
  <c r="N6" i="18"/>
  <c r="K7" i="18"/>
  <c r="L6" i="18"/>
  <c r="AB6" i="18"/>
  <c r="AA7" i="18"/>
  <c r="AA8" i="18" s="1"/>
  <c r="AD6" i="18"/>
  <c r="AC7" i="18"/>
  <c r="AD7" i="18" s="1"/>
  <c r="Y7" i="18"/>
  <c r="Z7" i="18" s="1"/>
  <c r="Z6" i="18"/>
  <c r="C6" i="18"/>
  <c r="B7" i="18"/>
  <c r="B8" i="18" s="1"/>
  <c r="B9" i="18" l="1"/>
  <c r="C8" i="18"/>
  <c r="AB8" i="18"/>
  <c r="AA9" i="18"/>
  <c r="AB7" i="18"/>
  <c r="C7" i="18"/>
  <c r="DO18" i="2"/>
  <c r="DO21" i="2"/>
  <c r="DT21" i="2" s="1"/>
  <c r="DO20" i="2"/>
  <c r="DT20" i="2" s="1"/>
  <c r="DO19" i="2"/>
  <c r="DT19" i="2" s="1"/>
  <c r="DO22" i="2"/>
  <c r="DT22" i="2" s="1"/>
  <c r="EN8" i="2"/>
  <c r="EN9" i="2"/>
  <c r="ES9" i="2" s="1"/>
  <c r="DJ35" i="2"/>
  <c r="EN10" i="2"/>
  <c r="ES10" i="2" s="1"/>
  <c r="EN11" i="2"/>
  <c r="ES11" i="2" s="1"/>
  <c r="Y8" i="18"/>
  <c r="Y9" i="18" s="1"/>
  <c r="Z9" i="18" s="1"/>
  <c r="AC8" i="18"/>
  <c r="DL34" i="2"/>
  <c r="DL35" i="2"/>
  <c r="DO29" i="2" s="1"/>
  <c r="P11" i="18"/>
  <c r="O12" i="18"/>
  <c r="HI21" i="2"/>
  <c r="HT32" i="2"/>
  <c r="HT34" i="2"/>
  <c r="HN9" i="2"/>
  <c r="HS9" i="2" s="1"/>
  <c r="HN13" i="2"/>
  <c r="HS13" i="2" s="1"/>
  <c r="HN17" i="2"/>
  <c r="HS17" i="2" s="1"/>
  <c r="HN10" i="2"/>
  <c r="HS10" i="2" s="1"/>
  <c r="HN14" i="2"/>
  <c r="HS14" i="2" s="1"/>
  <c r="HN18" i="2"/>
  <c r="HS18" i="2" s="1"/>
  <c r="HN7" i="2"/>
  <c r="HS7" i="2" s="1"/>
  <c r="HN11" i="2"/>
  <c r="HS11" i="2" s="1"/>
  <c r="HN15" i="2"/>
  <c r="HS15" i="2" s="1"/>
  <c r="HN19" i="2"/>
  <c r="HS19" i="2" s="1"/>
  <c r="HN8" i="2"/>
  <c r="HS8" i="2" s="1"/>
  <c r="HN12" i="2"/>
  <c r="HS12" i="2" s="1"/>
  <c r="HN16" i="2"/>
  <c r="HS16" i="2" s="1"/>
  <c r="GI21" i="2"/>
  <c r="GI22" i="2"/>
  <c r="FI21" i="2"/>
  <c r="FI22" i="2"/>
  <c r="FN18" i="2" s="1"/>
  <c r="FS18" i="2" s="1"/>
  <c r="DJ34" i="2"/>
  <c r="N8" i="18"/>
  <c r="K8" i="18"/>
  <c r="L7" i="18"/>
  <c r="DO32" i="2" l="1"/>
  <c r="DT32" i="2" s="1"/>
  <c r="DO33" i="2"/>
  <c r="DT33" i="2" s="1"/>
  <c r="DO31" i="2"/>
  <c r="DT31" i="2" s="1"/>
  <c r="DO30" i="2"/>
  <c r="DT30" i="2" s="1"/>
  <c r="DT29" i="2"/>
  <c r="GN15" i="2"/>
  <c r="GS15" i="2" s="1"/>
  <c r="GN14" i="2"/>
  <c r="GS14" i="2" s="1"/>
  <c r="GN13" i="2"/>
  <c r="GS13" i="2" s="1"/>
  <c r="GN12" i="2"/>
  <c r="GS12" i="2" s="1"/>
  <c r="GN11" i="2"/>
  <c r="GS11" i="2" s="1"/>
  <c r="GN10" i="2"/>
  <c r="GS10" i="2" s="1"/>
  <c r="GN9" i="2"/>
  <c r="GS9" i="2" s="1"/>
  <c r="GN20" i="2"/>
  <c r="GS20" i="2" s="1"/>
  <c r="GN8" i="2"/>
  <c r="GS8" i="2" s="1"/>
  <c r="GN19" i="2"/>
  <c r="GS19" i="2" s="1"/>
  <c r="GN18" i="2"/>
  <c r="GS18" i="2" s="1"/>
  <c r="GN7" i="2"/>
  <c r="GS7" i="2" s="1"/>
  <c r="GN17" i="2"/>
  <c r="GS17" i="2" s="1"/>
  <c r="GN16" i="2"/>
  <c r="GS16" i="2" s="1"/>
  <c r="DO23" i="2"/>
  <c r="DT18" i="2"/>
  <c r="DT23" i="2" s="1"/>
  <c r="ES8" i="2"/>
  <c r="ES13" i="2" s="1"/>
  <c r="EN13" i="2"/>
  <c r="Y10" i="18"/>
  <c r="Y11" i="18" s="1"/>
  <c r="Z8" i="18"/>
  <c r="AD8" i="18"/>
  <c r="AC9" i="18"/>
  <c r="AB9" i="18"/>
  <c r="AA10" i="18"/>
  <c r="C9" i="18"/>
  <c r="B10" i="18"/>
  <c r="O13" i="18"/>
  <c r="P12" i="18"/>
  <c r="HS21" i="2"/>
  <c r="HN21" i="2"/>
  <c r="FN12" i="2"/>
  <c r="FS12" i="2" s="1"/>
  <c r="FN20" i="2"/>
  <c r="FS20" i="2" s="1"/>
  <c r="FN8" i="2"/>
  <c r="FS8" i="2" s="1"/>
  <c r="FN16" i="2"/>
  <c r="FS16" i="2" s="1"/>
  <c r="FN7" i="2"/>
  <c r="FS7" i="2" s="1"/>
  <c r="FN19" i="2"/>
  <c r="FS19" i="2" s="1"/>
  <c r="FN15" i="2"/>
  <c r="FS15" i="2" s="1"/>
  <c r="FN11" i="2"/>
  <c r="FS11" i="2" s="1"/>
  <c r="FN17" i="2"/>
  <c r="FS17" i="2" s="1"/>
  <c r="FN13" i="2"/>
  <c r="FS13" i="2" s="1"/>
  <c r="FN9" i="2"/>
  <c r="FS9" i="2" s="1"/>
  <c r="FN14" i="2"/>
  <c r="FS14" i="2" s="1"/>
  <c r="FN10" i="2"/>
  <c r="FS10" i="2" s="1"/>
  <c r="N9" i="18"/>
  <c r="L8" i="18"/>
  <c r="K9" i="18"/>
  <c r="DT34" i="2" l="1"/>
  <c r="DO34" i="2"/>
  <c r="GS21" i="2"/>
  <c r="AD9" i="18"/>
  <c r="AC10" i="18"/>
  <c r="GN21" i="2"/>
  <c r="Z10" i="18"/>
  <c r="B11" i="18"/>
  <c r="C10" i="18"/>
  <c r="AB10" i="18"/>
  <c r="AA11" i="18"/>
  <c r="P13" i="18"/>
  <c r="O14" i="18"/>
  <c r="FS21" i="2"/>
  <c r="FN21" i="2"/>
  <c r="N10" i="18"/>
  <c r="K10" i="18"/>
  <c r="L9" i="18"/>
  <c r="Z11" i="18"/>
  <c r="Y12" i="18"/>
  <c r="AB11" i="18" l="1"/>
  <c r="AA12" i="18"/>
  <c r="C11" i="18"/>
  <c r="B12" i="18"/>
  <c r="AD10" i="18"/>
  <c r="AC11" i="18"/>
  <c r="O15" i="18"/>
  <c r="P14" i="18"/>
  <c r="N11" i="18"/>
  <c r="K11" i="18"/>
  <c r="L10" i="18"/>
  <c r="Y13" i="18"/>
  <c r="Z12" i="18"/>
  <c r="AC12" i="18" l="1"/>
  <c r="AD11" i="18"/>
  <c r="AB12" i="18"/>
  <c r="AA13" i="18"/>
  <c r="B13" i="18"/>
  <c r="C12" i="18"/>
  <c r="P15" i="18"/>
  <c r="O16" i="18"/>
  <c r="N12" i="18"/>
  <c r="K12" i="18"/>
  <c r="L11" i="18"/>
  <c r="Z13" i="18"/>
  <c r="Y14" i="18"/>
  <c r="C13" i="18" l="1"/>
  <c r="B14" i="18"/>
  <c r="AB13" i="18"/>
  <c r="AA14" i="18"/>
  <c r="AD12" i="18"/>
  <c r="AC13" i="18"/>
  <c r="O17" i="18"/>
  <c r="P16" i="18"/>
  <c r="N13" i="18"/>
  <c r="L12" i="18"/>
  <c r="K13" i="18"/>
  <c r="Y15" i="18"/>
  <c r="Z14" i="18"/>
  <c r="AD13" i="18" l="1"/>
  <c r="AC14" i="18"/>
  <c r="B15" i="18"/>
  <c r="C14" i="18"/>
  <c r="AB14" i="18"/>
  <c r="AA15" i="18"/>
  <c r="P17" i="18"/>
  <c r="O18" i="18"/>
  <c r="N14" i="18"/>
  <c r="K14" i="18"/>
  <c r="L13" i="18"/>
  <c r="Z15" i="18"/>
  <c r="Y16" i="18"/>
  <c r="AC15" i="18" l="1"/>
  <c r="AD14" i="18"/>
  <c r="AB15" i="18"/>
  <c r="AA16" i="18"/>
  <c r="B16" i="18"/>
  <c r="C15" i="18"/>
  <c r="O19" i="18"/>
  <c r="P18" i="18"/>
  <c r="N15" i="18"/>
  <c r="K15" i="18"/>
  <c r="L14" i="18"/>
  <c r="Y17" i="18"/>
  <c r="Z16" i="18"/>
  <c r="B17" i="18" l="1"/>
  <c r="C16" i="18"/>
  <c r="AB16" i="18"/>
  <c r="AA17" i="18"/>
  <c r="AC16" i="18"/>
  <c r="AD15" i="18"/>
  <c r="P19" i="18"/>
  <c r="O20" i="18"/>
  <c r="N16" i="18"/>
  <c r="K16" i="18"/>
  <c r="L15" i="18"/>
  <c r="Z17" i="18"/>
  <c r="Y18" i="18"/>
  <c r="AD16" i="18" l="1"/>
  <c r="AC17" i="18"/>
  <c r="AB17" i="18"/>
  <c r="AA18" i="18"/>
  <c r="B18" i="18"/>
  <c r="C17" i="18"/>
  <c r="O21" i="18"/>
  <c r="P20" i="18"/>
  <c r="N17" i="18"/>
  <c r="L16" i="18"/>
  <c r="K17" i="18"/>
  <c r="Y19" i="18"/>
  <c r="Z18" i="18"/>
  <c r="B19" i="18" l="1"/>
  <c r="C18" i="18"/>
  <c r="AD17" i="18"/>
  <c r="AC18" i="18"/>
  <c r="AB18" i="18"/>
  <c r="AA19" i="18"/>
  <c r="P21" i="18"/>
  <c r="O22" i="18"/>
  <c r="N18" i="18"/>
  <c r="K18" i="18"/>
  <c r="L17" i="18"/>
  <c r="Z19" i="18"/>
  <c r="Y20" i="18"/>
  <c r="AB19" i="18" l="1"/>
  <c r="AA20" i="18"/>
  <c r="AC19" i="18"/>
  <c r="AD18" i="18"/>
  <c r="B20" i="18"/>
  <c r="C19" i="18"/>
  <c r="O23" i="18"/>
  <c r="P22" i="18"/>
  <c r="N19" i="18"/>
  <c r="K19" i="18"/>
  <c r="L18" i="18"/>
  <c r="Y21" i="18"/>
  <c r="Z20" i="18"/>
  <c r="AB20" i="18" l="1"/>
  <c r="AA21" i="18"/>
  <c r="C20" i="18"/>
  <c r="B21" i="18"/>
  <c r="AC20" i="18"/>
  <c r="AD19" i="18"/>
  <c r="P23" i="18"/>
  <c r="O24" i="18"/>
  <c r="N20" i="18"/>
  <c r="K20" i="18"/>
  <c r="L19" i="18"/>
  <c r="Z21" i="18"/>
  <c r="Y22" i="18"/>
  <c r="AD20" i="18" l="1"/>
  <c r="AC21" i="18"/>
  <c r="AB21" i="18"/>
  <c r="AA22" i="18"/>
  <c r="C21" i="18"/>
  <c r="B22" i="18"/>
  <c r="O25" i="18"/>
  <c r="P24" i="18"/>
  <c r="N21" i="18"/>
  <c r="L20" i="18"/>
  <c r="K21" i="18"/>
  <c r="Y23" i="18"/>
  <c r="Z22" i="18"/>
  <c r="B23" i="18" l="1"/>
  <c r="C22" i="18"/>
  <c r="AB22" i="18"/>
  <c r="AA23" i="18"/>
  <c r="AD21" i="18"/>
  <c r="AC22" i="18"/>
  <c r="P25" i="18"/>
  <c r="O26" i="18"/>
  <c r="N22" i="18"/>
  <c r="K22" i="18"/>
  <c r="L21" i="18"/>
  <c r="Z23" i="18"/>
  <c r="Y24" i="18"/>
  <c r="AD22" i="18" l="1"/>
  <c r="AC23" i="18"/>
  <c r="AB23" i="18"/>
  <c r="AA24" i="18"/>
  <c r="B24" i="18"/>
  <c r="C23" i="18"/>
  <c r="O27" i="18"/>
  <c r="P26" i="18"/>
  <c r="N23" i="18"/>
  <c r="K23" i="18"/>
  <c r="L22" i="18"/>
  <c r="Y25" i="18"/>
  <c r="Z24" i="18"/>
  <c r="C24" i="18" l="1"/>
  <c r="B25" i="18"/>
  <c r="AC24" i="18"/>
  <c r="AD23" i="18"/>
  <c r="AB24" i="18"/>
  <c r="AA25" i="18"/>
  <c r="P27" i="18"/>
  <c r="O28" i="18"/>
  <c r="N24" i="18"/>
  <c r="K24" i="18"/>
  <c r="L23" i="18"/>
  <c r="Z25" i="18"/>
  <c r="Y26" i="18"/>
  <c r="C25" i="18" l="1"/>
  <c r="B26" i="18"/>
  <c r="AB25" i="18"/>
  <c r="AA26" i="18"/>
  <c r="AB26" i="18" s="1"/>
  <c r="AD24" i="18"/>
  <c r="AC25" i="18"/>
  <c r="O29" i="18"/>
  <c r="P28" i="18"/>
  <c r="N25" i="18"/>
  <c r="L24" i="18"/>
  <c r="K25" i="18"/>
  <c r="Y27" i="18"/>
  <c r="Z26" i="18"/>
  <c r="AD25" i="18" l="1"/>
  <c r="AC26" i="18"/>
  <c r="AD26" i="18" s="1"/>
  <c r="B27" i="18"/>
  <c r="C26" i="18"/>
  <c r="P29" i="18"/>
  <c r="O30" i="18"/>
  <c r="N26" i="18"/>
  <c r="K26" i="18"/>
  <c r="L25" i="18"/>
  <c r="Z27" i="18"/>
  <c r="Y28" i="18"/>
  <c r="B28" i="18" l="1"/>
  <c r="C27" i="18"/>
  <c r="O31" i="18"/>
  <c r="P30" i="18"/>
  <c r="N27" i="18"/>
  <c r="K27" i="18"/>
  <c r="L26" i="18"/>
  <c r="Y29" i="18"/>
  <c r="Z28" i="18"/>
  <c r="C28" i="18" l="1"/>
  <c r="B29" i="18"/>
  <c r="P31" i="18"/>
  <c r="O32" i="18"/>
  <c r="N28" i="18"/>
  <c r="K28" i="18"/>
  <c r="L27" i="18"/>
  <c r="Z29" i="18"/>
  <c r="Y30" i="18"/>
  <c r="B30" i="18" l="1"/>
  <c r="C29" i="18"/>
  <c r="O33" i="18"/>
  <c r="P32" i="18"/>
  <c r="N29" i="18"/>
  <c r="L28" i="18"/>
  <c r="K29" i="18"/>
  <c r="Y31" i="18"/>
  <c r="Z30" i="18"/>
  <c r="B31" i="18" l="1"/>
  <c r="C30" i="18"/>
  <c r="P33" i="18"/>
  <c r="O34" i="18"/>
  <c r="N30" i="18"/>
  <c r="K30" i="18"/>
  <c r="L29" i="18"/>
  <c r="Z31" i="18"/>
  <c r="Y32" i="18"/>
  <c r="B32" i="18" l="1"/>
  <c r="C31" i="18"/>
  <c r="O35" i="18"/>
  <c r="P34" i="18"/>
  <c r="N31" i="18"/>
  <c r="K31" i="18"/>
  <c r="L30" i="18"/>
  <c r="Y33" i="18"/>
  <c r="Z32" i="18"/>
  <c r="C32" i="18" l="1"/>
  <c r="B33" i="18"/>
  <c r="P35" i="18"/>
  <c r="O36" i="18"/>
  <c r="N32" i="18"/>
  <c r="K32" i="18"/>
  <c r="L31" i="18"/>
  <c r="Z33" i="18"/>
  <c r="Y34" i="18"/>
  <c r="B34" i="18" l="1"/>
  <c r="C33" i="18"/>
  <c r="O37" i="18"/>
  <c r="P36" i="18"/>
  <c r="N33" i="18"/>
  <c r="L32" i="18"/>
  <c r="K33" i="18"/>
  <c r="Y35" i="18"/>
  <c r="Z34" i="18"/>
  <c r="C34" i="18" l="1"/>
  <c r="B35" i="18"/>
  <c r="P37" i="18"/>
  <c r="O38" i="18"/>
  <c r="N34" i="18"/>
  <c r="K34" i="18"/>
  <c r="L33" i="18"/>
  <c r="Z35" i="18"/>
  <c r="Y36" i="18"/>
  <c r="C35" i="18" l="1"/>
  <c r="B36" i="18"/>
  <c r="O39" i="18"/>
  <c r="P38" i="18"/>
  <c r="N35" i="18"/>
  <c r="K35" i="18"/>
  <c r="L34" i="18"/>
  <c r="Y37" i="18"/>
  <c r="Z36" i="18"/>
  <c r="C36" i="18" l="1"/>
  <c r="B37" i="18"/>
  <c r="P39" i="18"/>
  <c r="O40" i="18"/>
  <c r="N36" i="18"/>
  <c r="K36" i="18"/>
  <c r="L35" i="18"/>
  <c r="Z37" i="18"/>
  <c r="Y38" i="18"/>
  <c r="C37" i="18" l="1"/>
  <c r="B38" i="18"/>
  <c r="O41" i="18"/>
  <c r="P40" i="18"/>
  <c r="N37" i="18"/>
  <c r="L36" i="18"/>
  <c r="K37" i="18"/>
  <c r="Y39" i="18"/>
  <c r="Z38" i="18"/>
  <c r="B39" i="18" l="1"/>
  <c r="C38" i="18"/>
  <c r="P41" i="18"/>
  <c r="O42" i="18"/>
  <c r="N38" i="18"/>
  <c r="K38" i="18"/>
  <c r="L37" i="18"/>
  <c r="Z39" i="18"/>
  <c r="Y40" i="18"/>
  <c r="B40" i="18" l="1"/>
  <c r="C39" i="18"/>
  <c r="O43" i="18"/>
  <c r="P42" i="18"/>
  <c r="N39" i="18"/>
  <c r="K39" i="18"/>
  <c r="L38" i="18"/>
  <c r="Y41" i="18"/>
  <c r="Z40" i="18"/>
  <c r="B41" i="18" l="1"/>
  <c r="C40" i="18"/>
  <c r="P43" i="18"/>
  <c r="O44" i="18"/>
  <c r="N40" i="18"/>
  <c r="K40" i="18"/>
  <c r="L39" i="18"/>
  <c r="Z41" i="18"/>
  <c r="Y42" i="18"/>
  <c r="C41" i="18" l="1"/>
  <c r="B42" i="18"/>
  <c r="O45" i="18"/>
  <c r="P44" i="18"/>
  <c r="N41" i="18"/>
  <c r="L40" i="18"/>
  <c r="K41" i="18"/>
  <c r="Y43" i="18"/>
  <c r="Z42" i="18"/>
  <c r="C42" i="18" l="1"/>
  <c r="B43" i="18"/>
  <c r="P45" i="18"/>
  <c r="O46" i="18"/>
  <c r="N42" i="18"/>
  <c r="K42" i="18"/>
  <c r="L41" i="18"/>
  <c r="Z43" i="18"/>
  <c r="Y44" i="18"/>
  <c r="B44" i="18" l="1"/>
  <c r="C43" i="18"/>
  <c r="O47" i="18"/>
  <c r="P46" i="18"/>
  <c r="N43" i="18"/>
  <c r="K43" i="18"/>
  <c r="L42" i="18"/>
  <c r="Y45" i="18"/>
  <c r="Z44" i="18"/>
  <c r="C44" i="18" l="1"/>
  <c r="B45" i="18"/>
  <c r="P47" i="18"/>
  <c r="O48" i="18"/>
  <c r="N44" i="18"/>
  <c r="K44" i="18"/>
  <c r="L43" i="18"/>
  <c r="Z45" i="18"/>
  <c r="Y46" i="18"/>
  <c r="C45" i="18" l="1"/>
  <c r="B46" i="18"/>
  <c r="O49" i="18"/>
  <c r="P48" i="18"/>
  <c r="N45" i="18"/>
  <c r="L44" i="18"/>
  <c r="K45" i="18"/>
  <c r="Y47" i="18"/>
  <c r="Z46" i="18"/>
  <c r="B47" i="18" l="1"/>
  <c r="C46" i="18"/>
  <c r="P49" i="18"/>
  <c r="O50" i="18"/>
  <c r="N46" i="18"/>
  <c r="K46" i="18"/>
  <c r="L45" i="18"/>
  <c r="Z47" i="18"/>
  <c r="Y48" i="18"/>
  <c r="B48" i="18" l="1"/>
  <c r="C47" i="18"/>
  <c r="O51" i="18"/>
  <c r="P50" i="18"/>
  <c r="N47" i="18"/>
  <c r="K47" i="18"/>
  <c r="L46" i="18"/>
  <c r="Y49" i="18"/>
  <c r="Z48" i="18"/>
  <c r="B49" i="18" l="1"/>
  <c r="C48" i="18"/>
  <c r="P51" i="18"/>
  <c r="O52" i="18"/>
  <c r="N48" i="18"/>
  <c r="K48" i="18"/>
  <c r="L47" i="18"/>
  <c r="Z49" i="18"/>
  <c r="Y50" i="18"/>
  <c r="B50" i="18" l="1"/>
  <c r="C49" i="18"/>
  <c r="O53" i="18"/>
  <c r="P52" i="18"/>
  <c r="N49" i="18"/>
  <c r="L48" i="18"/>
  <c r="K49" i="18"/>
  <c r="Y51" i="18"/>
  <c r="Z50" i="18"/>
  <c r="B51" i="18" l="1"/>
  <c r="C50" i="18"/>
  <c r="P53" i="18"/>
  <c r="O54" i="18"/>
  <c r="N50" i="18"/>
  <c r="K50" i="18"/>
  <c r="L49" i="18"/>
  <c r="Z51" i="18"/>
  <c r="Y52" i="18"/>
  <c r="B52" i="18" l="1"/>
  <c r="C51" i="18"/>
  <c r="O55" i="18"/>
  <c r="P54" i="18"/>
  <c r="N51" i="18"/>
  <c r="K51" i="18"/>
  <c r="L50" i="18"/>
  <c r="Y53" i="18"/>
  <c r="Z52" i="18"/>
  <c r="C52" i="18" l="1"/>
  <c r="B53" i="18"/>
  <c r="P55" i="18"/>
  <c r="O56" i="18"/>
  <c r="N52" i="18"/>
  <c r="K52" i="18"/>
  <c r="L51" i="18"/>
  <c r="Z53" i="18"/>
  <c r="Y54" i="18"/>
  <c r="C53" i="18" l="1"/>
  <c r="B54" i="18"/>
  <c r="O57" i="18"/>
  <c r="P56" i="18"/>
  <c r="N53" i="18"/>
  <c r="L52" i="18"/>
  <c r="K53" i="18"/>
  <c r="Y55" i="18"/>
  <c r="Z54" i="18"/>
  <c r="C54" i="18" l="1"/>
  <c r="B55" i="18"/>
  <c r="P57" i="18"/>
  <c r="O58" i="18"/>
  <c r="N54" i="18"/>
  <c r="K54" i="18"/>
  <c r="L53" i="18"/>
  <c r="Z55" i="18"/>
  <c r="Y56" i="18"/>
  <c r="B56" i="18" l="1"/>
  <c r="C55" i="18"/>
  <c r="O59" i="18"/>
  <c r="P58" i="18"/>
  <c r="N55" i="18"/>
  <c r="K55" i="18"/>
  <c r="L54" i="18"/>
  <c r="Y57" i="18"/>
  <c r="Z56" i="18"/>
  <c r="B57" i="18" l="1"/>
  <c r="C56" i="18"/>
  <c r="P59" i="18"/>
  <c r="O60" i="18"/>
  <c r="N56" i="18"/>
  <c r="K56" i="18"/>
  <c r="L55" i="18"/>
  <c r="Z57" i="18"/>
  <c r="Y58" i="18"/>
  <c r="C57" i="18" l="1"/>
  <c r="B58" i="18"/>
  <c r="O61" i="18"/>
  <c r="P60" i="18"/>
  <c r="N57" i="18"/>
  <c r="L56" i="18"/>
  <c r="K57" i="18"/>
  <c r="Y59" i="18"/>
  <c r="Z58" i="18"/>
  <c r="B59" i="18" l="1"/>
  <c r="C58" i="18"/>
  <c r="P61" i="18"/>
  <c r="O62" i="18"/>
  <c r="N58" i="18"/>
  <c r="K58" i="18"/>
  <c r="L57" i="18"/>
  <c r="Z59" i="18"/>
  <c r="Y60" i="18"/>
  <c r="B60" i="18" l="1"/>
  <c r="C59" i="18"/>
  <c r="O63" i="18"/>
  <c r="P62" i="18"/>
  <c r="N59" i="18"/>
  <c r="K59" i="18"/>
  <c r="L58" i="18"/>
  <c r="Y61" i="18"/>
  <c r="Z60" i="18"/>
  <c r="C60" i="18" l="1"/>
  <c r="B61" i="18"/>
  <c r="P63" i="18"/>
  <c r="O64" i="18"/>
  <c r="N60" i="18"/>
  <c r="K60" i="18"/>
  <c r="L59" i="18"/>
  <c r="Z61" i="18"/>
  <c r="Y62" i="18"/>
  <c r="C61" i="18" l="1"/>
  <c r="B62" i="18"/>
  <c r="O65" i="18"/>
  <c r="P64" i="18"/>
  <c r="N61" i="18"/>
  <c r="L60" i="18"/>
  <c r="K61" i="18"/>
  <c r="Y63" i="18"/>
  <c r="Z62" i="18"/>
  <c r="B63" i="18" l="1"/>
  <c r="C62" i="18"/>
  <c r="P65" i="18"/>
  <c r="O66" i="18"/>
  <c r="N62" i="18"/>
  <c r="K62" i="18"/>
  <c r="L61" i="18"/>
  <c r="Z63" i="18"/>
  <c r="Y64" i="18"/>
  <c r="B64" i="18" l="1"/>
  <c r="C63" i="18"/>
  <c r="O67" i="18"/>
  <c r="P66" i="18"/>
  <c r="N63" i="18"/>
  <c r="K63" i="18"/>
  <c r="L62" i="18"/>
  <c r="Y65" i="18"/>
  <c r="Z64" i="18"/>
  <c r="C64" i="18" l="1"/>
  <c r="B65" i="18"/>
  <c r="P67" i="18"/>
  <c r="O68" i="18"/>
  <c r="N64" i="18"/>
  <c r="K64" i="18"/>
  <c r="L63" i="18"/>
  <c r="Z65" i="18"/>
  <c r="Y66" i="18"/>
  <c r="C65" i="18" l="1"/>
  <c r="B66" i="18"/>
  <c r="O69" i="18"/>
  <c r="P68" i="18"/>
  <c r="N65" i="18"/>
  <c r="L64" i="18"/>
  <c r="K65" i="18"/>
  <c r="Y67" i="18"/>
  <c r="Z66" i="18"/>
  <c r="B67" i="18" l="1"/>
  <c r="C66" i="18"/>
  <c r="P69" i="18"/>
  <c r="O70" i="18"/>
  <c r="N66" i="18"/>
  <c r="K66" i="18"/>
  <c r="L65" i="18"/>
  <c r="Z67" i="18"/>
  <c r="Y68" i="18"/>
  <c r="B68" i="18" l="1"/>
  <c r="C67" i="18"/>
  <c r="O71" i="18"/>
  <c r="P70" i="18"/>
  <c r="N67" i="18"/>
  <c r="K67" i="18"/>
  <c r="L66" i="18"/>
  <c r="Z68" i="18"/>
  <c r="Y69" i="18"/>
  <c r="C68" i="18" l="1"/>
  <c r="B69" i="18"/>
  <c r="P71" i="18"/>
  <c r="O72" i="18"/>
  <c r="N68" i="18"/>
  <c r="K68" i="18"/>
  <c r="L67" i="18"/>
  <c r="Z69" i="18"/>
  <c r="Y70" i="18"/>
  <c r="C69" i="18" l="1"/>
  <c r="B70" i="18"/>
  <c r="O73" i="18"/>
  <c r="P72" i="18"/>
  <c r="N69" i="18"/>
  <c r="L68" i="18"/>
  <c r="K69" i="18"/>
  <c r="Y71" i="18"/>
  <c r="Z70" i="18"/>
  <c r="B71" i="18" l="1"/>
  <c r="C70" i="18"/>
  <c r="P73" i="18"/>
  <c r="O74" i="18"/>
  <c r="N70" i="18"/>
  <c r="K70" i="18"/>
  <c r="L69" i="18"/>
  <c r="Z71" i="18"/>
  <c r="Y72" i="18"/>
  <c r="B72" i="18" l="1"/>
  <c r="C71" i="18"/>
  <c r="O75" i="18"/>
  <c r="P74" i="18"/>
  <c r="N71" i="18"/>
  <c r="K71" i="18"/>
  <c r="L70" i="18"/>
  <c r="Y73" i="18"/>
  <c r="Z72" i="18"/>
  <c r="C72" i="18" l="1"/>
  <c r="B73" i="18"/>
  <c r="P75" i="18"/>
  <c r="O76" i="18"/>
  <c r="N72" i="18"/>
  <c r="K72" i="18"/>
  <c r="L71" i="18"/>
  <c r="Z73" i="18"/>
  <c r="Y74" i="18"/>
  <c r="C73" i="18" l="1"/>
  <c r="B74" i="18"/>
  <c r="O77" i="18"/>
  <c r="P76" i="18"/>
  <c r="N73" i="18"/>
  <c r="L72" i="18"/>
  <c r="K73" i="18"/>
  <c r="Z74" i="18"/>
  <c r="Y75" i="18"/>
  <c r="B75" i="18" l="1"/>
  <c r="C74" i="18"/>
  <c r="P77" i="18"/>
  <c r="O78" i="18"/>
  <c r="N74" i="18"/>
  <c r="K74" i="18"/>
  <c r="L73" i="18"/>
  <c r="Z75" i="18"/>
  <c r="Y76" i="18"/>
  <c r="C75" i="18" l="1"/>
  <c r="B76" i="18"/>
  <c r="O79" i="18"/>
  <c r="P78" i="18"/>
  <c r="N75" i="18"/>
  <c r="K75" i="18"/>
  <c r="L74" i="18"/>
  <c r="Y77" i="18"/>
  <c r="Z76" i="18"/>
  <c r="C76" i="18" l="1"/>
  <c r="B77" i="18"/>
  <c r="P79" i="18"/>
  <c r="O80" i="18"/>
  <c r="N76" i="18"/>
  <c r="K76" i="18"/>
  <c r="L75" i="18"/>
  <c r="Z77" i="18"/>
  <c r="Y78" i="18"/>
  <c r="C77" i="18" l="1"/>
  <c r="B78" i="18"/>
  <c r="O81" i="18"/>
  <c r="P80" i="18"/>
  <c r="N77" i="18"/>
  <c r="K77" i="18"/>
  <c r="L76" i="18"/>
  <c r="Y79" i="18"/>
  <c r="Z78" i="18"/>
  <c r="B79" i="18" l="1"/>
  <c r="C78" i="18"/>
  <c r="P81" i="18"/>
  <c r="O82" i="18"/>
  <c r="N78" i="18"/>
  <c r="K78" i="18"/>
  <c r="L77" i="18"/>
  <c r="Z79" i="18"/>
  <c r="Y80" i="18"/>
  <c r="B80" i="18" l="1"/>
  <c r="C79" i="18"/>
  <c r="O83" i="18"/>
  <c r="P82" i="18"/>
  <c r="N79" i="18"/>
  <c r="K79" i="18"/>
  <c r="L78" i="18"/>
  <c r="Z80" i="18"/>
  <c r="Y81" i="18"/>
  <c r="B81" i="18" l="1"/>
  <c r="C80" i="18"/>
  <c r="P83" i="18"/>
  <c r="O84" i="18"/>
  <c r="N80" i="18"/>
  <c r="K80" i="18"/>
  <c r="L79" i="18"/>
  <c r="Z81" i="18"/>
  <c r="Y82" i="18"/>
  <c r="C81" i="18" l="1"/>
  <c r="B82" i="18"/>
  <c r="O85" i="18"/>
  <c r="P84" i="18"/>
  <c r="N81" i="18"/>
  <c r="K81" i="18"/>
  <c r="L80" i="18"/>
  <c r="Z82" i="18"/>
  <c r="Y83" i="18"/>
  <c r="C82" i="18" l="1"/>
  <c r="B83" i="18"/>
  <c r="P85" i="18"/>
  <c r="O86" i="18"/>
  <c r="P86" i="18" s="1"/>
  <c r="N82" i="18"/>
  <c r="K82" i="18"/>
  <c r="L81" i="18"/>
  <c r="Z83" i="18"/>
  <c r="Y84" i="18"/>
  <c r="B84" i="18" l="1"/>
  <c r="C83" i="18"/>
  <c r="N83" i="18"/>
  <c r="K83" i="18"/>
  <c r="L82" i="18"/>
  <c r="Y85" i="18"/>
  <c r="Z84" i="18"/>
  <c r="C84" i="18" l="1"/>
  <c r="B85" i="18"/>
  <c r="N84" i="18"/>
  <c r="K84" i="18"/>
  <c r="L83" i="18"/>
  <c r="Z85" i="18"/>
  <c r="Y86" i="18"/>
  <c r="Z86" i="18" s="1"/>
  <c r="B86" i="18" l="1"/>
  <c r="C86" i="18" s="1"/>
  <c r="C85" i="18"/>
  <c r="N85" i="18"/>
  <c r="N86" i="18"/>
  <c r="K85" i="18"/>
  <c r="L84" i="18"/>
  <c r="K86" i="18" l="1"/>
  <c r="L86" i="18" s="1"/>
  <c r="L85" i="18"/>
</calcChain>
</file>

<file path=xl/sharedStrings.xml><?xml version="1.0" encoding="utf-8"?>
<sst xmlns="http://schemas.openxmlformats.org/spreadsheetml/2006/main" count="906" uniqueCount="200">
  <si>
    <t>今日やること</t>
    <rPh sb="0" eb="2">
      <t>キョウ</t>
    </rPh>
    <phoneticPr fontId="2"/>
  </si>
  <si>
    <t>@</t>
    <phoneticPr fontId="2"/>
  </si>
  <si>
    <t>今日の講義のまとめ</t>
    <rPh sb="0" eb="2">
      <t>キョウ</t>
    </rPh>
    <rPh sb="3" eb="5">
      <t>コウギ</t>
    </rPh>
    <phoneticPr fontId="2"/>
  </si>
  <si>
    <t>本日の講義資料</t>
    <rPh sb="0" eb="2">
      <t>ホンジツ</t>
    </rPh>
    <rPh sb="3" eb="5">
      <t>コウギ</t>
    </rPh>
    <rPh sb="5" eb="7">
      <t>シリョウ</t>
    </rPh>
    <phoneticPr fontId="2"/>
  </si>
  <si>
    <t>Google classroom: y3m47u</t>
    <phoneticPr fontId="2"/>
  </si>
  <si>
    <t>本日の課題</t>
    <rPh sb="0" eb="2">
      <t>ホンジツ</t>
    </rPh>
    <rPh sb="3" eb="5">
      <t>カダイ</t>
    </rPh>
    <phoneticPr fontId="2"/>
  </si>
  <si>
    <t>※</t>
    <phoneticPr fontId="2"/>
  </si>
  <si>
    <t>Memo</t>
    <phoneticPr fontId="2"/>
  </si>
  <si>
    <t>データの散らばりをどのように測るかを理解します。</t>
    <rPh sb="4" eb="5">
      <t>チ</t>
    </rPh>
    <rPh sb="14" eb="15">
      <t>ハカ</t>
    </rPh>
    <rPh sb="18" eb="20">
      <t>リカイ</t>
    </rPh>
    <phoneticPr fontId="2"/>
  </si>
  <si>
    <t>分散と標準偏差について理解します。</t>
    <rPh sb="0" eb="2">
      <t>ブンサン</t>
    </rPh>
    <rPh sb="3" eb="5">
      <t>ヒョウジュン</t>
    </rPh>
    <rPh sb="5" eb="7">
      <t>ヘンサ</t>
    </rPh>
    <rPh sb="11" eb="13">
      <t>リカイ</t>
    </rPh>
    <phoneticPr fontId="2"/>
  </si>
  <si>
    <t>分散と標準偏差の計算方法を習得します。</t>
    <rPh sb="0" eb="2">
      <t>ブンサン</t>
    </rPh>
    <rPh sb="3" eb="5">
      <t>ヒョウジュン</t>
    </rPh>
    <rPh sb="5" eb="7">
      <t>ヘンサ</t>
    </rPh>
    <rPh sb="8" eb="10">
      <t>ケイサン</t>
    </rPh>
    <rPh sb="10" eb="12">
      <t>ホウホウ</t>
    </rPh>
    <rPh sb="13" eb="15">
      <t>シュウトク</t>
    </rPh>
    <phoneticPr fontId="2"/>
  </si>
  <si>
    <t>散らばりの統計量</t>
    <rPh sb="0" eb="1">
      <t>チ</t>
    </rPh>
    <rPh sb="5" eb="8">
      <t>トウケイリョウ</t>
    </rPh>
    <phoneticPr fontId="2"/>
  </si>
  <si>
    <t>標準偏差</t>
    <rPh sb="0" eb="2">
      <t>ヒョウジュン</t>
    </rPh>
    <rPh sb="2" eb="4">
      <t>ヘンサ</t>
    </rPh>
    <phoneticPr fontId="2"/>
  </si>
  <si>
    <t>:standard deviation</t>
    <phoneticPr fontId="2"/>
  </si>
  <si>
    <t>:variance</t>
    <phoneticPr fontId="2"/>
  </si>
  <si>
    <t>分散</t>
    <rPh sb="0" eb="2">
      <t>ブンサン</t>
    </rPh>
    <phoneticPr fontId="2"/>
  </si>
  <si>
    <t>分散</t>
    <rPh sb="0" eb="2">
      <t>ブンサン</t>
    </rPh>
    <phoneticPr fontId="2"/>
  </si>
  <si>
    <t>平均値からの偏差平方の平均</t>
    <rPh sb="0" eb="3">
      <t>ヘイキンチ</t>
    </rPh>
    <rPh sb="6" eb="8">
      <t>ヘンサ</t>
    </rPh>
    <rPh sb="8" eb="10">
      <t>ヘイホウ</t>
    </rPh>
    <rPh sb="11" eb="13">
      <t>ヘイキン</t>
    </rPh>
    <phoneticPr fontId="2"/>
  </si>
  <si>
    <t>分散の正の平方根</t>
    <rPh sb="0" eb="2">
      <t>ブンサン</t>
    </rPh>
    <rPh sb="3" eb="4">
      <t>セイ</t>
    </rPh>
    <rPh sb="5" eb="8">
      <t>ヘイホウコン</t>
    </rPh>
    <phoneticPr fontId="2"/>
  </si>
  <si>
    <t>絶対偏差</t>
    <rPh sb="0" eb="2">
      <t>ゼッタイ</t>
    </rPh>
    <rPh sb="2" eb="4">
      <t>ヘンサ</t>
    </rPh>
    <phoneticPr fontId="2"/>
  </si>
  <si>
    <t>：偏差の絶対値</t>
    <rPh sb="1" eb="3">
      <t>ヘンサ</t>
    </rPh>
    <rPh sb="4" eb="7">
      <t>ゼッタイチ</t>
    </rPh>
    <phoneticPr fontId="2"/>
  </si>
  <si>
    <t>偏差平方</t>
    <rPh sb="0" eb="2">
      <t>ヘンサ</t>
    </rPh>
    <rPh sb="2" eb="4">
      <t>ヘイホウ</t>
    </rPh>
    <phoneticPr fontId="2"/>
  </si>
  <si>
    <t>：偏差の二乗</t>
    <rPh sb="1" eb="3">
      <t>ヘンサ</t>
    </rPh>
    <rPh sb="4" eb="6">
      <t>ジジョウ</t>
    </rPh>
    <phoneticPr fontId="2"/>
  </si>
  <si>
    <t>偏差</t>
    <rPh sb="0" eb="2">
      <t>ヘンサ</t>
    </rPh>
    <phoneticPr fontId="2"/>
  </si>
  <si>
    <r>
      <t>：データx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と点aとの差（x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-a）→pp. 58</t>
    </r>
    <rPh sb="7" eb="8">
      <t>テン</t>
    </rPh>
    <rPh sb="11" eb="12">
      <t>サ</t>
    </rPh>
    <phoneticPr fontId="2"/>
  </si>
  <si>
    <t>スライド・配布資料　はここからダウンロード可能</t>
    <rPh sb="5" eb="7">
      <t>ハイフ</t>
    </rPh>
    <rPh sb="7" eb="9">
      <t>シリョウ</t>
    </rPh>
    <rPh sb="21" eb="23">
      <t>カノウ</t>
    </rPh>
    <phoneticPr fontId="2"/>
  </si>
  <si>
    <t>x</t>
    <phoneticPr fontId="2"/>
  </si>
  <si>
    <t>Mean</t>
    <phoneticPr fontId="2"/>
  </si>
  <si>
    <t>f(x)</t>
    <phoneticPr fontId="2"/>
  </si>
  <si>
    <t>Std. Dev</t>
    <phoneticPr fontId="2"/>
  </si>
  <si>
    <t>x'</t>
    <phoneticPr fontId="2"/>
  </si>
  <si>
    <t>f(x')</t>
    <phoneticPr fontId="2"/>
  </si>
  <si>
    <t>x''</t>
    <phoneticPr fontId="2"/>
  </si>
  <si>
    <t>f(x'')</t>
    <phoneticPr fontId="2"/>
  </si>
  <si>
    <t>f(x')</t>
    <phoneticPr fontId="2"/>
  </si>
  <si>
    <t>x'</t>
    <phoneticPr fontId="2"/>
  </si>
  <si>
    <t>pp.80</t>
    <phoneticPr fontId="2"/>
  </si>
  <si>
    <t>統計データの散らばりをどのように測るか</t>
    <rPh sb="0" eb="2">
      <t>トウケイ</t>
    </rPh>
    <rPh sb="6" eb="7">
      <t>チ</t>
    </rPh>
    <rPh sb="16" eb="17">
      <t>ハカ</t>
    </rPh>
    <phoneticPr fontId="2"/>
  </si>
  <si>
    <t>①</t>
    <phoneticPr fontId="2"/>
  </si>
  <si>
    <t>中心</t>
    <rPh sb="0" eb="2">
      <t>チュウシン</t>
    </rPh>
    <phoneticPr fontId="2"/>
  </si>
  <si>
    <t>データの散らばりは、データの</t>
    <rPh sb="4" eb="5">
      <t>チ</t>
    </rPh>
    <phoneticPr fontId="2"/>
  </si>
  <si>
    <t>からの</t>
    <phoneticPr fontId="2"/>
  </si>
  <si>
    <t>距離</t>
    <rPh sb="0" eb="2">
      <t>キョリ</t>
    </rPh>
    <phoneticPr fontId="2"/>
  </si>
  <si>
    <t>で表す。</t>
    <rPh sb="1" eb="2">
      <t>アラワ</t>
    </rPh>
    <phoneticPr fontId="2"/>
  </si>
  <si>
    <t>②</t>
    <phoneticPr fontId="2"/>
  </si>
  <si>
    <t>偏差の絶対値</t>
    <rPh sb="0" eb="2">
      <t>ヘンサ</t>
    </rPh>
    <rPh sb="3" eb="6">
      <t>ゼッタイチ</t>
    </rPh>
    <phoneticPr fontId="2"/>
  </si>
  <si>
    <t>偏差の二乗</t>
    <rPh sb="0" eb="2">
      <t>ヘンサ</t>
    </rPh>
    <rPh sb="3" eb="5">
      <t>ジジョウ</t>
    </rPh>
    <phoneticPr fontId="2"/>
  </si>
  <si>
    <t>※</t>
    <phoneticPr fontId="2"/>
  </si>
  <si>
    <t>：データxiと点aとの差（xi-a）→pp. 58</t>
  </si>
  <si>
    <t>平方</t>
    <rPh sb="0" eb="2">
      <t>ヘイホウ</t>
    </rPh>
    <phoneticPr fontId="2"/>
  </si>
  <si>
    <t>：</t>
    <phoneticPr fontId="2"/>
  </si>
  <si>
    <t>二乗</t>
    <rPh sb="0" eb="2">
      <t>ジジョウ</t>
    </rPh>
    <phoneticPr fontId="2"/>
  </si>
  <si>
    <t>と同じ意味</t>
    <rPh sb="1" eb="2">
      <t>オナ</t>
    </rPh>
    <rPh sb="3" eb="5">
      <t>イミ</t>
    </rPh>
    <phoneticPr fontId="2"/>
  </si>
  <si>
    <t>なぜ絶対偏差あるいは偏差平方を取る必要があるのか</t>
    <rPh sb="2" eb="4">
      <t>ゼッタイ</t>
    </rPh>
    <rPh sb="4" eb="6">
      <t>ヘンサ</t>
    </rPh>
    <rPh sb="10" eb="12">
      <t>ヘンサ</t>
    </rPh>
    <rPh sb="12" eb="14">
      <t>ヘイホウ</t>
    </rPh>
    <rPh sb="15" eb="16">
      <t>ト</t>
    </rPh>
    <rPh sb="17" eb="19">
      <t>ヒツヨウ</t>
    </rPh>
    <phoneticPr fontId="2"/>
  </si>
  <si>
    <t>中心からの偏差は、正（＋）の値と負（－）の値が混在しているため、</t>
    <rPh sb="0" eb="2">
      <t>チュウシン</t>
    </rPh>
    <rPh sb="5" eb="7">
      <t>ヘンサ</t>
    </rPh>
    <rPh sb="9" eb="10">
      <t>セイ</t>
    </rPh>
    <rPh sb="14" eb="15">
      <t>アタイ</t>
    </rPh>
    <rPh sb="16" eb="17">
      <t>フ</t>
    </rPh>
    <rPh sb="21" eb="22">
      <t>アタイ</t>
    </rPh>
    <rPh sb="23" eb="25">
      <t>コンザイ</t>
    </rPh>
    <phoneticPr fontId="2"/>
  </si>
  <si>
    <t>そのまま距離として用いるのは問題が生じる。</t>
    <rPh sb="4" eb="6">
      <t>キョリ</t>
    </rPh>
    <rPh sb="9" eb="10">
      <t>モチ</t>
    </rPh>
    <rPh sb="14" eb="16">
      <t>モンダイ</t>
    </rPh>
    <rPh sb="17" eb="18">
      <t>ショウ</t>
    </rPh>
    <phoneticPr fontId="2"/>
  </si>
  <si>
    <t>距離は常に</t>
    <rPh sb="0" eb="2">
      <t>キョリ</t>
    </rPh>
    <rPh sb="3" eb="4">
      <t>ツネ</t>
    </rPh>
    <phoneticPr fontId="2"/>
  </si>
  <si>
    <t>正</t>
    <rPh sb="0" eb="1">
      <t>セイ</t>
    </rPh>
    <phoneticPr fontId="2"/>
  </si>
  <si>
    <t>をとる値</t>
    <rPh sb="3" eb="4">
      <t>アタイ</t>
    </rPh>
    <phoneticPr fontId="2"/>
  </si>
  <si>
    <t>距離の大きさが、中心から離れていることを示す必要がある</t>
    <rPh sb="0" eb="2">
      <t>キョリ</t>
    </rPh>
    <rPh sb="3" eb="4">
      <t>オオ</t>
    </rPh>
    <rPh sb="8" eb="10">
      <t>チュウシン</t>
    </rPh>
    <rPh sb="12" eb="13">
      <t>ハナ</t>
    </rPh>
    <rPh sb="20" eb="21">
      <t>シメ</t>
    </rPh>
    <rPh sb="22" eb="24">
      <t>ヒツヨウ</t>
    </rPh>
    <phoneticPr fontId="2"/>
  </si>
  <si>
    <t>③</t>
    <phoneticPr fontId="2"/>
  </si>
  <si>
    <t>pp.81</t>
    <phoneticPr fontId="2"/>
  </si>
  <si>
    <t>距離で散らばりを表現する場合の問題点は、</t>
    <rPh sb="0" eb="2">
      <t>キョリ</t>
    </rPh>
    <rPh sb="3" eb="4">
      <t>チ</t>
    </rPh>
    <rPh sb="8" eb="10">
      <t>ヒョウゲン</t>
    </rPh>
    <rPh sb="12" eb="14">
      <t>バアイ</t>
    </rPh>
    <rPh sb="15" eb="18">
      <t>モンダイテン</t>
    </rPh>
    <phoneticPr fontId="2"/>
  </si>
  <si>
    <t>中心からの距離はデータの個数（n個）分存在する。</t>
    <rPh sb="0" eb="2">
      <t>チュウシン</t>
    </rPh>
    <rPh sb="5" eb="7">
      <t>キョリ</t>
    </rPh>
    <rPh sb="12" eb="14">
      <t>コスウ</t>
    </rPh>
    <rPh sb="16" eb="17">
      <t>コ</t>
    </rPh>
    <rPh sb="18" eb="19">
      <t>ブン</t>
    </rPh>
    <rPh sb="19" eb="21">
      <t>ソンザイ</t>
    </rPh>
    <phoneticPr fontId="2"/>
  </si>
  <si>
    <t>↓</t>
    <phoneticPr fontId="2"/>
  </si>
  <si>
    <t>中心からの距離の和</t>
    <rPh sb="0" eb="2">
      <t>チュウシン</t>
    </rPh>
    <rPh sb="5" eb="7">
      <t>キョリ</t>
    </rPh>
    <rPh sb="8" eb="9">
      <t>ワ</t>
    </rPh>
    <phoneticPr fontId="2"/>
  </si>
  <si>
    <t>を計算して</t>
    <rPh sb="1" eb="3">
      <t>ケイサン</t>
    </rPh>
    <phoneticPr fontId="2"/>
  </si>
  <si>
    <t>総数</t>
    <rPh sb="0" eb="2">
      <t>ソウスウ</t>
    </rPh>
    <phoneticPr fontId="2"/>
  </si>
  <si>
    <t>（データの個数）で割る</t>
    <rPh sb="5" eb="7">
      <t>コスウ</t>
    </rPh>
    <rPh sb="9" eb="10">
      <t>ワ</t>
    </rPh>
    <phoneticPr fontId="2"/>
  </si>
  <si>
    <t>④</t>
    <phoneticPr fontId="2"/>
  </si>
  <si>
    <t>pp.82</t>
    <phoneticPr fontId="2"/>
  </si>
  <si>
    <t>絶対偏差の和と中央値・偏差平方の和と平均値</t>
    <rPh sb="0" eb="2">
      <t>ゼッタイ</t>
    </rPh>
    <rPh sb="2" eb="4">
      <t>ヘンサ</t>
    </rPh>
    <rPh sb="5" eb="6">
      <t>ワ</t>
    </rPh>
    <rPh sb="7" eb="9">
      <t>チュウオウ</t>
    </rPh>
    <rPh sb="9" eb="10">
      <t>チ</t>
    </rPh>
    <rPh sb="11" eb="13">
      <t>ヘンサ</t>
    </rPh>
    <rPh sb="13" eb="15">
      <t>ヘイホウ</t>
    </rPh>
    <rPh sb="16" eb="17">
      <t>ワ</t>
    </rPh>
    <rPh sb="18" eb="21">
      <t>ヘイキンチ</t>
    </rPh>
    <phoneticPr fontId="2"/>
  </si>
  <si>
    <t>偏差の和</t>
    <rPh sb="0" eb="2">
      <t>ヘンサ</t>
    </rPh>
    <rPh sb="3" eb="4">
      <t>ワ</t>
    </rPh>
    <phoneticPr fontId="2"/>
  </si>
  <si>
    <t>定義式</t>
    <rPh sb="0" eb="2">
      <t>テイギ</t>
    </rPh>
    <rPh sb="2" eb="3">
      <t>シキ</t>
    </rPh>
    <phoneticPr fontId="2"/>
  </si>
  <si>
    <t>絶対偏差の和</t>
    <rPh sb="0" eb="2">
      <t>ゼッタイ</t>
    </rPh>
    <rPh sb="2" eb="4">
      <t>ヘンサ</t>
    </rPh>
    <rPh sb="5" eb="6">
      <t>ワ</t>
    </rPh>
    <phoneticPr fontId="2"/>
  </si>
  <si>
    <t>偏差平方の和</t>
    <rPh sb="0" eb="2">
      <t>ヘンサ</t>
    </rPh>
    <rPh sb="2" eb="4">
      <t>ヘイホウ</t>
    </rPh>
    <rPh sb="5" eb="6">
      <t>ワ</t>
    </rPh>
    <phoneticPr fontId="2"/>
  </si>
  <si>
    <t>最小にする値</t>
    <rPh sb="0" eb="2">
      <t>サイショウ</t>
    </rPh>
    <rPh sb="5" eb="6">
      <t>アタイ</t>
    </rPh>
    <phoneticPr fontId="2"/>
  </si>
  <si>
    <t>平均値</t>
    <rPh sb="0" eb="3">
      <t>ヘイキンチ</t>
    </rPh>
    <phoneticPr fontId="2"/>
  </si>
  <si>
    <t>中央値</t>
    <rPh sb="0" eb="2">
      <t>チュウオウ</t>
    </rPh>
    <rPh sb="2" eb="3">
      <t>チ</t>
    </rPh>
    <phoneticPr fontId="2"/>
  </si>
  <si>
    <t>pp. 60</t>
    <phoneticPr fontId="2"/>
  </si>
  <si>
    <t>pp.58</t>
    <phoneticPr fontId="2"/>
  </si>
  <si>
    <t>参考</t>
    <rPh sb="0" eb="2">
      <t>サンコウ</t>
    </rPh>
    <phoneticPr fontId="2"/>
  </si>
  <si>
    <t>pp.83</t>
    <phoneticPr fontId="2"/>
  </si>
  <si>
    <t>⑤</t>
    <phoneticPr fontId="2"/>
  </si>
  <si>
    <t>散らばりの統計量として</t>
    <rPh sb="0" eb="1">
      <t>チ</t>
    </rPh>
    <rPh sb="5" eb="8">
      <t>トウケイリョウ</t>
    </rPh>
    <phoneticPr fontId="2"/>
  </si>
  <si>
    <t>の</t>
    <phoneticPr fontId="2"/>
  </si>
  <si>
    <t>を採用する</t>
    <rPh sb="1" eb="3">
      <t>サイヨウ</t>
    </rPh>
    <phoneticPr fontId="2"/>
  </si>
  <si>
    <t>統計データの中心を</t>
    <rPh sb="0" eb="2">
      <t>トウケイ</t>
    </rPh>
    <rPh sb="6" eb="8">
      <t>チュウシン</t>
    </rPh>
    <phoneticPr fontId="2"/>
  </si>
  <si>
    <t>と考える</t>
    <rPh sb="1" eb="2">
      <t>カンガ</t>
    </rPh>
    <phoneticPr fontId="2"/>
  </si>
  <si>
    <t>の和はデータの総数nに依存して大きくなるため、</t>
    <rPh sb="1" eb="2">
      <t>ワ</t>
    </rPh>
    <rPh sb="7" eb="9">
      <t>ソウスウ</t>
    </rPh>
    <rPh sb="11" eb="13">
      <t>イゾン</t>
    </rPh>
    <rPh sb="15" eb="16">
      <t>オオ</t>
    </rPh>
    <phoneticPr fontId="2"/>
  </si>
  <si>
    <t>総数nで割った統計量を採用する</t>
    <rPh sb="0" eb="2">
      <t>ソウスウ</t>
    </rPh>
    <rPh sb="4" eb="5">
      <t>ワ</t>
    </rPh>
    <rPh sb="7" eb="10">
      <t>トウケイリョウ</t>
    </rPh>
    <rPh sb="11" eb="13">
      <t>サイヨウ</t>
    </rPh>
    <phoneticPr fontId="2"/>
  </si>
  <si>
    <t>分散
(variance)</t>
    <rPh sb="0" eb="2">
      <t>ブンサン</t>
    </rPh>
    <phoneticPr fontId="2"/>
  </si>
  <si>
    <t>を</t>
    <phoneticPr fontId="2"/>
  </si>
  <si>
    <t>で割った値</t>
    <rPh sb="1" eb="2">
      <t>ワ</t>
    </rPh>
    <rPh sb="4" eb="5">
      <t>アタイ</t>
    </rPh>
    <phoneticPr fontId="2"/>
  </si>
  <si>
    <t>偏差平方に関する平均値</t>
    <rPh sb="0" eb="2">
      <t>ヘンサ</t>
    </rPh>
    <rPh sb="2" eb="4">
      <t>ヘイホウ</t>
    </rPh>
    <rPh sb="5" eb="6">
      <t>カン</t>
    </rPh>
    <rPh sb="8" eb="11">
      <t>ヘイキンチ</t>
    </rPh>
    <phoneticPr fontId="2"/>
  </si>
  <si>
    <t>分散の単位は統計データの</t>
    <rPh sb="0" eb="2">
      <t>ブンサン</t>
    </rPh>
    <rPh sb="3" eb="5">
      <t>タンイ</t>
    </rPh>
    <rPh sb="6" eb="8">
      <t>トウケイ</t>
    </rPh>
    <phoneticPr fontId="2"/>
  </si>
  <si>
    <t>⑥</t>
    <phoneticPr fontId="2"/>
  </si>
  <si>
    <t>統計データの単位に合わせるため、</t>
    <rPh sb="0" eb="2">
      <t>トウケイ</t>
    </rPh>
    <rPh sb="6" eb="8">
      <t>タンイ</t>
    </rPh>
    <rPh sb="9" eb="10">
      <t>ア</t>
    </rPh>
    <phoneticPr fontId="2"/>
  </si>
  <si>
    <t>正の平方根</t>
    <rPh sb="0" eb="1">
      <t>セイ</t>
    </rPh>
    <rPh sb="2" eb="5">
      <t>ヘイホウコン</t>
    </rPh>
    <phoneticPr fontId="2"/>
  </si>
  <si>
    <t>をとる</t>
    <phoneticPr fontId="2"/>
  </si>
  <si>
    <t>標準偏差
(standard deviation)</t>
    <rPh sb="0" eb="2">
      <t>ヒョウジュン</t>
    </rPh>
    <rPh sb="2" eb="4">
      <t>ヘンサ</t>
    </rPh>
    <phoneticPr fontId="2"/>
  </si>
  <si>
    <t>pp. 90</t>
    <phoneticPr fontId="2"/>
  </si>
  <si>
    <t>⑦</t>
    <phoneticPr fontId="2"/>
  </si>
  <si>
    <t>統計データの散らばりは</t>
    <rPh sb="0" eb="2">
      <t>トウケイ</t>
    </rPh>
    <rPh sb="6" eb="7">
      <t>チ</t>
    </rPh>
    <phoneticPr fontId="2"/>
  </si>
  <si>
    <t>中心からの距離</t>
    <rPh sb="0" eb="2">
      <t>チュウシン</t>
    </rPh>
    <rPh sb="5" eb="7">
      <t>キョリ</t>
    </rPh>
    <phoneticPr fontId="2"/>
  </si>
  <si>
    <t>距離として</t>
    <rPh sb="0" eb="2">
      <t>キョリ</t>
    </rPh>
    <phoneticPr fontId="2"/>
  </si>
  <si>
    <t>と</t>
    <phoneticPr fontId="2"/>
  </si>
  <si>
    <t>の２つがある。</t>
    <phoneticPr fontId="2"/>
  </si>
  <si>
    <t>分散の考え方のまとめ</t>
    <rPh sb="0" eb="2">
      <t>ブンサン</t>
    </rPh>
    <rPh sb="3" eb="4">
      <t>カンガ</t>
    </rPh>
    <rPh sb="5" eb="6">
      <t>カタ</t>
    </rPh>
    <phoneticPr fontId="2"/>
  </si>
  <si>
    <t>Ⅰ</t>
    <phoneticPr fontId="2"/>
  </si>
  <si>
    <t>Ⅱ</t>
    <phoneticPr fontId="2"/>
  </si>
  <si>
    <t>統計データ全体で１つの値として散らばりを表現する。</t>
    <rPh sb="0" eb="2">
      <t>トウケイ</t>
    </rPh>
    <rPh sb="5" eb="7">
      <t>ゼンタイ</t>
    </rPh>
    <rPh sb="11" eb="12">
      <t>アタイ</t>
    </rPh>
    <rPh sb="15" eb="16">
      <t>チ</t>
    </rPh>
    <rPh sb="20" eb="22">
      <t>ヒョウゲン</t>
    </rPh>
    <phoneticPr fontId="2"/>
  </si>
  <si>
    <t>絶対偏差の和を最小にするのは</t>
    <rPh sb="0" eb="2">
      <t>ゼッタイ</t>
    </rPh>
    <rPh sb="2" eb="4">
      <t>ヘンサ</t>
    </rPh>
    <rPh sb="5" eb="6">
      <t>ワ</t>
    </rPh>
    <rPh sb="7" eb="9">
      <t>サイショウ</t>
    </rPh>
    <phoneticPr fontId="2"/>
  </si>
  <si>
    <t>であり</t>
    <phoneticPr fontId="2"/>
  </si>
  <si>
    <t>偏差平方の和を最小にするのは</t>
    <rPh sb="0" eb="2">
      <t>ヘンサ</t>
    </rPh>
    <rPh sb="2" eb="4">
      <t>ヘイホウ</t>
    </rPh>
    <rPh sb="5" eb="6">
      <t>ワ</t>
    </rPh>
    <rPh sb="7" eb="9">
      <t>サイショウ</t>
    </rPh>
    <phoneticPr fontId="2"/>
  </si>
  <si>
    <t>Ⅲ</t>
    <phoneticPr fontId="2"/>
  </si>
  <si>
    <t>をデータの中心として</t>
    <rPh sb="5" eb="7">
      <t>チュウシン</t>
    </rPh>
    <phoneticPr fontId="2"/>
  </si>
  <si>
    <t>である。</t>
    <phoneticPr fontId="2"/>
  </si>
  <si>
    <t>偏差平方の平均</t>
    <rPh sb="0" eb="2">
      <t>ヘンサ</t>
    </rPh>
    <rPh sb="2" eb="4">
      <t>ヘイホウ</t>
    </rPh>
    <rPh sb="5" eb="7">
      <t>ヘイキン</t>
    </rPh>
    <phoneticPr fontId="2"/>
  </si>
  <si>
    <t>を散らばりの統計量として定義する。</t>
    <rPh sb="1" eb="2">
      <t>チ</t>
    </rPh>
    <rPh sb="6" eb="9">
      <t>トウケイリョウ</t>
    </rPh>
    <rPh sb="12" eb="14">
      <t>テイギ</t>
    </rPh>
    <phoneticPr fontId="2"/>
  </si>
  <si>
    <t>この統計量を</t>
    <rPh sb="2" eb="5">
      <t>トウケイリョウ</t>
    </rPh>
    <phoneticPr fontId="2"/>
  </si>
  <si>
    <t>という。</t>
    <phoneticPr fontId="2"/>
  </si>
  <si>
    <t>Ⅳ</t>
    <phoneticPr fontId="2"/>
  </si>
  <si>
    <t>になる。</t>
    <phoneticPr fontId="2"/>
  </si>
  <si>
    <t>統計データの散らばりは単位と合わせるために</t>
    <rPh sb="0" eb="2">
      <t>トウケイ</t>
    </rPh>
    <rPh sb="6" eb="7">
      <t>チ</t>
    </rPh>
    <rPh sb="11" eb="13">
      <t>タンイ</t>
    </rPh>
    <rPh sb="14" eb="15">
      <t>ア</t>
    </rPh>
    <phoneticPr fontId="2"/>
  </si>
  <si>
    <t>分散の</t>
    <rPh sb="0" eb="2">
      <t>ブンサン</t>
    </rPh>
    <phoneticPr fontId="2"/>
  </si>
  <si>
    <t>をとる。</t>
    <phoneticPr fontId="2"/>
  </si>
  <si>
    <t>という。</t>
    <phoneticPr fontId="2"/>
  </si>
  <si>
    <t>pp.84</t>
    <phoneticPr fontId="2"/>
  </si>
  <si>
    <t>分散と標準偏差の計算</t>
    <rPh sb="0" eb="2">
      <t>ブンサン</t>
    </rPh>
    <rPh sb="3" eb="5">
      <t>ヒョウジュン</t>
    </rPh>
    <rPh sb="5" eb="7">
      <t>ヘンサ</t>
    </rPh>
    <rPh sb="8" eb="10">
      <t>ケイサン</t>
    </rPh>
    <phoneticPr fontId="2"/>
  </si>
  <si>
    <t>←重要！！</t>
    <rPh sb="1" eb="3">
      <t>ジュウヨウ</t>
    </rPh>
    <phoneticPr fontId="2"/>
  </si>
  <si>
    <r>
      <t>表に統計データを記入して、</t>
    </r>
    <r>
      <rPr>
        <b/>
        <sz val="12"/>
        <color rgb="FFFF0000"/>
        <rFont val="メイリオ"/>
        <family val="3"/>
        <charset val="128"/>
      </rPr>
      <t>合計と平均値</t>
    </r>
    <r>
      <rPr>
        <sz val="12"/>
        <rFont val="メイリオ"/>
        <family val="3"/>
        <charset val="128"/>
      </rPr>
      <t>を計算する</t>
    </r>
    <rPh sb="0" eb="1">
      <t>ヒョウ</t>
    </rPh>
    <rPh sb="2" eb="4">
      <t>トウケイ</t>
    </rPh>
    <rPh sb="8" eb="10">
      <t>キニュウ</t>
    </rPh>
    <rPh sb="13" eb="15">
      <t>ゴウケイ</t>
    </rPh>
    <rPh sb="16" eb="19">
      <t>ヘイキンチ</t>
    </rPh>
    <rPh sb="20" eb="22">
      <t>ケイサン</t>
    </rPh>
    <phoneticPr fontId="2"/>
  </si>
  <si>
    <t>番号</t>
    <rPh sb="0" eb="2">
      <t>バンゴウ</t>
    </rPh>
    <phoneticPr fontId="2"/>
  </si>
  <si>
    <t>値</t>
    <rPh sb="0" eb="1">
      <t>アタイ</t>
    </rPh>
    <phoneticPr fontId="2"/>
  </si>
  <si>
    <t>平均からの偏差</t>
    <rPh sb="0" eb="2">
      <t>ヘイキン</t>
    </rPh>
    <rPh sb="5" eb="7">
      <t>ヘンサ</t>
    </rPh>
    <phoneticPr fontId="2"/>
  </si>
  <si>
    <t>合計</t>
    <rPh sb="0" eb="2">
      <t>ゴウケイ</t>
    </rPh>
    <phoneticPr fontId="2"/>
  </si>
  <si>
    <t>※統計データの番号iも記入する</t>
    <rPh sb="1" eb="3">
      <t>トウケイ</t>
    </rPh>
    <rPh sb="7" eb="9">
      <t>バンゴウ</t>
    </rPh>
    <rPh sb="11" eb="13">
      <t>キニュウ</t>
    </rPh>
    <phoneticPr fontId="2"/>
  </si>
  <si>
    <t>②</t>
    <phoneticPr fontId="2"/>
  </si>
  <si>
    <r>
      <rPr>
        <b/>
        <sz val="12"/>
        <color rgb="FFFF0000"/>
        <rFont val="メイリオ"/>
        <family val="3"/>
        <charset val="128"/>
      </rPr>
      <t>平均値からの偏差</t>
    </r>
    <r>
      <rPr>
        <sz val="12"/>
        <rFont val="メイリオ"/>
        <family val="3"/>
        <charset val="128"/>
      </rPr>
      <t>を計算する</t>
    </r>
    <rPh sb="0" eb="3">
      <t>ヘイキンチ</t>
    </rPh>
    <rPh sb="6" eb="8">
      <t>ヘンサ</t>
    </rPh>
    <rPh sb="9" eb="11">
      <t>ケイサン</t>
    </rPh>
    <phoneticPr fontId="2"/>
  </si>
  <si>
    <t>※この例では、平均値が小数点以下2桁なので、小数点以下2桁で計算する</t>
    <rPh sb="3" eb="4">
      <t>レイ</t>
    </rPh>
    <rPh sb="7" eb="10">
      <t>ヘイキンチ</t>
    </rPh>
    <rPh sb="11" eb="14">
      <t>ショウスウテン</t>
    </rPh>
    <rPh sb="14" eb="16">
      <t>イカ</t>
    </rPh>
    <rPh sb="17" eb="18">
      <t>ケタ</t>
    </rPh>
    <rPh sb="22" eb="25">
      <t>ショウスウテン</t>
    </rPh>
    <rPh sb="25" eb="27">
      <t>イカ</t>
    </rPh>
    <rPh sb="28" eb="29">
      <t>ケタ</t>
    </rPh>
    <rPh sb="30" eb="32">
      <t>ケイサン</t>
    </rPh>
    <phoneticPr fontId="2"/>
  </si>
  <si>
    <r>
      <t>※平均値が割り切れない場合は、</t>
    </r>
    <r>
      <rPr>
        <b/>
        <sz val="12"/>
        <color rgb="FFFF0000"/>
        <rFont val="メイリオ"/>
        <family val="3"/>
        <charset val="128"/>
      </rPr>
      <t>有効桁数よりも1桁多い桁数で計算</t>
    </r>
    <r>
      <rPr>
        <sz val="12"/>
        <rFont val="メイリオ"/>
        <family val="3"/>
        <charset val="128"/>
      </rPr>
      <t>する</t>
    </r>
    <rPh sb="1" eb="4">
      <t>ヘイキンチ</t>
    </rPh>
    <rPh sb="5" eb="6">
      <t>ワ</t>
    </rPh>
    <rPh sb="7" eb="8">
      <t>キ</t>
    </rPh>
    <rPh sb="11" eb="13">
      <t>バアイ</t>
    </rPh>
    <rPh sb="15" eb="17">
      <t>ユウコウ</t>
    </rPh>
    <rPh sb="17" eb="19">
      <t>ケタスウ</t>
    </rPh>
    <rPh sb="23" eb="24">
      <t>ケタ</t>
    </rPh>
    <rPh sb="24" eb="25">
      <t>オオ</t>
    </rPh>
    <rPh sb="26" eb="28">
      <t>ケタスウ</t>
    </rPh>
    <rPh sb="29" eb="31">
      <t>ケイサン</t>
    </rPh>
    <phoneticPr fontId="2"/>
  </si>
  <si>
    <t>※例：5.2→有効桁数は2桁なので、平均値は有効桁数3桁以上で計算する</t>
    <rPh sb="1" eb="2">
      <t>レイ</t>
    </rPh>
    <rPh sb="7" eb="9">
      <t>ユウコウ</t>
    </rPh>
    <rPh sb="9" eb="11">
      <t>ケタスウ</t>
    </rPh>
    <rPh sb="13" eb="14">
      <t>ケタ</t>
    </rPh>
    <rPh sb="18" eb="21">
      <t>ヘイキンチ</t>
    </rPh>
    <rPh sb="22" eb="24">
      <t>ユウコウ</t>
    </rPh>
    <rPh sb="24" eb="26">
      <t>ケタスウ</t>
    </rPh>
    <rPh sb="27" eb="28">
      <t>ケタ</t>
    </rPh>
    <rPh sb="28" eb="30">
      <t>イジョウ</t>
    </rPh>
    <rPh sb="31" eb="33">
      <t>ケイサン</t>
    </rPh>
    <phoneticPr fontId="2"/>
  </si>
  <si>
    <r>
      <rPr>
        <b/>
        <sz val="12"/>
        <color rgb="FFFF0000"/>
        <rFont val="メイリオ"/>
        <family val="3"/>
        <charset val="128"/>
      </rPr>
      <t>平均値からの偏差が合計0になることを確認</t>
    </r>
    <r>
      <rPr>
        <sz val="12"/>
        <rFont val="メイリオ"/>
        <family val="3"/>
        <charset val="128"/>
      </rPr>
      <t>する</t>
    </r>
    <rPh sb="0" eb="3">
      <t>ヘイキンチ</t>
    </rPh>
    <rPh sb="6" eb="8">
      <t>ヘンサ</t>
    </rPh>
    <rPh sb="9" eb="11">
      <t>ゴウケイ</t>
    </rPh>
    <rPh sb="18" eb="20">
      <t>カクニン</t>
    </rPh>
    <phoneticPr fontId="2"/>
  </si>
  <si>
    <t>※計算ミスを減らすため</t>
    <rPh sb="1" eb="3">
      <t>ケイサン</t>
    </rPh>
    <rPh sb="6" eb="7">
      <t>ヘ</t>
    </rPh>
    <phoneticPr fontId="2"/>
  </si>
  <si>
    <t>※平均値が割り切れない場合は、丸めた位置により多少の誤差が生じる</t>
    <rPh sb="1" eb="4">
      <t>ヘイキンチ</t>
    </rPh>
    <rPh sb="5" eb="6">
      <t>ワ</t>
    </rPh>
    <rPh sb="7" eb="8">
      <t>キ</t>
    </rPh>
    <rPh sb="11" eb="13">
      <t>バアイ</t>
    </rPh>
    <rPh sb="15" eb="16">
      <t>マル</t>
    </rPh>
    <rPh sb="18" eb="20">
      <t>イチ</t>
    </rPh>
    <rPh sb="23" eb="25">
      <t>タショウ</t>
    </rPh>
    <rPh sb="26" eb="28">
      <t>ゴサ</t>
    </rPh>
    <rPh sb="29" eb="30">
      <t>ショウ</t>
    </rPh>
    <phoneticPr fontId="2"/>
  </si>
  <si>
    <r>
      <rPr>
        <b/>
        <sz val="12"/>
        <color rgb="FFFF0000"/>
        <rFont val="メイリオ"/>
        <family val="3"/>
        <charset val="128"/>
      </rPr>
      <t>偏差平方</t>
    </r>
    <r>
      <rPr>
        <sz val="12"/>
        <rFont val="メイリオ"/>
        <family val="3"/>
        <charset val="128"/>
      </rPr>
      <t>を計算する</t>
    </r>
    <rPh sb="0" eb="2">
      <t>ヘンサ</t>
    </rPh>
    <rPh sb="2" eb="4">
      <t>ヘイホウ</t>
    </rPh>
    <rPh sb="5" eb="7">
      <t>ケイサン</t>
    </rPh>
    <phoneticPr fontId="2"/>
  </si>
  <si>
    <t>※有効数字と同じ桁数にしてしまうと、合計による誤差が大きくなる</t>
    <rPh sb="1" eb="3">
      <t>ユウコウ</t>
    </rPh>
    <rPh sb="3" eb="5">
      <t>スウジ</t>
    </rPh>
    <rPh sb="6" eb="7">
      <t>オナ</t>
    </rPh>
    <rPh sb="8" eb="10">
      <t>ケタスウ</t>
    </rPh>
    <rPh sb="18" eb="20">
      <t>ゴウケイ</t>
    </rPh>
    <rPh sb="23" eb="25">
      <t>ゴサ</t>
    </rPh>
    <rPh sb="26" eb="27">
      <t>オオ</t>
    </rPh>
    <phoneticPr fontId="2"/>
  </si>
  <si>
    <r>
      <t>※</t>
    </r>
    <r>
      <rPr>
        <sz val="12"/>
        <color rgb="FFFF0000"/>
        <rFont val="メイリオ"/>
        <family val="3"/>
        <charset val="128"/>
      </rPr>
      <t>桁数は多め</t>
    </r>
    <r>
      <rPr>
        <sz val="12"/>
        <rFont val="メイリオ"/>
        <family val="3"/>
        <charset val="128"/>
      </rPr>
      <t>にとっておく</t>
    </r>
    <rPh sb="1" eb="3">
      <t>ケタスウ</t>
    </rPh>
    <rPh sb="4" eb="5">
      <t>オオ</t>
    </rPh>
    <phoneticPr fontId="2"/>
  </si>
  <si>
    <t>⑤</t>
    <phoneticPr fontId="2"/>
  </si>
  <si>
    <r>
      <t>分散の定義式を記述してから、統計値を代入して</t>
    </r>
    <r>
      <rPr>
        <b/>
        <sz val="12"/>
        <color rgb="FFFF0000"/>
        <rFont val="メイリオ"/>
        <family val="3"/>
        <charset val="128"/>
      </rPr>
      <t>分散</t>
    </r>
    <r>
      <rPr>
        <sz val="12"/>
        <rFont val="メイリオ"/>
        <family val="3"/>
        <charset val="128"/>
      </rPr>
      <t>と</t>
    </r>
    <r>
      <rPr>
        <b/>
        <sz val="12"/>
        <color rgb="FFFF0000"/>
        <rFont val="メイリオ"/>
        <family val="3"/>
        <charset val="128"/>
      </rPr>
      <t>標準偏差</t>
    </r>
    <r>
      <rPr>
        <sz val="12"/>
        <rFont val="メイリオ"/>
        <family val="3"/>
        <charset val="128"/>
      </rPr>
      <t>を求める</t>
    </r>
    <rPh sb="0" eb="2">
      <t>ブンサン</t>
    </rPh>
    <rPh sb="3" eb="5">
      <t>テイギ</t>
    </rPh>
    <rPh sb="5" eb="6">
      <t>シキ</t>
    </rPh>
    <rPh sb="7" eb="9">
      <t>キジュツ</t>
    </rPh>
    <rPh sb="14" eb="16">
      <t>トウケイ</t>
    </rPh>
    <rPh sb="16" eb="17">
      <t>チ</t>
    </rPh>
    <rPh sb="18" eb="20">
      <t>ダイニュウ</t>
    </rPh>
    <rPh sb="22" eb="24">
      <t>ブンサン</t>
    </rPh>
    <rPh sb="25" eb="27">
      <t>ヒョウジュン</t>
    </rPh>
    <rPh sb="27" eb="29">
      <t>ヘンサ</t>
    </rPh>
    <rPh sb="30" eb="31">
      <t>モト</t>
    </rPh>
    <phoneticPr fontId="2"/>
  </si>
  <si>
    <t>偏差平方和</t>
    <rPh sb="0" eb="2">
      <t>ヘンサ</t>
    </rPh>
    <rPh sb="2" eb="4">
      <t>ヘイホウ</t>
    </rPh>
    <rPh sb="4" eb="5">
      <t>ワ</t>
    </rPh>
    <phoneticPr fontId="2"/>
  </si>
  <si>
    <t>分散の定義式</t>
    <rPh sb="0" eb="2">
      <t>ブンサン</t>
    </rPh>
    <rPh sb="3" eb="5">
      <t>テイギ</t>
    </rPh>
    <rPh sb="5" eb="6">
      <t>シキ</t>
    </rPh>
    <phoneticPr fontId="2"/>
  </si>
  <si>
    <t>※丸めた数値による計算誤差についてはpp. 88参照</t>
    <rPh sb="1" eb="2">
      <t>マル</t>
    </rPh>
    <rPh sb="4" eb="6">
      <t>スウチ</t>
    </rPh>
    <rPh sb="9" eb="11">
      <t>ケイサン</t>
    </rPh>
    <rPh sb="11" eb="13">
      <t>ゴサ</t>
    </rPh>
    <rPh sb="24" eb="26">
      <t>サンショウ</t>
    </rPh>
    <phoneticPr fontId="2"/>
  </si>
  <si>
    <t>統計データを平行移動しても分散は</t>
    <rPh sb="0" eb="2">
      <t>トウケイ</t>
    </rPh>
    <rPh sb="6" eb="8">
      <t>ヘイコウ</t>
    </rPh>
    <rPh sb="8" eb="10">
      <t>イドウ</t>
    </rPh>
    <rPh sb="13" eb="15">
      <t>ブンサン</t>
    </rPh>
    <phoneticPr fontId="2"/>
  </si>
  <si>
    <t>変わらない</t>
    <rPh sb="0" eb="1">
      <t>カ</t>
    </rPh>
    <phoneticPr fontId="2"/>
  </si>
  <si>
    <t>pp.86</t>
    <phoneticPr fontId="2"/>
  </si>
  <si>
    <t>問題7-1</t>
    <rPh sb="0" eb="2">
      <t>モンダイ</t>
    </rPh>
    <phoneticPr fontId="2"/>
  </si>
  <si>
    <t>pp.87</t>
    <phoneticPr fontId="2"/>
  </si>
  <si>
    <t>問題7-2</t>
    <rPh sb="0" eb="2">
      <t>モンダイ</t>
    </rPh>
    <phoneticPr fontId="2"/>
  </si>
  <si>
    <t>70からの偏差</t>
    <rPh sb="5" eb="7">
      <t>ヘンサ</t>
    </rPh>
    <phoneticPr fontId="2"/>
  </si>
  <si>
    <t>分散＝</t>
    <rPh sb="0" eb="2">
      <t>ブンサン</t>
    </rPh>
    <phoneticPr fontId="2"/>
  </si>
  <si>
    <t>標準偏差＝</t>
    <rPh sb="0" eb="2">
      <t>ヒョウジュン</t>
    </rPh>
    <rPh sb="2" eb="4">
      <t>ヘンサ</t>
    </rPh>
    <phoneticPr fontId="2"/>
  </si>
  <si>
    <t>pp.89</t>
    <phoneticPr fontId="2"/>
  </si>
  <si>
    <t>確認テスト</t>
    <rPh sb="0" eb="2">
      <t>カクニン</t>
    </rPh>
    <phoneticPr fontId="2"/>
  </si>
  <si>
    <t>散らばりの統計量を計算できるのは</t>
    <rPh sb="0" eb="1">
      <t>チ</t>
    </rPh>
    <rPh sb="5" eb="8">
      <t>トウケイリョウ</t>
    </rPh>
    <rPh sb="9" eb="11">
      <t>ケイサン</t>
    </rPh>
    <phoneticPr fontId="2"/>
  </si>
  <si>
    <t>質的データ</t>
    <rPh sb="0" eb="2">
      <t>シツテキ</t>
    </rPh>
    <phoneticPr fontId="2"/>
  </si>
  <si>
    <t>・</t>
    <phoneticPr fontId="2"/>
  </si>
  <si>
    <t>量的データ</t>
    <rPh sb="0" eb="2">
      <t>リョウテキ</t>
    </rPh>
    <phoneticPr fontId="2"/>
  </si>
  <si>
    <t>5つのデータの標準偏差を求めよ</t>
    <rPh sb="7" eb="9">
      <t>ヒョウジュン</t>
    </rPh>
    <rPh sb="9" eb="11">
      <t>ヘンサ</t>
    </rPh>
    <rPh sb="12" eb="13">
      <t>モト</t>
    </rPh>
    <phoneticPr fontId="2"/>
  </si>
  <si>
    <t>データ：</t>
    <phoneticPr fontId="2"/>
  </si>
  <si>
    <t>668, 830, 763, 714, 725</t>
    <phoneticPr fontId="2"/>
  </si>
  <si>
    <t>n=</t>
    <phoneticPr fontId="2"/>
  </si>
  <si>
    <t>練習問題</t>
    <rPh sb="0" eb="2">
      <t>レンシュウ</t>
    </rPh>
    <rPh sb="2" eb="4">
      <t>モンダイ</t>
    </rPh>
    <phoneticPr fontId="2"/>
  </si>
  <si>
    <t>以下のデータについて、分散、標準偏差を求めよ</t>
    <rPh sb="0" eb="2">
      <t>イカ</t>
    </rPh>
    <rPh sb="11" eb="13">
      <t>ブンサン</t>
    </rPh>
    <rPh sb="14" eb="16">
      <t>ヒョウジュン</t>
    </rPh>
    <rPh sb="16" eb="18">
      <t>ヘンサ</t>
    </rPh>
    <rPh sb="19" eb="20">
      <t>モト</t>
    </rPh>
    <phoneticPr fontId="2"/>
  </si>
  <si>
    <t>※小数点以下2桁とする</t>
    <rPh sb="1" eb="4">
      <t>ショウスウテン</t>
    </rPh>
    <rPh sb="4" eb="6">
      <t>イカ</t>
    </rPh>
    <rPh sb="7" eb="8">
      <t>ケタ</t>
    </rPh>
    <phoneticPr fontId="2"/>
  </si>
  <si>
    <t>※有効桁数については各自で判断すること</t>
    <rPh sb="1" eb="3">
      <t>ユウコウ</t>
    </rPh>
    <rPh sb="3" eb="5">
      <t>ケタスウ</t>
    </rPh>
    <rPh sb="10" eb="12">
      <t>カクジ</t>
    </rPh>
    <rPh sb="13" eb="15">
      <t>ハンダン</t>
    </rPh>
    <phoneticPr fontId="2"/>
  </si>
  <si>
    <t>練習問題①～③のうち、もっとも散らばりの大きいデータはどれか</t>
    <rPh sb="0" eb="2">
      <t>レンシュウ</t>
    </rPh>
    <rPh sb="2" eb="4">
      <t>モンダイ</t>
    </rPh>
    <rPh sb="15" eb="16">
      <t>チ</t>
    </rPh>
    <rPh sb="20" eb="21">
      <t>オオ</t>
    </rPh>
    <phoneticPr fontId="2"/>
  </si>
  <si>
    <t>Ａ</t>
    <phoneticPr fontId="2"/>
  </si>
  <si>
    <t>Ｂ</t>
    <phoneticPr fontId="2"/>
  </si>
  <si>
    <t>Ｃ</t>
    <phoneticPr fontId="2"/>
  </si>
  <si>
    <t>Ｄ</t>
    <phoneticPr fontId="2"/>
  </si>
  <si>
    <t>Ｅ</t>
    <phoneticPr fontId="2"/>
  </si>
  <si>
    <t>Ｆ</t>
    <phoneticPr fontId="2"/>
  </si>
  <si>
    <t>Ｇ</t>
    <phoneticPr fontId="2"/>
  </si>
  <si>
    <t>Ｈ</t>
    <phoneticPr fontId="2"/>
  </si>
  <si>
    <t>Ｉ</t>
    <phoneticPr fontId="2"/>
  </si>
  <si>
    <t>Ｔ</t>
    <phoneticPr fontId="2"/>
  </si>
  <si>
    <t>Ｓ</t>
    <phoneticPr fontId="2"/>
  </si>
  <si>
    <t>Ｒ</t>
    <phoneticPr fontId="2"/>
  </si>
  <si>
    <t>Ｊ</t>
    <phoneticPr fontId="2"/>
  </si>
  <si>
    <t>Ｋ</t>
    <phoneticPr fontId="2"/>
  </si>
  <si>
    <t>Ｌ</t>
    <phoneticPr fontId="2"/>
  </si>
  <si>
    <t>Ｍ</t>
    <phoneticPr fontId="2"/>
  </si>
  <si>
    <t>Ｎ</t>
    <phoneticPr fontId="2"/>
  </si>
  <si>
    <t>Ｑ</t>
    <phoneticPr fontId="2"/>
  </si>
  <si>
    <t>Ｏ</t>
    <phoneticPr fontId="2"/>
  </si>
  <si>
    <t>Ｐ</t>
    <phoneticPr fontId="2"/>
  </si>
  <si>
    <t>→ＱＲコードから回答</t>
    <rPh sb="8" eb="10">
      <t>カイトウ</t>
    </rPh>
    <phoneticPr fontId="2"/>
  </si>
  <si>
    <t>2019/06/14(金)17:00まで</t>
    <rPh sb="11" eb="12">
      <t>キン</t>
    </rPh>
    <phoneticPr fontId="2"/>
  </si>
  <si>
    <t>f(x'')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</si>
</sst>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0.00_ "/>
    <numFmt numFmtId="179" formatCode="0.000_ "/>
    <numFmt numFmtId="180" formatCode="0.0000_ "/>
  </numFmts>
  <fonts count="13">
    <font>
      <sz val="11"/>
      <color theme="1"/>
      <name val="Trebuchet MS"/>
      <family val="2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2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b/>
      <sz val="12"/>
      <name val="メイリオ"/>
      <family val="3"/>
      <charset val="128"/>
    </font>
    <font>
      <vertAlign val="subscript"/>
      <sz val="12"/>
      <color theme="1"/>
      <name val="メイリオ"/>
      <family val="3"/>
      <charset val="128"/>
    </font>
    <font>
      <b/>
      <sz val="11"/>
      <color theme="1"/>
      <name val="Trebuchet MS"/>
      <family val="2"/>
    </font>
    <font>
      <b/>
      <sz val="12"/>
      <color theme="4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rgb="FFFF0000"/>
      </top>
      <bottom style="thin">
        <color rgb="FFFF0000"/>
      </bottom>
      <diagonal/>
    </border>
    <border>
      <left/>
      <right style="thin">
        <color rgb="FFFF0000"/>
      </right>
      <top style="double">
        <color rgb="FFFF0000"/>
      </top>
      <bottom style="thin">
        <color rgb="FFFF0000"/>
      </bottom>
      <diagonal/>
    </border>
    <border>
      <left style="thin">
        <color rgb="FFFF0000"/>
      </left>
      <right/>
      <top style="double">
        <color rgb="FFFF0000"/>
      </top>
      <bottom style="thin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 style="double">
        <color rgb="FFFF0000"/>
      </right>
      <top/>
      <bottom/>
      <diagonal/>
    </border>
    <border>
      <left style="double">
        <color rgb="FFFF0000"/>
      </left>
      <right style="double">
        <color rgb="FFFF0000"/>
      </right>
      <top/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/>
      <right style="thin">
        <color rgb="FFFF0000"/>
      </right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2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9" xfId="0" applyFont="1" applyBorder="1">
      <alignment vertical="center"/>
    </xf>
    <xf numFmtId="0" fontId="3" fillId="0" borderId="15" xfId="0" applyFont="1" applyBorder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>
      <alignment vertical="center"/>
    </xf>
    <xf numFmtId="0" fontId="1" fillId="0" borderId="10" xfId="0" applyFont="1" applyBorder="1">
      <alignment vertical="center"/>
    </xf>
    <xf numFmtId="0" fontId="7" fillId="0" borderId="0" xfId="0" applyFont="1">
      <alignment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shrinkToFit="1"/>
    </xf>
    <xf numFmtId="0" fontId="9" fillId="0" borderId="0" xfId="0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7" fillId="0" borderId="2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24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21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7" fillId="0" borderId="22" xfId="0" applyFont="1" applyBorder="1">
      <alignment vertic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11" xfId="0" applyFont="1" applyBorder="1">
      <alignment vertical="center"/>
    </xf>
    <xf numFmtId="0" fontId="1" fillId="0" borderId="13" xfId="0" applyFont="1" applyBorder="1">
      <alignment vertical="center"/>
    </xf>
    <xf numFmtId="0" fontId="11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0" borderId="48" xfId="0" applyFont="1" applyBorder="1">
      <alignment vertical="center"/>
    </xf>
    <xf numFmtId="176" fontId="7" fillId="0" borderId="21" xfId="0" applyNumberFormat="1" applyFont="1" applyBorder="1">
      <alignment vertical="center"/>
    </xf>
    <xf numFmtId="0" fontId="9" fillId="0" borderId="21" xfId="0" applyFont="1" applyBorder="1">
      <alignment vertical="center"/>
    </xf>
    <xf numFmtId="176" fontId="9" fillId="0" borderId="0" xfId="0" applyNumberFormat="1" applyFont="1">
      <alignment vertical="center"/>
    </xf>
    <xf numFmtId="0" fontId="8" fillId="0" borderId="21" xfId="0" applyFont="1" applyBorder="1">
      <alignment vertical="center"/>
    </xf>
    <xf numFmtId="176" fontId="7" fillId="0" borderId="21" xfId="0" applyNumberFormat="1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left" vertical="center"/>
    </xf>
    <xf numFmtId="180" fontId="12" fillId="0" borderId="39" xfId="0" applyNumberFormat="1" applyFont="1" applyBorder="1">
      <alignment vertical="center"/>
    </xf>
    <xf numFmtId="2" fontId="12" fillId="0" borderId="39" xfId="0" applyNumberFormat="1" applyFont="1" applyBorder="1">
      <alignment vertical="center"/>
    </xf>
    <xf numFmtId="0" fontId="12" fillId="0" borderId="42" xfId="0" applyFont="1" applyBorder="1">
      <alignment vertical="center"/>
    </xf>
    <xf numFmtId="180" fontId="12" fillId="0" borderId="42" xfId="0" applyNumberFormat="1" applyFont="1" applyBorder="1">
      <alignment vertical="center"/>
    </xf>
    <xf numFmtId="0" fontId="12" fillId="0" borderId="0" xfId="0" applyFont="1" applyAlignment="1">
      <alignment horizontal="left" vertical="center"/>
    </xf>
    <xf numFmtId="0" fontId="12" fillId="0" borderId="30" xfId="0" applyFont="1" applyBorder="1" applyAlignment="1">
      <alignment horizontal="center" vertical="center"/>
    </xf>
    <xf numFmtId="179" fontId="12" fillId="0" borderId="39" xfId="0" applyNumberFormat="1" applyFont="1" applyBorder="1">
      <alignment vertical="center"/>
    </xf>
    <xf numFmtId="0" fontId="8" fillId="0" borderId="28" xfId="0" applyFont="1" applyBorder="1">
      <alignment vertical="center"/>
    </xf>
    <xf numFmtId="0" fontId="1" fillId="0" borderId="63" xfId="0" applyFont="1" applyBorder="1">
      <alignment vertical="center"/>
    </xf>
    <xf numFmtId="0" fontId="8" fillId="0" borderId="68" xfId="0" applyFont="1" applyBorder="1">
      <alignment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2" fontId="12" fillId="0" borderId="25" xfId="0" applyNumberFormat="1" applyFont="1" applyBorder="1" applyAlignment="1">
      <alignment horizontal="center" vertical="center"/>
    </xf>
    <xf numFmtId="2" fontId="12" fillId="0" borderId="27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76" fontId="9" fillId="0" borderId="37" xfId="0" applyNumberFormat="1" applyFont="1" applyBorder="1" applyAlignment="1">
      <alignment horizontal="right" vertical="center"/>
    </xf>
    <xf numFmtId="176" fontId="9" fillId="0" borderId="39" xfId="0" applyNumberFormat="1" applyFont="1" applyBorder="1" applyAlignment="1">
      <alignment horizontal="right" vertical="center"/>
    </xf>
    <xf numFmtId="176" fontId="9" fillId="0" borderId="38" xfId="0" applyNumberFormat="1" applyFont="1" applyBorder="1" applyAlignment="1">
      <alignment horizontal="right" vertical="center"/>
    </xf>
    <xf numFmtId="0" fontId="7" fillId="3" borderId="37" xfId="0" applyFont="1" applyFill="1" applyBorder="1" applyAlignment="1">
      <alignment horizontal="right" vertical="center"/>
    </xf>
    <xf numFmtId="0" fontId="7" fillId="3" borderId="38" xfId="0" applyFont="1" applyFill="1" applyBorder="1" applyAlignment="1">
      <alignment horizontal="right" vertical="center"/>
    </xf>
    <xf numFmtId="0" fontId="7" fillId="3" borderId="39" xfId="0" applyFont="1" applyFill="1" applyBorder="1" applyAlignment="1">
      <alignment horizontal="right" vertical="center"/>
    </xf>
    <xf numFmtId="0" fontId="7" fillId="3" borderId="23" xfId="0" applyFont="1" applyFill="1" applyBorder="1" applyAlignment="1">
      <alignment horizontal="right" vertical="center"/>
    </xf>
    <xf numFmtId="177" fontId="7" fillId="0" borderId="37" xfId="0" applyNumberFormat="1" applyFont="1" applyBorder="1" applyAlignment="1">
      <alignment horizontal="center" vertical="center"/>
    </xf>
    <xf numFmtId="177" fontId="7" fillId="0" borderId="38" xfId="0" applyNumberFormat="1" applyFont="1" applyBorder="1" applyAlignment="1">
      <alignment horizontal="center" vertical="center"/>
    </xf>
    <xf numFmtId="2" fontId="8" fillId="0" borderId="21" xfId="0" applyNumberFormat="1" applyFont="1" applyBorder="1" applyAlignment="1">
      <alignment horizontal="center" vertical="center"/>
    </xf>
    <xf numFmtId="2" fontId="8" fillId="0" borderId="22" xfId="0" applyNumberFormat="1" applyFont="1" applyBorder="1" applyAlignment="1">
      <alignment horizontal="center" vertical="center"/>
    </xf>
    <xf numFmtId="1" fontId="9" fillId="0" borderId="40" xfId="0" applyNumberFormat="1" applyFont="1" applyBorder="1" applyAlignment="1">
      <alignment horizontal="right" vertical="center"/>
    </xf>
    <xf numFmtId="1" fontId="9" fillId="0" borderId="42" xfId="0" applyNumberFormat="1" applyFont="1" applyBorder="1" applyAlignment="1">
      <alignment horizontal="right" vertical="center"/>
    </xf>
    <xf numFmtId="1" fontId="9" fillId="0" borderId="41" xfId="0" applyNumberFormat="1" applyFont="1" applyBorder="1" applyAlignment="1">
      <alignment horizontal="right" vertical="center"/>
    </xf>
    <xf numFmtId="0" fontId="7" fillId="0" borderId="40" xfId="0" applyFont="1" applyBorder="1" applyAlignment="1">
      <alignment horizontal="right" vertical="center"/>
    </xf>
    <xf numFmtId="0" fontId="7" fillId="0" borderId="41" xfId="0" applyFont="1" applyBorder="1" applyAlignment="1">
      <alignment horizontal="right" vertical="center"/>
    </xf>
    <xf numFmtId="0" fontId="7" fillId="0" borderId="42" xfId="0" applyFont="1" applyBorder="1" applyAlignment="1">
      <alignment horizontal="right" vertical="center"/>
    </xf>
    <xf numFmtId="0" fontId="7" fillId="0" borderId="58" xfId="0" applyFont="1" applyBorder="1" applyAlignment="1">
      <alignment horizontal="right" vertical="center"/>
    </xf>
    <xf numFmtId="0" fontId="8" fillId="0" borderId="50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1" fontId="7" fillId="0" borderId="59" xfId="0" applyNumberFormat="1" applyFont="1" applyBorder="1" applyAlignment="1">
      <alignment horizontal="right" vertical="center"/>
    </xf>
    <xf numFmtId="1" fontId="7" fillId="0" borderId="61" xfId="0" applyNumberFormat="1" applyFont="1" applyBorder="1" applyAlignment="1">
      <alignment horizontal="right" vertical="center"/>
    </xf>
    <xf numFmtId="1" fontId="7" fillId="0" borderId="60" xfId="0" applyNumberFormat="1" applyFont="1" applyBorder="1" applyAlignment="1">
      <alignment horizontal="right" vertical="center"/>
    </xf>
    <xf numFmtId="0" fontId="9" fillId="0" borderId="23" xfId="0" applyFont="1" applyBorder="1" applyAlignment="1">
      <alignment horizontal="right" vertical="center"/>
    </xf>
    <xf numFmtId="0" fontId="7" fillId="0" borderId="23" xfId="0" applyFont="1" applyBorder="1" applyAlignment="1">
      <alignment horizontal="right" vertical="center"/>
    </xf>
    <xf numFmtId="0" fontId="7" fillId="0" borderId="58" xfId="0" applyFont="1" applyBorder="1" applyAlignment="1">
      <alignment horizontal="center" vertical="center"/>
    </xf>
    <xf numFmtId="2" fontId="8" fillId="0" borderId="38" xfId="0" applyNumberFormat="1" applyFont="1" applyBorder="1" applyAlignment="1">
      <alignment horizontal="center" vertical="center"/>
    </xf>
    <xf numFmtId="2" fontId="8" fillId="0" borderId="39" xfId="0" applyNumberFormat="1" applyFont="1" applyBorder="1" applyAlignment="1">
      <alignment horizontal="center" vertical="center"/>
    </xf>
    <xf numFmtId="1" fontId="7" fillId="0" borderId="37" xfId="0" applyNumberFormat="1" applyFont="1" applyBorder="1" applyAlignment="1">
      <alignment horizontal="right" vertical="center"/>
    </xf>
    <xf numFmtId="1" fontId="7" fillId="0" borderId="38" xfId="0" applyNumberFormat="1" applyFont="1" applyBorder="1" applyAlignment="1">
      <alignment horizontal="right" vertical="center"/>
    </xf>
    <xf numFmtId="1" fontId="7" fillId="0" borderId="39" xfId="0" applyNumberFormat="1" applyFont="1" applyBorder="1" applyAlignment="1">
      <alignment horizontal="right" vertical="center"/>
    </xf>
    <xf numFmtId="2" fontId="9" fillId="0" borderId="23" xfId="0" applyNumberFormat="1" applyFont="1" applyBorder="1" applyAlignment="1">
      <alignment horizontal="right" vertical="center"/>
    </xf>
    <xf numFmtId="176" fontId="9" fillId="0" borderId="58" xfId="0" applyNumberFormat="1" applyFont="1" applyBorder="1" applyAlignment="1">
      <alignment horizontal="right" vertical="center"/>
    </xf>
    <xf numFmtId="0" fontId="9" fillId="0" borderId="58" xfId="0" applyFont="1" applyBorder="1" applyAlignment="1">
      <alignment horizontal="right" vertical="center"/>
    </xf>
    <xf numFmtId="0" fontId="7" fillId="3" borderId="58" xfId="0" applyFont="1" applyFill="1" applyBorder="1" applyAlignment="1">
      <alignment horizontal="right" vertical="center"/>
    </xf>
    <xf numFmtId="0" fontId="8" fillId="0" borderId="35" xfId="0" applyFont="1" applyBorder="1" applyAlignment="1">
      <alignment horizontal="right" vertical="center"/>
    </xf>
    <xf numFmtId="0" fontId="7" fillId="3" borderId="35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176" fontId="7" fillId="0" borderId="35" xfId="0" applyNumberFormat="1" applyFont="1" applyBorder="1" applyAlignment="1">
      <alignment horizontal="right" vertical="center"/>
    </xf>
    <xf numFmtId="176" fontId="7" fillId="0" borderId="23" xfId="0" applyNumberFormat="1" applyFont="1" applyBorder="1" applyAlignment="1">
      <alignment horizontal="right" vertical="center"/>
    </xf>
    <xf numFmtId="0" fontId="8" fillId="0" borderId="23" xfId="0" applyFont="1" applyBorder="1" applyAlignment="1">
      <alignment horizontal="right" vertical="center"/>
    </xf>
    <xf numFmtId="0" fontId="9" fillId="0" borderId="35" xfId="0" applyFont="1" applyBorder="1" applyAlignment="1">
      <alignment horizontal="right" vertical="center"/>
    </xf>
    <xf numFmtId="0" fontId="7" fillId="0" borderId="35" xfId="0" applyFont="1" applyBorder="1" applyAlignment="1">
      <alignment horizontal="right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shrinkToFit="1"/>
    </xf>
    <xf numFmtId="0" fontId="7" fillId="0" borderId="21" xfId="0" applyFont="1" applyBorder="1" applyAlignment="1">
      <alignment horizontal="center" vertical="center" shrinkToFit="1"/>
    </xf>
    <xf numFmtId="0" fontId="7" fillId="0" borderId="25" xfId="0" applyFont="1" applyBorder="1" applyAlignment="1">
      <alignment horizontal="center" vertical="center" shrinkToFit="1"/>
    </xf>
    <xf numFmtId="0" fontId="7" fillId="0" borderId="3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76" fontId="9" fillId="0" borderId="23" xfId="0" applyNumberFormat="1" applyFont="1" applyBorder="1" applyAlignment="1">
      <alignment horizontal="right" vertical="center"/>
    </xf>
    <xf numFmtId="1" fontId="9" fillId="0" borderId="58" xfId="0" applyNumberFormat="1" applyFont="1" applyBorder="1" applyAlignment="1">
      <alignment horizontal="right" vertical="center"/>
    </xf>
    <xf numFmtId="178" fontId="8" fillId="0" borderId="23" xfId="0" applyNumberFormat="1" applyFont="1" applyBorder="1" applyAlignment="1">
      <alignment horizontal="right" vertical="center"/>
    </xf>
    <xf numFmtId="176" fontId="8" fillId="0" borderId="38" xfId="0" applyNumberFormat="1" applyFont="1" applyBorder="1" applyAlignment="1">
      <alignment horizontal="center" vertical="center"/>
    </xf>
    <xf numFmtId="176" fontId="8" fillId="0" borderId="39" xfId="0" applyNumberFormat="1" applyFont="1" applyBorder="1" applyAlignment="1">
      <alignment horizontal="center" vertical="center"/>
    </xf>
    <xf numFmtId="2" fontId="8" fillId="0" borderId="23" xfId="0" applyNumberFormat="1" applyFont="1" applyBorder="1" applyAlignment="1">
      <alignment horizontal="right" vertical="center"/>
    </xf>
    <xf numFmtId="2" fontId="8" fillId="0" borderId="37" xfId="0" applyNumberFormat="1" applyFont="1" applyBorder="1" applyAlignment="1">
      <alignment horizontal="right" vertical="center"/>
    </xf>
    <xf numFmtId="2" fontId="8" fillId="0" borderId="38" xfId="0" applyNumberFormat="1" applyFont="1" applyBorder="1" applyAlignment="1">
      <alignment horizontal="right" vertical="center"/>
    </xf>
    <xf numFmtId="178" fontId="8" fillId="0" borderId="40" xfId="0" applyNumberFormat="1" applyFont="1" applyBorder="1" applyAlignment="1">
      <alignment horizontal="right" vertical="center"/>
    </xf>
    <xf numFmtId="178" fontId="8" fillId="0" borderId="41" xfId="0" applyNumberFormat="1" applyFont="1" applyBorder="1" applyAlignment="1">
      <alignment horizontal="right" vertical="center"/>
    </xf>
    <xf numFmtId="180" fontId="6" fillId="0" borderId="40" xfId="0" applyNumberFormat="1" applyFont="1" applyBorder="1" applyAlignment="1">
      <alignment horizontal="right" vertical="center"/>
    </xf>
    <xf numFmtId="180" fontId="6" fillId="0" borderId="41" xfId="0" applyNumberFormat="1" applyFont="1" applyBorder="1" applyAlignment="1">
      <alignment horizontal="right" vertical="center"/>
    </xf>
    <xf numFmtId="1" fontId="8" fillId="0" borderId="58" xfId="0" applyNumberFormat="1" applyFont="1" applyBorder="1" applyAlignment="1">
      <alignment horizontal="right" vertical="center"/>
    </xf>
    <xf numFmtId="1" fontId="8" fillId="0" borderId="40" xfId="0" applyNumberFormat="1" applyFont="1" applyBorder="1" applyAlignment="1">
      <alignment horizontal="right" vertical="center"/>
    </xf>
    <xf numFmtId="1" fontId="8" fillId="0" borderId="41" xfId="0" applyNumberFormat="1" applyFont="1" applyBorder="1" applyAlignment="1">
      <alignment horizontal="right" vertical="center"/>
    </xf>
    <xf numFmtId="1" fontId="8" fillId="0" borderId="42" xfId="0" applyNumberFormat="1" applyFont="1" applyBorder="1" applyAlignment="1">
      <alignment horizontal="right" vertical="center"/>
    </xf>
    <xf numFmtId="0" fontId="8" fillId="0" borderId="41" xfId="0" applyFont="1" applyBorder="1" applyAlignment="1">
      <alignment horizontal="right" vertical="center"/>
    </xf>
    <xf numFmtId="0" fontId="8" fillId="0" borderId="42" xfId="0" applyFont="1" applyBorder="1" applyAlignment="1">
      <alignment horizontal="right" vertical="center"/>
    </xf>
    <xf numFmtId="180" fontId="6" fillId="0" borderId="58" xfId="0" applyNumberFormat="1" applyFont="1" applyBorder="1" applyAlignment="1">
      <alignment horizontal="right" vertical="center"/>
    </xf>
    <xf numFmtId="1" fontId="7" fillId="0" borderId="23" xfId="0" applyNumberFormat="1" applyFont="1" applyBorder="1" applyAlignment="1">
      <alignment horizontal="right" vertical="center"/>
    </xf>
    <xf numFmtId="180" fontId="6" fillId="0" borderId="62" xfId="0" applyNumberFormat="1" applyFont="1" applyBorder="1" applyAlignment="1">
      <alignment horizontal="right" vertical="center"/>
    </xf>
    <xf numFmtId="0" fontId="7" fillId="3" borderId="36" xfId="0" applyFont="1" applyFill="1" applyBorder="1" applyAlignment="1">
      <alignment horizontal="center" vertical="center"/>
    </xf>
    <xf numFmtId="1" fontId="7" fillId="0" borderId="62" xfId="0" applyNumberFormat="1" applyFont="1" applyBorder="1" applyAlignment="1">
      <alignment horizontal="right" vertical="center"/>
    </xf>
    <xf numFmtId="179" fontId="8" fillId="0" borderId="62" xfId="0" applyNumberFormat="1" applyFont="1" applyBorder="1" applyAlignment="1">
      <alignment horizontal="right" vertical="center"/>
    </xf>
    <xf numFmtId="0" fontId="7" fillId="0" borderId="62" xfId="0" applyFont="1" applyBorder="1" applyAlignment="1">
      <alignment horizontal="center" vertical="center"/>
    </xf>
    <xf numFmtId="179" fontId="8" fillId="0" borderId="37" xfId="0" applyNumberFormat="1" applyFont="1" applyBorder="1" applyAlignment="1">
      <alignment horizontal="right" vertical="center"/>
    </xf>
    <xf numFmtId="179" fontId="8" fillId="0" borderId="38" xfId="0" applyNumberFormat="1" applyFont="1" applyBorder="1" applyAlignment="1">
      <alignment horizontal="right" vertical="center"/>
    </xf>
    <xf numFmtId="180" fontId="6" fillId="0" borderId="23" xfId="0" applyNumberFormat="1" applyFont="1" applyBorder="1" applyAlignment="1">
      <alignment horizontal="right" vertical="center"/>
    </xf>
    <xf numFmtId="0" fontId="7" fillId="3" borderId="35" xfId="0" applyFont="1" applyFill="1" applyBorder="1" applyAlignment="1">
      <alignment horizontal="center" vertical="center"/>
    </xf>
    <xf numFmtId="179" fontId="8" fillId="0" borderId="23" xfId="0" applyNumberFormat="1" applyFont="1" applyBorder="1" applyAlignment="1">
      <alignment horizontal="right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180" fontId="6" fillId="0" borderId="37" xfId="0" applyNumberFormat="1" applyFont="1" applyBorder="1" applyAlignment="1">
      <alignment horizontal="right" vertical="center"/>
    </xf>
    <xf numFmtId="180" fontId="6" fillId="0" borderId="38" xfId="0" applyNumberFormat="1" applyFont="1" applyBorder="1" applyAlignment="1">
      <alignment horizontal="right" vertical="center"/>
    </xf>
    <xf numFmtId="0" fontId="8" fillId="0" borderId="49" xfId="0" applyFont="1" applyBorder="1" applyAlignment="1">
      <alignment horizontal="center" vertical="center"/>
    </xf>
    <xf numFmtId="0" fontId="8" fillId="0" borderId="58" xfId="0" applyFont="1" applyBorder="1" applyAlignment="1">
      <alignment horizontal="right" vertical="center"/>
    </xf>
    <xf numFmtId="0" fontId="6" fillId="0" borderId="58" xfId="0" applyFont="1" applyBorder="1" applyAlignment="1">
      <alignment horizontal="right" vertical="center"/>
    </xf>
    <xf numFmtId="0" fontId="8" fillId="0" borderId="40" xfId="0" applyFont="1" applyBorder="1" applyAlignment="1">
      <alignment horizontal="right" vertical="center"/>
    </xf>
    <xf numFmtId="1" fontId="6" fillId="0" borderId="23" xfId="0" applyNumberFormat="1" applyFont="1" applyBorder="1" applyAlignment="1">
      <alignment horizontal="right" vertical="center"/>
    </xf>
    <xf numFmtId="0" fontId="6" fillId="0" borderId="23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8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40" xfId="0" applyNumberFormat="1" applyFont="1" applyBorder="1" applyAlignment="1">
      <alignment horizontal="right" vertical="center"/>
    </xf>
    <xf numFmtId="176" fontId="8" fillId="0" borderId="41" xfId="0" applyNumberFormat="1" applyFont="1" applyBorder="1" applyAlignment="1">
      <alignment horizontal="right" vertical="center"/>
    </xf>
    <xf numFmtId="176" fontId="8" fillId="0" borderId="42" xfId="0" applyNumberFormat="1" applyFont="1" applyBorder="1" applyAlignment="1">
      <alignment horizontal="right" vertical="center"/>
    </xf>
    <xf numFmtId="2" fontId="8" fillId="0" borderId="58" xfId="0" applyNumberFormat="1" applyFont="1" applyBorder="1" applyAlignment="1">
      <alignment horizontal="right" vertical="center"/>
    </xf>
    <xf numFmtId="176" fontId="8" fillId="0" borderId="23" xfId="0" applyNumberFormat="1" applyFont="1" applyBorder="1" applyAlignment="1">
      <alignment horizontal="right" vertical="center"/>
    </xf>
    <xf numFmtId="0" fontId="7" fillId="0" borderId="65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</cellXfs>
  <cellStyles count="3">
    <cellStyle name="Normal" xfId="0" builtinId="0"/>
    <cellStyle name="常规 2" xfId="2" xr:uid="{00000000-0005-0000-0000-000000000000}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norm.dist!$C$5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norm.dist!$B$6:$B$86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norm.dist!$C$6:$C$86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4C-8D45-856D-7AC9957F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97440"/>
        <c:axId val="87598976"/>
      </c:scatterChart>
      <c:valAx>
        <c:axId val="87597440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87598976"/>
        <c:crosses val="autoZero"/>
        <c:crossBetween val="midCat"/>
      </c:valAx>
      <c:valAx>
        <c:axId val="875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87597440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norm.dist!$Z$5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norm.dist!$Y$6:$Y$86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norm.dist!$Z$6:$Z$86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9-0049-A982-8E074C179BBD}"/>
            </c:ext>
          </c:extLst>
        </c:ser>
        <c:ser>
          <c:idx val="1"/>
          <c:order val="1"/>
          <c:tx>
            <c:strRef>
              <c:f>norm.dist!$AB$5</c:f>
              <c:strCache>
                <c:ptCount val="1"/>
                <c:pt idx="0">
                  <c:v>f(x')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norm.dist!$AA$6:$AA$26</c:f>
              <c:numCache>
                <c:formatCode>General</c:formatCode>
                <c:ptCount val="2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</c:numCache>
            </c:numRef>
          </c:xVal>
          <c:yVal>
            <c:numRef>
              <c:f>norm.dist!$AB$6:$AB$26</c:f>
              <c:numCache>
                <c:formatCode>General</c:formatCode>
                <c:ptCount val="2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9-0049-A982-8E074C179BBD}"/>
            </c:ext>
          </c:extLst>
        </c:ser>
        <c:ser>
          <c:idx val="2"/>
          <c:order val="2"/>
          <c:tx>
            <c:strRef>
              <c:f>norm.dist!$AD$5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norm.dist!$AC$6:$AC$26</c:f>
              <c:numCache>
                <c:formatCode>General</c:formatCode>
                <c:ptCount val="2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</c:numCache>
            </c:numRef>
          </c:xVal>
          <c:yVal>
            <c:numRef>
              <c:f>norm.dist!$AD$6:$AD$26</c:f>
              <c:numCache>
                <c:formatCode>General</c:formatCode>
                <c:ptCount val="21"/>
                <c:pt idx="0">
                  <c:v>5.3990966513188063E-2</c:v>
                </c:pt>
                <c:pt idx="1">
                  <c:v>4.3983595980427191E-2</c:v>
                </c:pt>
                <c:pt idx="2">
                  <c:v>3.5474592846231424E-2</c:v>
                </c:pt>
                <c:pt idx="3">
                  <c:v>2.8327037741601158E-2</c:v>
                </c:pt>
                <c:pt idx="4">
                  <c:v>2.2394530294842882E-2</c:v>
                </c:pt>
                <c:pt idx="5">
                  <c:v>1.7528300493568523E-2</c:v>
                </c:pt>
                <c:pt idx="6">
                  <c:v>1.3582969233685602E-2</c:v>
                </c:pt>
                <c:pt idx="7">
                  <c:v>1.0420934814422578E-2</c:v>
                </c:pt>
                <c:pt idx="8">
                  <c:v>7.915451582979946E-3</c:v>
                </c:pt>
                <c:pt idx="9">
                  <c:v>5.9525324197758382E-3</c:v>
                </c:pt>
                <c:pt idx="10">
                  <c:v>4.4318484119379954E-3</c:v>
                </c:pt>
                <c:pt idx="11">
                  <c:v>3.26681905619991E-3</c:v>
                </c:pt>
                <c:pt idx="12">
                  <c:v>2.3840882014648343E-3</c:v>
                </c:pt>
                <c:pt idx="13">
                  <c:v>1.7225689390536734E-3</c:v>
                </c:pt>
                <c:pt idx="14">
                  <c:v>1.2322191684730143E-3</c:v>
                </c:pt>
                <c:pt idx="15">
                  <c:v>8.7268269504575625E-4</c:v>
                </c:pt>
                <c:pt idx="16">
                  <c:v>6.1190193011376919E-4</c:v>
                </c:pt>
                <c:pt idx="17">
                  <c:v>4.2478027055074921E-4</c:v>
                </c:pt>
                <c:pt idx="18">
                  <c:v>2.9194692579145848E-4</c:v>
                </c:pt>
                <c:pt idx="19">
                  <c:v>1.9865547139277128E-4</c:v>
                </c:pt>
                <c:pt idx="20">
                  <c:v>1.3383022576488442E-4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9-0049-A982-8E074C179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32672"/>
        <c:axId val="111956352"/>
      </c:scatterChart>
      <c:valAx>
        <c:axId val="111532672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11956352"/>
        <c:crosses val="autoZero"/>
        <c:crossBetween val="midCat"/>
        <c:majorUnit val="4"/>
      </c:valAx>
      <c:valAx>
        <c:axId val="11195635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1153267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75-834D-8172-3D99CAFB1CBA}"/>
            </c:ext>
          </c:extLst>
        </c:ser>
        <c:ser>
          <c:idx val="1"/>
          <c:order val="1"/>
          <c:tx>
            <c:strRef>
              <c:f>norm.dist!$N$5</c:f>
              <c:strCache>
                <c:ptCount val="1"/>
                <c:pt idx="0">
                  <c:v>f(x')</c:v>
                </c:pt>
              </c:strCache>
            </c:strRef>
          </c:tx>
          <c:marker>
            <c:symbol val="none"/>
          </c:marker>
          <c:xVal>
            <c:numRef>
              <c:f>norm.dist!$M$6:$M$86</c:f>
              <c:numCache>
                <c:formatCode>General</c:formatCode>
                <c:ptCount val="81"/>
                <c:pt idx="0">
                  <c:v>-8</c:v>
                </c:pt>
                <c:pt idx="1">
                  <c:v>-7.8</c:v>
                </c:pt>
                <c:pt idx="2">
                  <c:v>-7.6</c:v>
                </c:pt>
                <c:pt idx="3">
                  <c:v>-7.3999999999999995</c:v>
                </c:pt>
                <c:pt idx="4">
                  <c:v>-7.1999999999999993</c:v>
                </c:pt>
                <c:pt idx="5">
                  <c:v>-6.9999999999999991</c:v>
                </c:pt>
                <c:pt idx="6">
                  <c:v>-6.7999999999999989</c:v>
                </c:pt>
                <c:pt idx="7">
                  <c:v>-6.5999999999999988</c:v>
                </c:pt>
                <c:pt idx="8">
                  <c:v>-6.3999999999999986</c:v>
                </c:pt>
                <c:pt idx="9">
                  <c:v>-6.1999999999999984</c:v>
                </c:pt>
                <c:pt idx="10">
                  <c:v>-5.9999999999999982</c:v>
                </c:pt>
                <c:pt idx="11">
                  <c:v>-5.799999999999998</c:v>
                </c:pt>
                <c:pt idx="12">
                  <c:v>-5.5999999999999979</c:v>
                </c:pt>
                <c:pt idx="13">
                  <c:v>-5.3999999999999977</c:v>
                </c:pt>
                <c:pt idx="14">
                  <c:v>-5.1999999999999975</c:v>
                </c:pt>
                <c:pt idx="15">
                  <c:v>-4.9999999999999973</c:v>
                </c:pt>
                <c:pt idx="16">
                  <c:v>-4.7999999999999972</c:v>
                </c:pt>
                <c:pt idx="17">
                  <c:v>-4.599999999999997</c:v>
                </c:pt>
                <c:pt idx="18">
                  <c:v>-4.3999999999999968</c:v>
                </c:pt>
                <c:pt idx="19">
                  <c:v>-4.1999999999999966</c:v>
                </c:pt>
                <c:pt idx="20">
                  <c:v>-3.9999999999999964</c:v>
                </c:pt>
                <c:pt idx="21">
                  <c:v>-3.7999999999999963</c:v>
                </c:pt>
                <c:pt idx="22">
                  <c:v>-3.5999999999999961</c:v>
                </c:pt>
                <c:pt idx="23">
                  <c:v>-3.3999999999999959</c:v>
                </c:pt>
                <c:pt idx="24">
                  <c:v>-3.1999999999999957</c:v>
                </c:pt>
                <c:pt idx="25">
                  <c:v>-2.9999999999999956</c:v>
                </c:pt>
                <c:pt idx="26">
                  <c:v>-2.7999999999999954</c:v>
                </c:pt>
                <c:pt idx="27">
                  <c:v>-2.5999999999999952</c:v>
                </c:pt>
                <c:pt idx="28">
                  <c:v>-2.399999999999995</c:v>
                </c:pt>
                <c:pt idx="29">
                  <c:v>-2.1999999999999948</c:v>
                </c:pt>
                <c:pt idx="30">
                  <c:v>-1.9999999999999949</c:v>
                </c:pt>
                <c:pt idx="31">
                  <c:v>-1.7999999999999949</c:v>
                </c:pt>
                <c:pt idx="32">
                  <c:v>-1.599999999999995</c:v>
                </c:pt>
                <c:pt idx="33">
                  <c:v>-1.399999999999995</c:v>
                </c:pt>
                <c:pt idx="34">
                  <c:v>-1.1999999999999951</c:v>
                </c:pt>
                <c:pt idx="35">
                  <c:v>-0.99999999999999512</c:v>
                </c:pt>
                <c:pt idx="36">
                  <c:v>-0.79999999999999516</c:v>
                </c:pt>
                <c:pt idx="37">
                  <c:v>-0.5999999999999952</c:v>
                </c:pt>
                <c:pt idx="38">
                  <c:v>-0.39999999999999519</c:v>
                </c:pt>
                <c:pt idx="39">
                  <c:v>-0.19999999999999518</c:v>
                </c:pt>
                <c:pt idx="40">
                  <c:v>4.829470157119431E-15</c:v>
                </c:pt>
                <c:pt idx="41">
                  <c:v>0.20000000000000484</c:v>
                </c:pt>
                <c:pt idx="42">
                  <c:v>0.40000000000000485</c:v>
                </c:pt>
                <c:pt idx="43">
                  <c:v>0.60000000000000486</c:v>
                </c:pt>
                <c:pt idx="44">
                  <c:v>0.80000000000000493</c:v>
                </c:pt>
                <c:pt idx="45">
                  <c:v>1.0000000000000049</c:v>
                </c:pt>
                <c:pt idx="46">
                  <c:v>1.2000000000000048</c:v>
                </c:pt>
                <c:pt idx="47">
                  <c:v>1.4000000000000048</c:v>
                </c:pt>
                <c:pt idx="48">
                  <c:v>1.6000000000000048</c:v>
                </c:pt>
                <c:pt idx="49">
                  <c:v>1.8000000000000047</c:v>
                </c:pt>
                <c:pt idx="50">
                  <c:v>2.0000000000000049</c:v>
                </c:pt>
                <c:pt idx="51">
                  <c:v>2.2000000000000051</c:v>
                </c:pt>
                <c:pt idx="52">
                  <c:v>2.4000000000000052</c:v>
                </c:pt>
                <c:pt idx="53">
                  <c:v>2.6000000000000054</c:v>
                </c:pt>
                <c:pt idx="54">
                  <c:v>2.8000000000000056</c:v>
                </c:pt>
                <c:pt idx="55">
                  <c:v>3.0000000000000058</c:v>
                </c:pt>
                <c:pt idx="56">
                  <c:v>3.200000000000006</c:v>
                </c:pt>
                <c:pt idx="57">
                  <c:v>3.4000000000000061</c:v>
                </c:pt>
                <c:pt idx="58">
                  <c:v>3.6000000000000063</c:v>
                </c:pt>
                <c:pt idx="59">
                  <c:v>3.8000000000000065</c:v>
                </c:pt>
                <c:pt idx="60">
                  <c:v>4.0000000000000062</c:v>
                </c:pt>
                <c:pt idx="61">
                  <c:v>4.2000000000000064</c:v>
                </c:pt>
                <c:pt idx="62">
                  <c:v>4.4000000000000066</c:v>
                </c:pt>
                <c:pt idx="63">
                  <c:v>4.6000000000000068</c:v>
                </c:pt>
                <c:pt idx="64">
                  <c:v>4.8000000000000069</c:v>
                </c:pt>
                <c:pt idx="65">
                  <c:v>5.0000000000000071</c:v>
                </c:pt>
                <c:pt idx="66">
                  <c:v>5.2000000000000073</c:v>
                </c:pt>
                <c:pt idx="67">
                  <c:v>5.4000000000000075</c:v>
                </c:pt>
                <c:pt idx="68">
                  <c:v>5.6000000000000076</c:v>
                </c:pt>
                <c:pt idx="69">
                  <c:v>5.8000000000000078</c:v>
                </c:pt>
                <c:pt idx="70">
                  <c:v>6.000000000000008</c:v>
                </c:pt>
                <c:pt idx="71">
                  <c:v>6.2000000000000082</c:v>
                </c:pt>
                <c:pt idx="72">
                  <c:v>6.4000000000000083</c:v>
                </c:pt>
                <c:pt idx="73">
                  <c:v>6.6000000000000085</c:v>
                </c:pt>
                <c:pt idx="74">
                  <c:v>6.8000000000000087</c:v>
                </c:pt>
                <c:pt idx="75">
                  <c:v>7.0000000000000089</c:v>
                </c:pt>
                <c:pt idx="76">
                  <c:v>7.2000000000000091</c:v>
                </c:pt>
                <c:pt idx="77">
                  <c:v>7.4000000000000092</c:v>
                </c:pt>
                <c:pt idx="78">
                  <c:v>7.6000000000000094</c:v>
                </c:pt>
                <c:pt idx="79">
                  <c:v>7.8000000000000096</c:v>
                </c:pt>
                <c:pt idx="80">
                  <c:v>8.0000000000000089</c:v>
                </c:pt>
              </c:numCache>
            </c:numRef>
          </c:xVal>
          <c:yVal>
            <c:numRef>
              <c:f>norm.dist!$N$6:$N$86</c:f>
              <c:numCache>
                <c:formatCode>General</c:formatCode>
                <c:ptCount val="81"/>
                <c:pt idx="0">
                  <c:v>6.6915112882442684E-5</c:v>
                </c:pt>
                <c:pt idx="1">
                  <c:v>9.9327735696386359E-5</c:v>
                </c:pt>
                <c:pt idx="2">
                  <c:v>1.4597346289573014E-4</c:v>
                </c:pt>
                <c:pt idx="3">
                  <c:v>2.123901352753761E-4</c:v>
                </c:pt>
                <c:pt idx="4">
                  <c:v>3.0595096505688649E-4</c:v>
                </c:pt>
                <c:pt idx="5">
                  <c:v>4.3634134752288084E-4</c:v>
                </c:pt>
                <c:pt idx="6">
                  <c:v>6.1610958423651051E-4</c:v>
                </c:pt>
                <c:pt idx="7">
                  <c:v>8.6128446952684213E-4</c:v>
                </c:pt>
                <c:pt idx="8">
                  <c:v>1.1920441007324243E-3</c:v>
                </c:pt>
                <c:pt idx="9">
                  <c:v>1.6334095280999637E-3</c:v>
                </c:pt>
                <c:pt idx="10">
                  <c:v>2.2159242059690094E-3</c:v>
                </c:pt>
                <c:pt idx="11">
                  <c:v>2.9762662098879347E-3</c:v>
                </c:pt>
                <c:pt idx="12">
                  <c:v>3.9577257914899947E-3</c:v>
                </c:pt>
                <c:pt idx="13">
                  <c:v>5.210467407211314E-3</c:v>
                </c:pt>
                <c:pt idx="14">
                  <c:v>6.7914846168428307E-3</c:v>
                </c:pt>
                <c:pt idx="15">
                  <c:v>8.7641502467842997E-3</c:v>
                </c:pt>
                <c:pt idx="16">
                  <c:v>1.1197265147421484E-2</c:v>
                </c:pt>
                <c:pt idx="17">
                  <c:v>1.4163518870800638E-2</c:v>
                </c:pt>
                <c:pt idx="18">
                  <c:v>1.7737296423115785E-2</c:v>
                </c:pt>
                <c:pt idx="19">
                  <c:v>2.1991797990213675E-2</c:v>
                </c:pt>
                <c:pt idx="20">
                  <c:v>2.6995483256594125E-2</c:v>
                </c:pt>
                <c:pt idx="21">
                  <c:v>3.2807907387338416E-2</c:v>
                </c:pt>
                <c:pt idx="22">
                  <c:v>3.9475079150447213E-2</c:v>
                </c:pt>
                <c:pt idx="23">
                  <c:v>4.7024538688443626E-2</c:v>
                </c:pt>
                <c:pt idx="24">
                  <c:v>5.5460417339727959E-2</c:v>
                </c:pt>
                <c:pt idx="25">
                  <c:v>6.475879783294608E-2</c:v>
                </c:pt>
                <c:pt idx="26">
                  <c:v>7.4863732817872675E-2</c:v>
                </c:pt>
                <c:pt idx="27">
                  <c:v>8.5684296023903955E-2</c:v>
                </c:pt>
                <c:pt idx="28">
                  <c:v>9.7093027491606768E-2</c:v>
                </c:pt>
                <c:pt idx="29">
                  <c:v>0.10892608851627558</c:v>
                </c:pt>
                <c:pt idx="30">
                  <c:v>0.12098536225957199</c:v>
                </c:pt>
                <c:pt idx="31">
                  <c:v>0.13304262494937771</c:v>
                </c:pt>
                <c:pt idx="32">
                  <c:v>0.14484577638074167</c:v>
                </c:pt>
                <c:pt idx="33">
                  <c:v>0.15612696668338091</c:v>
                </c:pt>
                <c:pt idx="34">
                  <c:v>0.16661230144590006</c:v>
                </c:pt>
                <c:pt idx="35">
                  <c:v>0.17603266338214996</c:v>
                </c:pt>
                <c:pt idx="36">
                  <c:v>0.18413507015166183</c:v>
                </c:pt>
                <c:pt idx="37">
                  <c:v>0.19069390773026221</c:v>
                </c:pt>
                <c:pt idx="38">
                  <c:v>0.19552134698772805</c:v>
                </c:pt>
                <c:pt idx="39">
                  <c:v>0.19847627373850593</c:v>
                </c:pt>
                <c:pt idx="40">
                  <c:v>0.19947114020071635</c:v>
                </c:pt>
                <c:pt idx="41">
                  <c:v>0.19847627373850585</c:v>
                </c:pt>
                <c:pt idx="42">
                  <c:v>0.19552134698772786</c:v>
                </c:pt>
                <c:pt idx="43">
                  <c:v>0.1906939077302619</c:v>
                </c:pt>
                <c:pt idx="44">
                  <c:v>0.18413507015166147</c:v>
                </c:pt>
                <c:pt idx="45">
                  <c:v>0.17603266338214954</c:v>
                </c:pt>
                <c:pt idx="46">
                  <c:v>0.16661230144589959</c:v>
                </c:pt>
                <c:pt idx="47">
                  <c:v>0.15612696668338036</c:v>
                </c:pt>
                <c:pt idx="48">
                  <c:v>0.14484577638074109</c:v>
                </c:pt>
                <c:pt idx="49">
                  <c:v>0.13304262494937713</c:v>
                </c:pt>
                <c:pt idx="50">
                  <c:v>0.12098536225957139</c:v>
                </c:pt>
                <c:pt idx="51">
                  <c:v>0.10892608851627499</c:v>
                </c:pt>
                <c:pt idx="52">
                  <c:v>9.7093027491606157E-2</c:v>
                </c:pt>
                <c:pt idx="53">
                  <c:v>8.5684296023903386E-2</c:v>
                </c:pt>
                <c:pt idx="54">
                  <c:v>7.4863732817872133E-2</c:v>
                </c:pt>
                <c:pt idx="55">
                  <c:v>6.475879783294558E-2</c:v>
                </c:pt>
                <c:pt idx="56">
                  <c:v>5.5460417339727515E-2</c:v>
                </c:pt>
                <c:pt idx="57">
                  <c:v>4.7024538688443217E-2</c:v>
                </c:pt>
                <c:pt idx="58">
                  <c:v>3.947507915044686E-2</c:v>
                </c:pt>
                <c:pt idx="59">
                  <c:v>3.2807907387338096E-2</c:v>
                </c:pt>
                <c:pt idx="60">
                  <c:v>2.6995483256593858E-2</c:v>
                </c:pt>
                <c:pt idx="61">
                  <c:v>2.199179799021345E-2</c:v>
                </c:pt>
                <c:pt idx="62">
                  <c:v>1.7737296423115594E-2</c:v>
                </c:pt>
                <c:pt idx="63">
                  <c:v>1.416351887080048E-2</c:v>
                </c:pt>
                <c:pt idx="64">
                  <c:v>1.1197265147421356E-2</c:v>
                </c:pt>
                <c:pt idx="65">
                  <c:v>8.7641502467841904E-3</c:v>
                </c:pt>
                <c:pt idx="66">
                  <c:v>6.7914846168427431E-3</c:v>
                </c:pt>
                <c:pt idx="67">
                  <c:v>5.2104674072112438E-3</c:v>
                </c:pt>
                <c:pt idx="68">
                  <c:v>3.95772579148994E-3</c:v>
                </c:pt>
                <c:pt idx="69">
                  <c:v>2.9762662098878926E-3</c:v>
                </c:pt>
                <c:pt idx="70">
                  <c:v>2.2159242059689764E-3</c:v>
                </c:pt>
                <c:pt idx="71">
                  <c:v>1.6334095280999392E-3</c:v>
                </c:pt>
                <c:pt idx="72">
                  <c:v>1.1920441007324052E-3</c:v>
                </c:pt>
                <c:pt idx="73">
                  <c:v>8.612844695268276E-4</c:v>
                </c:pt>
                <c:pt idx="74">
                  <c:v>6.1610958423650064E-4</c:v>
                </c:pt>
                <c:pt idx="75">
                  <c:v>4.3634134752287303E-4</c:v>
                </c:pt>
                <c:pt idx="76">
                  <c:v>3.0595096505688107E-4</c:v>
                </c:pt>
                <c:pt idx="77">
                  <c:v>2.1239013527537214E-4</c:v>
                </c:pt>
                <c:pt idx="78">
                  <c:v>1.4597346289572753E-4</c:v>
                </c:pt>
                <c:pt idx="79">
                  <c:v>9.9327735696384407E-5</c:v>
                </c:pt>
                <c:pt idx="80">
                  <c:v>6.6915112882441491E-5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75-834D-8172-3D99CAFB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50336"/>
        <c:axId val="115951872"/>
      </c:scatterChart>
      <c:valAx>
        <c:axId val="115950336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15951872"/>
        <c:crosses val="autoZero"/>
        <c:crossBetween val="midCat"/>
        <c:majorUnit val="2"/>
      </c:valAx>
      <c:valAx>
        <c:axId val="11595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1595033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3-1345-8207-B0362C7F4C0B}"/>
            </c:ext>
          </c:extLst>
        </c:ser>
        <c:ser>
          <c:idx val="1"/>
          <c:order val="1"/>
          <c:tx>
            <c:strRef>
              <c:f>norm.dist!$P$5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norm.dist!$O$6:$O$86</c:f>
              <c:numCache>
                <c:formatCode>General</c:formatCode>
                <c:ptCount val="8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6.3837823915946501E-16</c:v>
                </c:pt>
                <c:pt idx="21">
                  <c:v>0.10000000000000064</c:v>
                </c:pt>
                <c:pt idx="22">
                  <c:v>0.20000000000000065</c:v>
                </c:pt>
                <c:pt idx="23">
                  <c:v>0.30000000000000066</c:v>
                </c:pt>
                <c:pt idx="24">
                  <c:v>0.40000000000000069</c:v>
                </c:pt>
                <c:pt idx="25">
                  <c:v>0.50000000000000067</c:v>
                </c:pt>
                <c:pt idx="26">
                  <c:v>0.60000000000000064</c:v>
                </c:pt>
                <c:pt idx="27">
                  <c:v>0.70000000000000062</c:v>
                </c:pt>
                <c:pt idx="28">
                  <c:v>0.8000000000000006</c:v>
                </c:pt>
                <c:pt idx="29">
                  <c:v>0.90000000000000058</c:v>
                </c:pt>
                <c:pt idx="30">
                  <c:v>1.0000000000000007</c:v>
                </c:pt>
                <c:pt idx="31">
                  <c:v>1.1000000000000008</c:v>
                </c:pt>
                <c:pt idx="32">
                  <c:v>1.2000000000000008</c:v>
                </c:pt>
                <c:pt idx="33">
                  <c:v>1.3000000000000009</c:v>
                </c:pt>
                <c:pt idx="34">
                  <c:v>1.400000000000001</c:v>
                </c:pt>
                <c:pt idx="35">
                  <c:v>1.5000000000000011</c:v>
                </c:pt>
                <c:pt idx="36">
                  <c:v>1.6000000000000012</c:v>
                </c:pt>
                <c:pt idx="37">
                  <c:v>1.7000000000000013</c:v>
                </c:pt>
                <c:pt idx="38">
                  <c:v>1.8000000000000014</c:v>
                </c:pt>
                <c:pt idx="39">
                  <c:v>1.9000000000000015</c:v>
                </c:pt>
                <c:pt idx="40">
                  <c:v>2.0000000000000013</c:v>
                </c:pt>
                <c:pt idx="41">
                  <c:v>2.1000000000000014</c:v>
                </c:pt>
                <c:pt idx="42">
                  <c:v>2.2000000000000015</c:v>
                </c:pt>
                <c:pt idx="43">
                  <c:v>2.3000000000000016</c:v>
                </c:pt>
                <c:pt idx="44">
                  <c:v>2.4000000000000017</c:v>
                </c:pt>
                <c:pt idx="45">
                  <c:v>2.5000000000000018</c:v>
                </c:pt>
                <c:pt idx="46">
                  <c:v>2.6000000000000019</c:v>
                </c:pt>
                <c:pt idx="47">
                  <c:v>2.700000000000002</c:v>
                </c:pt>
                <c:pt idx="48">
                  <c:v>2.800000000000002</c:v>
                </c:pt>
                <c:pt idx="49">
                  <c:v>2.9000000000000021</c:v>
                </c:pt>
                <c:pt idx="50">
                  <c:v>3.0000000000000022</c:v>
                </c:pt>
                <c:pt idx="51">
                  <c:v>3.1000000000000023</c:v>
                </c:pt>
                <c:pt idx="52">
                  <c:v>3.2000000000000024</c:v>
                </c:pt>
                <c:pt idx="53">
                  <c:v>3.3000000000000025</c:v>
                </c:pt>
                <c:pt idx="54">
                  <c:v>3.4000000000000026</c:v>
                </c:pt>
                <c:pt idx="55">
                  <c:v>3.5000000000000027</c:v>
                </c:pt>
                <c:pt idx="56">
                  <c:v>3.6000000000000028</c:v>
                </c:pt>
                <c:pt idx="57">
                  <c:v>3.7000000000000028</c:v>
                </c:pt>
                <c:pt idx="58">
                  <c:v>3.8000000000000029</c:v>
                </c:pt>
                <c:pt idx="59">
                  <c:v>3.900000000000003</c:v>
                </c:pt>
                <c:pt idx="60">
                  <c:v>4.0000000000000027</c:v>
                </c:pt>
                <c:pt idx="61">
                  <c:v>4.1000000000000023</c:v>
                </c:pt>
                <c:pt idx="62">
                  <c:v>4.200000000000002</c:v>
                </c:pt>
                <c:pt idx="63">
                  <c:v>4.3000000000000016</c:v>
                </c:pt>
                <c:pt idx="64">
                  <c:v>4.4000000000000012</c:v>
                </c:pt>
                <c:pt idx="65">
                  <c:v>4.5000000000000009</c:v>
                </c:pt>
                <c:pt idx="66">
                  <c:v>4.6000000000000005</c:v>
                </c:pt>
                <c:pt idx="67">
                  <c:v>4.7</c:v>
                </c:pt>
                <c:pt idx="68">
                  <c:v>4.8</c:v>
                </c:pt>
                <c:pt idx="69">
                  <c:v>4.8999999999999995</c:v>
                </c:pt>
                <c:pt idx="70">
                  <c:v>4.9999999999999991</c:v>
                </c:pt>
                <c:pt idx="71">
                  <c:v>5.0999999999999988</c:v>
                </c:pt>
                <c:pt idx="72">
                  <c:v>5.1999999999999984</c:v>
                </c:pt>
                <c:pt idx="73">
                  <c:v>5.299999999999998</c:v>
                </c:pt>
                <c:pt idx="74">
                  <c:v>5.3999999999999977</c:v>
                </c:pt>
                <c:pt idx="75">
                  <c:v>5.4999999999999973</c:v>
                </c:pt>
                <c:pt idx="76">
                  <c:v>5.599999999999997</c:v>
                </c:pt>
                <c:pt idx="77">
                  <c:v>5.6999999999999966</c:v>
                </c:pt>
                <c:pt idx="78">
                  <c:v>5.7999999999999963</c:v>
                </c:pt>
                <c:pt idx="79">
                  <c:v>5.8999999999999959</c:v>
                </c:pt>
                <c:pt idx="80">
                  <c:v>5.9999999999999956</c:v>
                </c:pt>
              </c:numCache>
            </c:numRef>
          </c:xVal>
          <c:yVal>
            <c:numRef>
              <c:f>norm.dist!$P$6:$P$86</c:f>
              <c:numCache>
                <c:formatCode>General</c:formatCode>
                <c:ptCount val="8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6.3698251788671238E-6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2.494247129005362E-5</c:v>
                </c:pt>
                <c:pt idx="7">
                  <c:v>3.8535196742087265E-5</c:v>
                </c:pt>
                <c:pt idx="8">
                  <c:v>5.8943067756540058E-5</c:v>
                </c:pt>
                <c:pt idx="9">
                  <c:v>8.9261657177132928E-5</c:v>
                </c:pt>
                <c:pt idx="10">
                  <c:v>1.3383022576488583E-4</c:v>
                </c:pt>
                <c:pt idx="11">
                  <c:v>1.9865547139277307E-4</c:v>
                </c:pt>
                <c:pt idx="12">
                  <c:v>2.9194692579146081E-4</c:v>
                </c:pt>
                <c:pt idx="13">
                  <c:v>4.247802705507529E-4</c:v>
                </c:pt>
                <c:pt idx="14">
                  <c:v>6.1190193011377407E-4</c:v>
                </c:pt>
                <c:pt idx="15">
                  <c:v>8.7268269504576319E-4</c:v>
                </c:pt>
                <c:pt idx="16">
                  <c:v>1.232219168473021E-3</c:v>
                </c:pt>
                <c:pt idx="17">
                  <c:v>1.7225689390536843E-3</c:v>
                </c:pt>
                <c:pt idx="18">
                  <c:v>2.3840882014648486E-3</c:v>
                </c:pt>
                <c:pt idx="19">
                  <c:v>3.2668190561999273E-3</c:v>
                </c:pt>
                <c:pt idx="20">
                  <c:v>4.4318484119380153E-3</c:v>
                </c:pt>
                <c:pt idx="21">
                  <c:v>5.9525324197758642E-3</c:v>
                </c:pt>
                <c:pt idx="22">
                  <c:v>7.9154515829799772E-3</c:v>
                </c:pt>
                <c:pt idx="23">
                  <c:v>1.0420934814422614E-2</c:v>
                </c:pt>
                <c:pt idx="24">
                  <c:v>1.3582969233685644E-2</c:v>
                </c:pt>
                <c:pt idx="25">
                  <c:v>1.7528300493568578E-2</c:v>
                </c:pt>
                <c:pt idx="26">
                  <c:v>2.2394530294842931E-2</c:v>
                </c:pt>
                <c:pt idx="27">
                  <c:v>2.832703774160121E-2</c:v>
                </c:pt>
                <c:pt idx="28">
                  <c:v>3.5474592846231487E-2</c:v>
                </c:pt>
                <c:pt idx="29">
                  <c:v>4.3983595980427233E-2</c:v>
                </c:pt>
                <c:pt idx="30">
                  <c:v>5.3990966513188125E-2</c:v>
                </c:pt>
                <c:pt idx="31">
                  <c:v>6.5615814774676678E-2</c:v>
                </c:pt>
                <c:pt idx="32">
                  <c:v>7.8950158300894274E-2</c:v>
                </c:pt>
                <c:pt idx="33">
                  <c:v>9.4049077376887072E-2</c:v>
                </c:pt>
                <c:pt idx="34">
                  <c:v>0.11092083467945574</c:v>
                </c:pt>
                <c:pt idx="35">
                  <c:v>0.12951759566589197</c:v>
                </c:pt>
                <c:pt idx="36">
                  <c:v>0.14972746563574513</c:v>
                </c:pt>
                <c:pt idx="37">
                  <c:v>0.17136859204780766</c:v>
                </c:pt>
                <c:pt idx="38">
                  <c:v>0.19418605498321329</c:v>
                </c:pt>
                <c:pt idx="39">
                  <c:v>0.21785217703255089</c:v>
                </c:pt>
                <c:pt idx="40">
                  <c:v>0.24197072451914367</c:v>
                </c:pt>
                <c:pt idx="41">
                  <c:v>0.26608524989875521</c:v>
                </c:pt>
                <c:pt idx="42">
                  <c:v>0.28969155276148312</c:v>
                </c:pt>
                <c:pt idx="43">
                  <c:v>0.3122539333667616</c:v>
                </c:pt>
                <c:pt idx="44">
                  <c:v>0.3332246028918</c:v>
                </c:pt>
                <c:pt idx="45">
                  <c:v>0.35206532676429986</c:v>
                </c:pt>
                <c:pt idx="46">
                  <c:v>0.36827014030332361</c:v>
                </c:pt>
                <c:pt idx="47">
                  <c:v>0.38138781546052436</c:v>
                </c:pt>
                <c:pt idx="48">
                  <c:v>0.39104269397545605</c:v>
                </c:pt>
                <c:pt idx="49">
                  <c:v>0.39695254747701186</c:v>
                </c:pt>
                <c:pt idx="50">
                  <c:v>0.3989422804014327</c:v>
                </c:pt>
                <c:pt idx="51">
                  <c:v>0.3969525474770117</c:v>
                </c:pt>
                <c:pt idx="52">
                  <c:v>0.39104269397545571</c:v>
                </c:pt>
                <c:pt idx="53">
                  <c:v>0.3813878154605238</c:v>
                </c:pt>
                <c:pt idx="54">
                  <c:v>0.36827014030332295</c:v>
                </c:pt>
                <c:pt idx="55">
                  <c:v>0.35206532676429902</c:v>
                </c:pt>
                <c:pt idx="56">
                  <c:v>0.33322460289179912</c:v>
                </c:pt>
                <c:pt idx="57">
                  <c:v>0.31225393336676066</c:v>
                </c:pt>
                <c:pt idx="58">
                  <c:v>0.28969155276148212</c:v>
                </c:pt>
                <c:pt idx="59">
                  <c:v>0.26608524989875409</c:v>
                </c:pt>
                <c:pt idx="60">
                  <c:v>0.2419707245191427</c:v>
                </c:pt>
                <c:pt idx="61">
                  <c:v>0.21785217703255</c:v>
                </c:pt>
                <c:pt idx="62">
                  <c:v>0.19418605498321251</c:v>
                </c:pt>
                <c:pt idx="63">
                  <c:v>0.17136859204780702</c:v>
                </c:pt>
                <c:pt idx="64">
                  <c:v>0.1497274656357446</c:v>
                </c:pt>
                <c:pt idx="65">
                  <c:v>0.12951759566589155</c:v>
                </c:pt>
                <c:pt idx="66">
                  <c:v>0.11092083467945546</c:v>
                </c:pt>
                <c:pt idx="67">
                  <c:v>9.4049077376886905E-2</c:v>
                </c:pt>
                <c:pt idx="68">
                  <c:v>7.8950158300894177E-2</c:v>
                </c:pt>
                <c:pt idx="69">
                  <c:v>6.5615814774676665E-2</c:v>
                </c:pt>
                <c:pt idx="70">
                  <c:v>5.3990966513188146E-2</c:v>
                </c:pt>
                <c:pt idx="71">
                  <c:v>4.3983595980427309E-2</c:v>
                </c:pt>
                <c:pt idx="72">
                  <c:v>3.547459284623157E-2</c:v>
                </c:pt>
                <c:pt idx="73">
                  <c:v>2.8327037741601297E-2</c:v>
                </c:pt>
                <c:pt idx="74">
                  <c:v>2.2394530294843017E-2</c:v>
                </c:pt>
                <c:pt idx="75">
                  <c:v>1.7528300493568655E-2</c:v>
                </c:pt>
                <c:pt idx="76">
                  <c:v>1.3582969233685722E-2</c:v>
                </c:pt>
                <c:pt idx="77">
                  <c:v>1.0420934814422692E-2</c:v>
                </c:pt>
                <c:pt idx="78">
                  <c:v>7.9154515829800449E-3</c:v>
                </c:pt>
                <c:pt idx="79">
                  <c:v>5.9525324197759223E-3</c:v>
                </c:pt>
                <c:pt idx="80">
                  <c:v>4.4318484119380665E-3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53-1345-8207-B0362C7F4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96768"/>
        <c:axId val="102898304"/>
      </c:scatterChart>
      <c:valAx>
        <c:axId val="102896768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02898304"/>
        <c:crosses val="autoZero"/>
        <c:crossBetween val="midCat"/>
        <c:majorUnit val="2"/>
      </c:valAx>
      <c:valAx>
        <c:axId val="10289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02896768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238</xdr:col>
      <xdr:colOff>0</xdr:colOff>
      <xdr:row>8</xdr:row>
      <xdr:rowOff>0</xdr:rowOff>
    </xdr:from>
    <xdr:ext cx="2314575" cy="5022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669E27B8-25BA-6A46-93BC-2CC60EC6FB7C}"/>
                </a:ext>
              </a:extLst>
            </xdr:cNvPr>
            <xdr:cNvSpPr txBox="1"/>
          </xdr:nvSpPr>
          <xdr:spPr>
            <a:xfrm>
              <a:off x="66802000" y="2540000"/>
              <a:ext cx="2314575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669E27B8-25BA-6A46-93BC-2CC60EC6FB7C}"/>
                </a:ext>
              </a:extLst>
            </xdr:cNvPr>
            <xdr:cNvSpPr txBox="1"/>
          </xdr:nvSpPr>
          <xdr:spPr>
            <a:xfrm>
              <a:off x="66802000" y="2540000"/>
              <a:ext cx="2314575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𝑆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/>
                </a:rPr>
                <a:t>𝑥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^</a:t>
              </a:r>
              <a:r>
                <a:rPr kumimoji="1" lang="en-US" altLang="ja-JP" sz="1100" b="0" i="0">
                  <a:latin typeface="Cambria Math"/>
                </a:rPr>
                <a:t>2=1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/</a:t>
              </a:r>
              <a:r>
                <a:rPr kumimoji="1" lang="en-US" altLang="ja-JP" sz="1100" b="0" i="0">
                  <a:latin typeface="Cambria Math"/>
                </a:rPr>
                <a:t>𝑛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 ∑▒(</a:t>
              </a:r>
              <a:r>
                <a:rPr kumimoji="1" lang="en-US" altLang="ja-JP" sz="1100" b="0" i="0">
                  <a:latin typeface="Cambria Math"/>
                </a:rPr>
                <a:t>𝑥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/>
                </a:rPr>
                <a:t>𝑖−𝑥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 ̅ )^</a:t>
              </a:r>
              <a:r>
                <a:rPr kumimoji="1" lang="en-US" altLang="ja-JP" sz="1100" b="0" i="0">
                  <a:latin typeface="Cambria Math"/>
                </a:rPr>
                <a:t>2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238</xdr:col>
      <xdr:colOff>0</xdr:colOff>
      <xdr:row>12</xdr:row>
      <xdr:rowOff>0</xdr:rowOff>
    </xdr:from>
    <xdr:ext cx="2314575" cy="5924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669AD09E-3CD7-FC42-8FF4-CF5A78057781}"/>
                </a:ext>
              </a:extLst>
            </xdr:cNvPr>
            <xdr:cNvSpPr txBox="1"/>
          </xdr:nvSpPr>
          <xdr:spPr>
            <a:xfrm>
              <a:off x="66802000" y="3810000"/>
              <a:ext cx="2314575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669AD09E-3CD7-FC42-8FF4-CF5A78057781}"/>
                </a:ext>
              </a:extLst>
            </xdr:cNvPr>
            <xdr:cNvSpPr txBox="1"/>
          </xdr:nvSpPr>
          <xdr:spPr>
            <a:xfrm>
              <a:off x="66802000" y="3810000"/>
              <a:ext cx="2314575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𝑆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/>
                </a:rPr>
                <a:t>𝑥=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√(</a:t>
              </a:r>
              <a:r>
                <a:rPr kumimoji="1" lang="en-US" altLang="ja-JP" sz="1100" b="0" i="0">
                  <a:latin typeface="Cambria Math"/>
                </a:rPr>
                <a:t>𝑆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/>
                </a:rPr>
                <a:t>𝑥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^</a:t>
              </a:r>
              <a:r>
                <a:rPr kumimoji="1" lang="en-US" altLang="ja-JP" sz="1100" b="0" i="0">
                  <a:latin typeface="Cambria Math"/>
                </a:rPr>
                <a:t>2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 )</a:t>
              </a:r>
              <a:r>
                <a:rPr kumimoji="1" lang="en-US" altLang="ja-JP" sz="1100" b="0" i="0">
                  <a:latin typeface="Cambria Math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√(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∑▒(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𝑖−𝑥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 )^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70</xdr:col>
      <xdr:colOff>0</xdr:colOff>
      <xdr:row>5</xdr:row>
      <xdr:rowOff>0</xdr:rowOff>
    </xdr:from>
    <xdr:ext cx="1321594" cy="3154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923E8E2F-8E4D-194D-97E6-BF64B96D7575}"/>
                </a:ext>
              </a:extLst>
            </xdr:cNvPr>
            <xdr:cNvSpPr txBox="1"/>
          </xdr:nvSpPr>
          <xdr:spPr>
            <a:xfrm>
              <a:off x="19634200" y="1587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923E8E2F-8E4D-194D-97E6-BF64B96D7575}"/>
                </a:ext>
              </a:extLst>
            </xdr:cNvPr>
            <xdr:cNvSpPr txBox="1"/>
          </xdr:nvSpPr>
          <xdr:spPr>
            <a:xfrm>
              <a:off x="19634200" y="1587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𝑖−𝑥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 ̅ )^</a:t>
              </a:r>
              <a:r>
                <a:rPr kumimoji="1" lang="en-US" altLang="ja-JP" sz="1400" b="0" i="0">
                  <a:latin typeface="Cambria Math"/>
                </a:rPr>
                <a:t>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65</xdr:col>
      <xdr:colOff>-1</xdr:colOff>
      <xdr:row>5</xdr:row>
      <xdr:rowOff>-1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44F4EDB7-87E5-EC4B-969A-274BF3EBCB3D}"/>
                </a:ext>
              </a:extLst>
            </xdr:cNvPr>
            <xdr:cNvSpPr txBox="1"/>
          </xdr:nvSpPr>
          <xdr:spPr>
            <a:xfrm>
              <a:off x="18237199" y="1587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44F4EDB7-87E5-EC4B-969A-274BF3EBCB3D}"/>
                </a:ext>
              </a:extLst>
            </xdr:cNvPr>
            <xdr:cNvSpPr txBox="1"/>
          </xdr:nvSpPr>
          <xdr:spPr>
            <a:xfrm>
              <a:off x="18237199" y="1587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𝑖−𝑥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60</xdr:col>
      <xdr:colOff>0</xdr:colOff>
      <xdr:row>5</xdr:row>
      <xdr:rowOff>0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9DE694EB-10B1-984F-97C4-0153FFBF72A8}"/>
                </a:ext>
              </a:extLst>
            </xdr:cNvPr>
            <xdr:cNvSpPr txBox="1"/>
          </xdr:nvSpPr>
          <xdr:spPr>
            <a:xfrm>
              <a:off x="168402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9DE694EB-10B1-984F-97C4-0153FFBF72A8}"/>
                </a:ext>
              </a:extLst>
            </xdr:cNvPr>
            <xdr:cNvSpPr txBox="1"/>
          </xdr:nvSpPr>
          <xdr:spPr>
            <a:xfrm>
              <a:off x="168402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5</xdr:row>
      <xdr:rowOff>0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6D82227E-438C-B84E-AE59-0365D6D5BE86}"/>
                </a:ext>
              </a:extLst>
            </xdr:cNvPr>
            <xdr:cNvSpPr txBox="1"/>
          </xdr:nvSpPr>
          <xdr:spPr>
            <a:xfrm>
              <a:off x="154432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6D82227E-438C-B84E-AE59-0365D6D5BE86}"/>
                </a:ext>
              </a:extLst>
            </xdr:cNvPr>
            <xdr:cNvSpPr txBox="1"/>
          </xdr:nvSpPr>
          <xdr:spPr>
            <a:xfrm>
              <a:off x="154432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70</xdr:col>
      <xdr:colOff>0</xdr:colOff>
      <xdr:row>20</xdr:row>
      <xdr:rowOff>0</xdr:rowOff>
    </xdr:from>
    <xdr:ext cx="1321594" cy="3154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20528457-1683-7C42-8D04-F7D09B386E9E}"/>
                </a:ext>
              </a:extLst>
            </xdr:cNvPr>
            <xdr:cNvSpPr txBox="1"/>
          </xdr:nvSpPr>
          <xdr:spPr>
            <a:xfrm>
              <a:off x="19634200" y="63500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20528457-1683-7C42-8D04-F7D09B386E9E}"/>
                </a:ext>
              </a:extLst>
            </xdr:cNvPr>
            <xdr:cNvSpPr txBox="1"/>
          </xdr:nvSpPr>
          <xdr:spPr>
            <a:xfrm>
              <a:off x="19634200" y="63500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𝑖−𝑥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 ̅ )^</a:t>
              </a:r>
              <a:r>
                <a:rPr kumimoji="1" lang="en-US" altLang="ja-JP" sz="1400" b="0" i="0">
                  <a:latin typeface="Cambria Math"/>
                </a:rPr>
                <a:t>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65</xdr:col>
      <xdr:colOff>-1</xdr:colOff>
      <xdr:row>20</xdr:row>
      <xdr:rowOff>-1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8D906096-FE57-AF43-A913-E93C71630E24}"/>
                </a:ext>
              </a:extLst>
            </xdr:cNvPr>
            <xdr:cNvSpPr txBox="1"/>
          </xdr:nvSpPr>
          <xdr:spPr>
            <a:xfrm>
              <a:off x="18237199" y="63499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8D906096-FE57-AF43-A913-E93C71630E24}"/>
                </a:ext>
              </a:extLst>
            </xdr:cNvPr>
            <xdr:cNvSpPr txBox="1"/>
          </xdr:nvSpPr>
          <xdr:spPr>
            <a:xfrm>
              <a:off x="18237199" y="63499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𝑖−𝑥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60</xdr:col>
      <xdr:colOff>0</xdr:colOff>
      <xdr:row>20</xdr:row>
      <xdr:rowOff>0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C1B85579-771F-4949-B132-7097D10A3C0C}"/>
                </a:ext>
              </a:extLst>
            </xdr:cNvPr>
            <xdr:cNvSpPr txBox="1"/>
          </xdr:nvSpPr>
          <xdr:spPr>
            <a:xfrm>
              <a:off x="16840200" y="63500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C1B85579-771F-4949-B132-7097D10A3C0C}"/>
                </a:ext>
              </a:extLst>
            </xdr:cNvPr>
            <xdr:cNvSpPr txBox="1"/>
          </xdr:nvSpPr>
          <xdr:spPr>
            <a:xfrm>
              <a:off x="16840200" y="63500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20</xdr:row>
      <xdr:rowOff>0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858E3D7D-31C3-624B-A5F8-9DB14673CF58}"/>
                </a:ext>
              </a:extLst>
            </xdr:cNvPr>
            <xdr:cNvSpPr txBox="1"/>
          </xdr:nvSpPr>
          <xdr:spPr>
            <a:xfrm>
              <a:off x="15443200" y="63500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858E3D7D-31C3-624B-A5F8-9DB14673CF58}"/>
                </a:ext>
              </a:extLst>
            </xdr:cNvPr>
            <xdr:cNvSpPr txBox="1"/>
          </xdr:nvSpPr>
          <xdr:spPr>
            <a:xfrm>
              <a:off x="15443200" y="63500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96</xdr:col>
      <xdr:colOff>0</xdr:colOff>
      <xdr:row>3</xdr:row>
      <xdr:rowOff>0</xdr:rowOff>
    </xdr:from>
    <xdr:ext cx="1321594" cy="3154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B5A0D010-F697-414C-B668-553D7107CA12}"/>
                </a:ext>
              </a:extLst>
            </xdr:cNvPr>
            <xdr:cNvSpPr txBox="1"/>
          </xdr:nvSpPr>
          <xdr:spPr>
            <a:xfrm>
              <a:off x="26898600" y="952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B5A0D010-F697-414C-B668-553D7107CA12}"/>
                </a:ext>
              </a:extLst>
            </xdr:cNvPr>
            <xdr:cNvSpPr txBox="1"/>
          </xdr:nvSpPr>
          <xdr:spPr>
            <a:xfrm>
              <a:off x="26898600" y="952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𝑖−𝑥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 ̅ )^</a:t>
              </a:r>
              <a:r>
                <a:rPr kumimoji="1" lang="en-US" altLang="ja-JP" sz="1400" b="0" i="0">
                  <a:latin typeface="Cambria Math"/>
                </a:rPr>
                <a:t>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91</xdr:col>
      <xdr:colOff>-1</xdr:colOff>
      <xdr:row>3</xdr:row>
      <xdr:rowOff>-1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テキスト ボックス 17">
              <a:extLst>
                <a:ext uri="{FF2B5EF4-FFF2-40B4-BE49-F238E27FC236}">
                  <a16:creationId xmlns:a16="http://schemas.microsoft.com/office/drawing/2014/main" id="{03B06474-B3AC-EB4D-9E48-87FF4F45F4FE}"/>
                </a:ext>
              </a:extLst>
            </xdr:cNvPr>
            <xdr:cNvSpPr txBox="1"/>
          </xdr:nvSpPr>
          <xdr:spPr>
            <a:xfrm>
              <a:off x="25501599" y="952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8" name="テキスト ボックス 17">
              <a:extLst>
                <a:ext uri="{FF2B5EF4-FFF2-40B4-BE49-F238E27FC236}">
                  <a16:creationId xmlns:a16="http://schemas.microsoft.com/office/drawing/2014/main" id="{03B06474-B3AC-EB4D-9E48-87FF4F45F4FE}"/>
                </a:ext>
              </a:extLst>
            </xdr:cNvPr>
            <xdr:cNvSpPr txBox="1"/>
          </xdr:nvSpPr>
          <xdr:spPr>
            <a:xfrm>
              <a:off x="25501599" y="952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𝑖−𝑥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86</xdr:col>
      <xdr:colOff>0</xdr:colOff>
      <xdr:row>3</xdr:row>
      <xdr:rowOff>0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B605A780-237D-6449-B9FD-F15A80AF5C21}"/>
                </a:ext>
              </a:extLst>
            </xdr:cNvPr>
            <xdr:cNvSpPr txBox="1"/>
          </xdr:nvSpPr>
          <xdr:spPr>
            <a:xfrm>
              <a:off x="24104600" y="952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B605A780-237D-6449-B9FD-F15A80AF5C21}"/>
                </a:ext>
              </a:extLst>
            </xdr:cNvPr>
            <xdr:cNvSpPr txBox="1"/>
          </xdr:nvSpPr>
          <xdr:spPr>
            <a:xfrm>
              <a:off x="24104600" y="952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81</xdr:col>
      <xdr:colOff>0</xdr:colOff>
      <xdr:row>3</xdr:row>
      <xdr:rowOff>0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D004BEF1-27E6-F541-922A-D9F7C9871E45}"/>
                </a:ext>
              </a:extLst>
            </xdr:cNvPr>
            <xdr:cNvSpPr txBox="1"/>
          </xdr:nvSpPr>
          <xdr:spPr>
            <a:xfrm>
              <a:off x="22707600" y="952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D004BEF1-27E6-F541-922A-D9F7C9871E45}"/>
                </a:ext>
              </a:extLst>
            </xdr:cNvPr>
            <xdr:cNvSpPr txBox="1"/>
          </xdr:nvSpPr>
          <xdr:spPr>
            <a:xfrm>
              <a:off x="22707600" y="952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96</xdr:col>
      <xdr:colOff>0</xdr:colOff>
      <xdr:row>19</xdr:row>
      <xdr:rowOff>0</xdr:rowOff>
    </xdr:from>
    <xdr:ext cx="1321594" cy="3154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04F2C99E-50B1-BC45-B6A8-553D3F9487C7}"/>
                </a:ext>
              </a:extLst>
            </xdr:cNvPr>
            <xdr:cNvSpPr txBox="1"/>
          </xdr:nvSpPr>
          <xdr:spPr>
            <a:xfrm>
              <a:off x="26898600" y="6032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04F2C99E-50B1-BC45-B6A8-553D3F9487C7}"/>
                </a:ext>
              </a:extLst>
            </xdr:cNvPr>
            <xdr:cNvSpPr txBox="1"/>
          </xdr:nvSpPr>
          <xdr:spPr>
            <a:xfrm>
              <a:off x="26898600" y="6032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𝑖−𝑥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 ̅ )^</a:t>
              </a:r>
              <a:r>
                <a:rPr kumimoji="1" lang="en-US" altLang="ja-JP" sz="1400" b="0" i="0">
                  <a:latin typeface="Cambria Math"/>
                </a:rPr>
                <a:t>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91</xdr:col>
      <xdr:colOff>-1</xdr:colOff>
      <xdr:row>19</xdr:row>
      <xdr:rowOff>-1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テキスト ボックス 21">
              <a:extLst>
                <a:ext uri="{FF2B5EF4-FFF2-40B4-BE49-F238E27FC236}">
                  <a16:creationId xmlns:a16="http://schemas.microsoft.com/office/drawing/2014/main" id="{CBE13AB0-648B-8248-A923-42152D0DEE38}"/>
                </a:ext>
              </a:extLst>
            </xdr:cNvPr>
            <xdr:cNvSpPr txBox="1"/>
          </xdr:nvSpPr>
          <xdr:spPr>
            <a:xfrm>
              <a:off x="25501599" y="6032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2" name="テキスト ボックス 21">
              <a:extLst>
                <a:ext uri="{FF2B5EF4-FFF2-40B4-BE49-F238E27FC236}">
                  <a16:creationId xmlns:a16="http://schemas.microsoft.com/office/drawing/2014/main" id="{CBE13AB0-648B-8248-A923-42152D0DEE38}"/>
                </a:ext>
              </a:extLst>
            </xdr:cNvPr>
            <xdr:cNvSpPr txBox="1"/>
          </xdr:nvSpPr>
          <xdr:spPr>
            <a:xfrm>
              <a:off x="25501599" y="6032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𝑖−𝑥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86</xdr:col>
      <xdr:colOff>0</xdr:colOff>
      <xdr:row>19</xdr:row>
      <xdr:rowOff>0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テキスト ボックス 22">
              <a:extLst>
                <a:ext uri="{FF2B5EF4-FFF2-40B4-BE49-F238E27FC236}">
                  <a16:creationId xmlns:a16="http://schemas.microsoft.com/office/drawing/2014/main" id="{600FF386-E915-A64D-8B2B-14B53BA07F46}"/>
                </a:ext>
              </a:extLst>
            </xdr:cNvPr>
            <xdr:cNvSpPr txBox="1"/>
          </xdr:nvSpPr>
          <xdr:spPr>
            <a:xfrm>
              <a:off x="24104600" y="6032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3" name="テキスト ボックス 22">
              <a:extLst>
                <a:ext uri="{FF2B5EF4-FFF2-40B4-BE49-F238E27FC236}">
                  <a16:creationId xmlns:a16="http://schemas.microsoft.com/office/drawing/2014/main" id="{600FF386-E915-A64D-8B2B-14B53BA07F46}"/>
                </a:ext>
              </a:extLst>
            </xdr:cNvPr>
            <xdr:cNvSpPr txBox="1"/>
          </xdr:nvSpPr>
          <xdr:spPr>
            <a:xfrm>
              <a:off x="24104600" y="6032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81</xdr:col>
      <xdr:colOff>0</xdr:colOff>
      <xdr:row>19</xdr:row>
      <xdr:rowOff>0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テキスト ボックス 23">
              <a:extLst>
                <a:ext uri="{FF2B5EF4-FFF2-40B4-BE49-F238E27FC236}">
                  <a16:creationId xmlns:a16="http://schemas.microsoft.com/office/drawing/2014/main" id="{A6CF833A-74D5-1446-8D95-82568694941D}"/>
                </a:ext>
              </a:extLst>
            </xdr:cNvPr>
            <xdr:cNvSpPr txBox="1"/>
          </xdr:nvSpPr>
          <xdr:spPr>
            <a:xfrm>
              <a:off x="22707600" y="6032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4" name="テキスト ボックス 23">
              <a:extLst>
                <a:ext uri="{FF2B5EF4-FFF2-40B4-BE49-F238E27FC236}">
                  <a16:creationId xmlns:a16="http://schemas.microsoft.com/office/drawing/2014/main" id="{A6CF833A-74D5-1446-8D95-82568694941D}"/>
                </a:ext>
              </a:extLst>
            </xdr:cNvPr>
            <xdr:cNvSpPr txBox="1"/>
          </xdr:nvSpPr>
          <xdr:spPr>
            <a:xfrm>
              <a:off x="22707600" y="6032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113</xdr:col>
      <xdr:colOff>0</xdr:colOff>
      <xdr:row>2</xdr:row>
      <xdr:rowOff>0</xdr:rowOff>
    </xdr:from>
    <xdr:ext cx="3905250" cy="6072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テキスト ボックス 24">
              <a:extLst>
                <a:ext uri="{FF2B5EF4-FFF2-40B4-BE49-F238E27FC236}">
                  <a16:creationId xmlns:a16="http://schemas.microsoft.com/office/drawing/2014/main" id="{7C240CF1-337A-C647-9193-71CFA0E8F28B}"/>
                </a:ext>
              </a:extLst>
            </xdr:cNvPr>
            <xdr:cNvSpPr txBox="1"/>
          </xdr:nvSpPr>
          <xdr:spPr>
            <a:xfrm>
              <a:off x="31648400" y="635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2800" b="0" i="1">
                        <a:latin typeface="Cambria Math"/>
                      </a:rPr>
                      <m:t>𝑛</m:t>
                    </m:r>
                    <m:r>
                      <a:rPr kumimoji="1" lang="en-US" altLang="ja-JP" sz="28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2800"/>
            </a:p>
          </xdr:txBody>
        </xdr:sp>
      </mc:Choice>
      <mc:Fallback>
        <xdr:sp macro="" textlink="">
          <xdr:nvSpPr>
            <xdr:cNvPr id="25" name="テキスト ボックス 24">
              <a:extLst>
                <a:ext uri="{FF2B5EF4-FFF2-40B4-BE49-F238E27FC236}">
                  <a16:creationId xmlns:a16="http://schemas.microsoft.com/office/drawing/2014/main" id="{7C240CF1-337A-C647-9193-71CFA0E8F28B}"/>
                </a:ext>
              </a:extLst>
            </xdr:cNvPr>
            <xdr:cNvSpPr txBox="1"/>
          </xdr:nvSpPr>
          <xdr:spPr>
            <a:xfrm>
              <a:off x="31648400" y="635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2800" b="0" i="0">
                  <a:latin typeface="Cambria Math"/>
                </a:rPr>
                <a:t>𝑛=</a:t>
              </a:r>
              <a:endParaRPr kumimoji="1" lang="ja-JP" altLang="en-US" sz="2800"/>
            </a:p>
          </xdr:txBody>
        </xdr:sp>
      </mc:Fallback>
    </mc:AlternateContent>
    <xdr:clientData/>
  </xdr:oneCellAnchor>
  <xdr:oneCellAnchor>
    <xdr:from>
      <xdr:col>113</xdr:col>
      <xdr:colOff>0</xdr:colOff>
      <xdr:row>4</xdr:row>
      <xdr:rowOff>0</xdr:rowOff>
    </xdr:from>
    <xdr:ext cx="3905250" cy="6072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テキスト ボックス 25">
              <a:extLst>
                <a:ext uri="{FF2B5EF4-FFF2-40B4-BE49-F238E27FC236}">
                  <a16:creationId xmlns:a16="http://schemas.microsoft.com/office/drawing/2014/main" id="{F2D2EF6F-F4DA-5F4F-B144-2EA84AC7D5AA}"/>
                </a:ext>
              </a:extLst>
            </xdr:cNvPr>
            <xdr:cNvSpPr txBox="1"/>
          </xdr:nvSpPr>
          <xdr:spPr>
            <a:xfrm>
              <a:off x="31648400" y="1270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6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26" name="テキスト ボックス 25">
              <a:extLst>
                <a:ext uri="{FF2B5EF4-FFF2-40B4-BE49-F238E27FC236}">
                  <a16:creationId xmlns:a16="http://schemas.microsoft.com/office/drawing/2014/main" id="{F2D2EF6F-F4DA-5F4F-B144-2EA84AC7D5AA}"/>
                </a:ext>
              </a:extLst>
            </xdr:cNvPr>
            <xdr:cNvSpPr txBox="1"/>
          </xdr:nvSpPr>
          <xdr:spPr>
            <a:xfrm>
              <a:off x="31648400" y="1270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600" b="0" i="0">
                  <a:latin typeface="Cambria Math" panose="02040503050406030204" pitchFamily="18" charset="0"/>
                </a:rPr>
                <a:t>∑▒(</a:t>
              </a:r>
              <a:r>
                <a:rPr kumimoji="1" lang="en-US" altLang="ja-JP" sz="1600" b="0" i="0">
                  <a:latin typeface="Cambria Math"/>
                </a:rPr>
                <a:t>𝑥</a:t>
              </a:r>
              <a:r>
                <a:rPr kumimoji="1" lang="en-US" altLang="ja-JP" sz="16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600" b="0" i="0">
                  <a:latin typeface="Cambria Math"/>
                </a:rPr>
                <a:t>𝑖−𝑥</a:t>
              </a:r>
              <a:r>
                <a:rPr kumimoji="1" lang="en-US" altLang="ja-JP" sz="1600" b="0" i="0">
                  <a:latin typeface="Cambria Math" panose="02040503050406030204" pitchFamily="18" charset="0"/>
                </a:rPr>
                <a:t> ̅ )^</a:t>
              </a:r>
              <a:r>
                <a:rPr kumimoji="1" lang="en-US" altLang="ja-JP" sz="1600" b="0" i="0">
                  <a:latin typeface="Cambria Math"/>
                </a:rPr>
                <a:t>2</a:t>
              </a:r>
              <a:r>
                <a:rPr kumimoji="1" lang="en-US" altLang="ja-JP" sz="1600" b="0" i="0">
                  <a:latin typeface="Cambria Math" panose="02040503050406030204" pitchFamily="18" charset="0"/>
                </a:rPr>
                <a:t> </a:t>
              </a:r>
              <a:r>
                <a:rPr kumimoji="1" lang="en-US" altLang="ja-JP" sz="1600" b="0" i="0">
                  <a:latin typeface="Cambria Math"/>
                </a:rPr>
                <a:t>=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123</xdr:col>
      <xdr:colOff>0</xdr:colOff>
      <xdr:row>16</xdr:row>
      <xdr:rowOff>0</xdr:rowOff>
    </xdr:from>
    <xdr:ext cx="1321594" cy="3154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テキスト ボックス 29">
              <a:extLst>
                <a:ext uri="{FF2B5EF4-FFF2-40B4-BE49-F238E27FC236}">
                  <a16:creationId xmlns:a16="http://schemas.microsoft.com/office/drawing/2014/main" id="{7D8FFCDA-E7A9-4C41-9096-5FC6CABE76CC}"/>
                </a:ext>
              </a:extLst>
            </xdr:cNvPr>
            <xdr:cNvSpPr txBox="1"/>
          </xdr:nvSpPr>
          <xdr:spPr>
            <a:xfrm>
              <a:off x="34442400" y="50800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7" name="テキスト ボックス 29">
              <a:extLst>
                <a:ext uri="{FF2B5EF4-FFF2-40B4-BE49-F238E27FC236}">
                  <a16:creationId xmlns:a16="http://schemas.microsoft.com/office/drawing/2014/main" id="{7D8FFCDA-E7A9-4C41-9096-5FC6CABE76CC}"/>
                </a:ext>
              </a:extLst>
            </xdr:cNvPr>
            <xdr:cNvSpPr txBox="1"/>
          </xdr:nvSpPr>
          <xdr:spPr>
            <a:xfrm>
              <a:off x="34442400" y="50800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𝑖−𝑥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 ̅ )^</a:t>
              </a:r>
              <a:r>
                <a:rPr kumimoji="1" lang="en-US" altLang="ja-JP" sz="1400" b="0" i="0">
                  <a:latin typeface="Cambria Math"/>
                </a:rPr>
                <a:t>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118</xdr:col>
      <xdr:colOff>-1</xdr:colOff>
      <xdr:row>16</xdr:row>
      <xdr:rowOff>-1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テキスト ボックス 30">
              <a:extLst>
                <a:ext uri="{FF2B5EF4-FFF2-40B4-BE49-F238E27FC236}">
                  <a16:creationId xmlns:a16="http://schemas.microsoft.com/office/drawing/2014/main" id="{9A8E8CC0-7F9C-A64C-9F59-8C97D5688739}"/>
                </a:ext>
              </a:extLst>
            </xdr:cNvPr>
            <xdr:cNvSpPr txBox="1"/>
          </xdr:nvSpPr>
          <xdr:spPr>
            <a:xfrm>
              <a:off x="33045399" y="50799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8" name="テキスト ボックス 30">
              <a:extLst>
                <a:ext uri="{FF2B5EF4-FFF2-40B4-BE49-F238E27FC236}">
                  <a16:creationId xmlns:a16="http://schemas.microsoft.com/office/drawing/2014/main" id="{9A8E8CC0-7F9C-A64C-9F59-8C97D5688739}"/>
                </a:ext>
              </a:extLst>
            </xdr:cNvPr>
            <xdr:cNvSpPr txBox="1"/>
          </xdr:nvSpPr>
          <xdr:spPr>
            <a:xfrm>
              <a:off x="33045399" y="50799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𝑖−𝑥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113</xdr:col>
      <xdr:colOff>0</xdr:colOff>
      <xdr:row>16</xdr:row>
      <xdr:rowOff>0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テキスト ボックス 31">
              <a:extLst>
                <a:ext uri="{FF2B5EF4-FFF2-40B4-BE49-F238E27FC236}">
                  <a16:creationId xmlns:a16="http://schemas.microsoft.com/office/drawing/2014/main" id="{25467D52-C099-0046-93F5-00E3D5B8A79A}"/>
                </a:ext>
              </a:extLst>
            </xdr:cNvPr>
            <xdr:cNvSpPr txBox="1"/>
          </xdr:nvSpPr>
          <xdr:spPr>
            <a:xfrm>
              <a:off x="31648400" y="50800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9" name="テキスト ボックス 31">
              <a:extLst>
                <a:ext uri="{FF2B5EF4-FFF2-40B4-BE49-F238E27FC236}">
                  <a16:creationId xmlns:a16="http://schemas.microsoft.com/office/drawing/2014/main" id="{25467D52-C099-0046-93F5-00E3D5B8A79A}"/>
                </a:ext>
              </a:extLst>
            </xdr:cNvPr>
            <xdr:cNvSpPr txBox="1"/>
          </xdr:nvSpPr>
          <xdr:spPr>
            <a:xfrm>
              <a:off x="31648400" y="50800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108</xdr:col>
      <xdr:colOff>0</xdr:colOff>
      <xdr:row>16</xdr:row>
      <xdr:rowOff>0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テキスト ボックス 32">
              <a:extLst>
                <a:ext uri="{FF2B5EF4-FFF2-40B4-BE49-F238E27FC236}">
                  <a16:creationId xmlns:a16="http://schemas.microsoft.com/office/drawing/2014/main" id="{AB9834B9-BB1C-AF48-83F5-E6E1EED190BB}"/>
                </a:ext>
              </a:extLst>
            </xdr:cNvPr>
            <xdr:cNvSpPr txBox="1"/>
          </xdr:nvSpPr>
          <xdr:spPr>
            <a:xfrm>
              <a:off x="30251400" y="50800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0" name="テキスト ボックス 32">
              <a:extLst>
                <a:ext uri="{FF2B5EF4-FFF2-40B4-BE49-F238E27FC236}">
                  <a16:creationId xmlns:a16="http://schemas.microsoft.com/office/drawing/2014/main" id="{AB9834B9-BB1C-AF48-83F5-E6E1EED190BB}"/>
                </a:ext>
              </a:extLst>
            </xdr:cNvPr>
            <xdr:cNvSpPr txBox="1"/>
          </xdr:nvSpPr>
          <xdr:spPr>
            <a:xfrm>
              <a:off x="30251400" y="50800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123</xdr:col>
      <xdr:colOff>0</xdr:colOff>
      <xdr:row>27</xdr:row>
      <xdr:rowOff>0</xdr:rowOff>
    </xdr:from>
    <xdr:ext cx="1321594" cy="3154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テキスト ボックス 33">
              <a:extLst>
                <a:ext uri="{FF2B5EF4-FFF2-40B4-BE49-F238E27FC236}">
                  <a16:creationId xmlns:a16="http://schemas.microsoft.com/office/drawing/2014/main" id="{FD2F1FA1-A9D6-594B-9536-BE7545F7C065}"/>
                </a:ext>
              </a:extLst>
            </xdr:cNvPr>
            <xdr:cNvSpPr txBox="1"/>
          </xdr:nvSpPr>
          <xdr:spPr>
            <a:xfrm>
              <a:off x="34442400" y="8572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1" name="テキスト ボックス 33">
              <a:extLst>
                <a:ext uri="{FF2B5EF4-FFF2-40B4-BE49-F238E27FC236}">
                  <a16:creationId xmlns:a16="http://schemas.microsoft.com/office/drawing/2014/main" id="{FD2F1FA1-A9D6-594B-9536-BE7545F7C065}"/>
                </a:ext>
              </a:extLst>
            </xdr:cNvPr>
            <xdr:cNvSpPr txBox="1"/>
          </xdr:nvSpPr>
          <xdr:spPr>
            <a:xfrm>
              <a:off x="34442400" y="8572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/>
                </a:rPr>
                <a:t>𝑦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𝑖−𝑦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 ̅ )^</a:t>
              </a:r>
              <a:r>
                <a:rPr kumimoji="1" lang="en-US" altLang="ja-JP" sz="1400" b="0" i="0">
                  <a:latin typeface="Cambria Math"/>
                </a:rPr>
                <a:t>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118</xdr:col>
      <xdr:colOff>-1</xdr:colOff>
      <xdr:row>27</xdr:row>
      <xdr:rowOff>-1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テキスト ボックス 34">
              <a:extLst>
                <a:ext uri="{FF2B5EF4-FFF2-40B4-BE49-F238E27FC236}">
                  <a16:creationId xmlns:a16="http://schemas.microsoft.com/office/drawing/2014/main" id="{A54794AD-CB82-AD40-9DF2-18785B7ED0F6}"/>
                </a:ext>
              </a:extLst>
            </xdr:cNvPr>
            <xdr:cNvSpPr txBox="1"/>
          </xdr:nvSpPr>
          <xdr:spPr>
            <a:xfrm>
              <a:off x="33045399" y="8572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2" name="テキスト ボックス 34">
              <a:extLst>
                <a:ext uri="{FF2B5EF4-FFF2-40B4-BE49-F238E27FC236}">
                  <a16:creationId xmlns:a16="http://schemas.microsoft.com/office/drawing/2014/main" id="{A54794AD-CB82-AD40-9DF2-18785B7ED0F6}"/>
                </a:ext>
              </a:extLst>
            </xdr:cNvPr>
            <xdr:cNvSpPr txBox="1"/>
          </xdr:nvSpPr>
          <xdr:spPr>
            <a:xfrm>
              <a:off x="33045399" y="8572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/>
                </a:rPr>
                <a:t>𝑦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𝑖−𝑦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113</xdr:col>
      <xdr:colOff>0</xdr:colOff>
      <xdr:row>27</xdr:row>
      <xdr:rowOff>0</xdr:rowOff>
    </xdr:from>
    <xdr:ext cx="523875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テキスト ボックス 35">
              <a:extLst>
                <a:ext uri="{FF2B5EF4-FFF2-40B4-BE49-F238E27FC236}">
                  <a16:creationId xmlns:a16="http://schemas.microsoft.com/office/drawing/2014/main" id="{D3172559-872B-7B44-BBE0-220E085B2762}"/>
                </a:ext>
              </a:extLst>
            </xdr:cNvPr>
            <xdr:cNvSpPr txBox="1"/>
          </xdr:nvSpPr>
          <xdr:spPr>
            <a:xfrm>
              <a:off x="31648400" y="8572500"/>
              <a:ext cx="5238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3" name="テキスト ボックス 35">
              <a:extLst>
                <a:ext uri="{FF2B5EF4-FFF2-40B4-BE49-F238E27FC236}">
                  <a16:creationId xmlns:a16="http://schemas.microsoft.com/office/drawing/2014/main" id="{D3172559-872B-7B44-BBE0-220E085B2762}"/>
                </a:ext>
              </a:extLst>
            </xdr:cNvPr>
            <xdr:cNvSpPr txBox="1"/>
          </xdr:nvSpPr>
          <xdr:spPr>
            <a:xfrm>
              <a:off x="31648400" y="8572500"/>
              <a:ext cx="5238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108</xdr:col>
      <xdr:colOff>0</xdr:colOff>
      <xdr:row>27</xdr:row>
      <xdr:rowOff>0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テキスト ボックス 36">
              <a:extLst>
                <a:ext uri="{FF2B5EF4-FFF2-40B4-BE49-F238E27FC236}">
                  <a16:creationId xmlns:a16="http://schemas.microsoft.com/office/drawing/2014/main" id="{6582CFBB-FE0E-D445-9C3E-B6B98C77A3D1}"/>
                </a:ext>
              </a:extLst>
            </xdr:cNvPr>
            <xdr:cNvSpPr txBox="1"/>
          </xdr:nvSpPr>
          <xdr:spPr>
            <a:xfrm>
              <a:off x="30251400" y="8572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4" name="テキスト ボックス 36">
              <a:extLst>
                <a:ext uri="{FF2B5EF4-FFF2-40B4-BE49-F238E27FC236}">
                  <a16:creationId xmlns:a16="http://schemas.microsoft.com/office/drawing/2014/main" id="{6582CFBB-FE0E-D445-9C3E-B6B98C77A3D1}"/>
                </a:ext>
              </a:extLst>
            </xdr:cNvPr>
            <xdr:cNvSpPr txBox="1"/>
          </xdr:nvSpPr>
          <xdr:spPr>
            <a:xfrm>
              <a:off x="30251400" y="8572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115</xdr:col>
      <xdr:colOff>0</xdr:colOff>
      <xdr:row>27</xdr:row>
      <xdr:rowOff>0</xdr:rowOff>
    </xdr:from>
    <xdr:ext cx="773906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テキスト ボックス 37">
              <a:extLst>
                <a:ext uri="{FF2B5EF4-FFF2-40B4-BE49-F238E27FC236}">
                  <a16:creationId xmlns:a16="http://schemas.microsoft.com/office/drawing/2014/main" id="{55198C17-A699-B54B-90AC-A25E3D1A3207}"/>
                </a:ext>
              </a:extLst>
            </xdr:cNvPr>
            <xdr:cNvSpPr txBox="1"/>
          </xdr:nvSpPr>
          <xdr:spPr>
            <a:xfrm>
              <a:off x="32207200" y="8572500"/>
              <a:ext cx="773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5" name="テキスト ボックス 37">
              <a:extLst>
                <a:ext uri="{FF2B5EF4-FFF2-40B4-BE49-F238E27FC236}">
                  <a16:creationId xmlns:a16="http://schemas.microsoft.com/office/drawing/2014/main" id="{55198C17-A699-B54B-90AC-A25E3D1A3207}"/>
                </a:ext>
              </a:extLst>
            </xdr:cNvPr>
            <xdr:cNvSpPr txBox="1"/>
          </xdr:nvSpPr>
          <xdr:spPr>
            <a:xfrm>
              <a:off x="32207200" y="8572500"/>
              <a:ext cx="773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𝑦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148</xdr:col>
      <xdr:colOff>0</xdr:colOff>
      <xdr:row>6</xdr:row>
      <xdr:rowOff>0</xdr:rowOff>
    </xdr:from>
    <xdr:ext cx="1321594" cy="3154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テキスト ボックス 39">
              <a:extLst>
                <a:ext uri="{FF2B5EF4-FFF2-40B4-BE49-F238E27FC236}">
                  <a16:creationId xmlns:a16="http://schemas.microsoft.com/office/drawing/2014/main" id="{DD2426A9-62C6-8E40-A69D-5D92C7E4D80F}"/>
                </a:ext>
              </a:extLst>
            </xdr:cNvPr>
            <xdr:cNvSpPr txBox="1"/>
          </xdr:nvSpPr>
          <xdr:spPr>
            <a:xfrm>
              <a:off x="41465500" y="19050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6" name="テキスト ボックス 39">
              <a:extLst>
                <a:ext uri="{FF2B5EF4-FFF2-40B4-BE49-F238E27FC236}">
                  <a16:creationId xmlns:a16="http://schemas.microsoft.com/office/drawing/2014/main" id="{DD2426A9-62C6-8E40-A69D-5D92C7E4D80F}"/>
                </a:ext>
              </a:extLst>
            </xdr:cNvPr>
            <xdr:cNvSpPr txBox="1"/>
          </xdr:nvSpPr>
          <xdr:spPr>
            <a:xfrm>
              <a:off x="41465500" y="19050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𝑖−𝑥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 ̅ )^</a:t>
              </a:r>
              <a:r>
                <a:rPr kumimoji="1" lang="en-US" altLang="ja-JP" sz="1400" b="0" i="0">
                  <a:latin typeface="Cambria Math"/>
                </a:rPr>
                <a:t>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143</xdr:col>
      <xdr:colOff>-1</xdr:colOff>
      <xdr:row>6</xdr:row>
      <xdr:rowOff>-1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テキスト ボックス 40">
              <a:extLst>
                <a:ext uri="{FF2B5EF4-FFF2-40B4-BE49-F238E27FC236}">
                  <a16:creationId xmlns:a16="http://schemas.microsoft.com/office/drawing/2014/main" id="{0C92D954-A3B9-9948-8FFA-4DED9D0E352F}"/>
                </a:ext>
              </a:extLst>
            </xdr:cNvPr>
            <xdr:cNvSpPr txBox="1"/>
          </xdr:nvSpPr>
          <xdr:spPr>
            <a:xfrm>
              <a:off x="40068499" y="19049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7" name="テキスト ボックス 40">
              <a:extLst>
                <a:ext uri="{FF2B5EF4-FFF2-40B4-BE49-F238E27FC236}">
                  <a16:creationId xmlns:a16="http://schemas.microsoft.com/office/drawing/2014/main" id="{0C92D954-A3B9-9948-8FFA-4DED9D0E352F}"/>
                </a:ext>
              </a:extLst>
            </xdr:cNvPr>
            <xdr:cNvSpPr txBox="1"/>
          </xdr:nvSpPr>
          <xdr:spPr>
            <a:xfrm>
              <a:off x="40068499" y="19049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𝑖−𝑥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138</xdr:col>
      <xdr:colOff>0</xdr:colOff>
      <xdr:row>6</xdr:row>
      <xdr:rowOff>0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テキスト ボックス 41">
              <a:extLst>
                <a:ext uri="{FF2B5EF4-FFF2-40B4-BE49-F238E27FC236}">
                  <a16:creationId xmlns:a16="http://schemas.microsoft.com/office/drawing/2014/main" id="{A3BC2194-39FD-6742-ABCA-ACEAC61BAED5}"/>
                </a:ext>
              </a:extLst>
            </xdr:cNvPr>
            <xdr:cNvSpPr txBox="1"/>
          </xdr:nvSpPr>
          <xdr:spPr>
            <a:xfrm>
              <a:off x="38671500" y="19050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8" name="テキスト ボックス 41">
              <a:extLst>
                <a:ext uri="{FF2B5EF4-FFF2-40B4-BE49-F238E27FC236}">
                  <a16:creationId xmlns:a16="http://schemas.microsoft.com/office/drawing/2014/main" id="{A3BC2194-39FD-6742-ABCA-ACEAC61BAED5}"/>
                </a:ext>
              </a:extLst>
            </xdr:cNvPr>
            <xdr:cNvSpPr txBox="1"/>
          </xdr:nvSpPr>
          <xdr:spPr>
            <a:xfrm>
              <a:off x="38671500" y="19050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133</xdr:col>
      <xdr:colOff>0</xdr:colOff>
      <xdr:row>6</xdr:row>
      <xdr:rowOff>0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テキスト ボックス 42">
              <a:extLst>
                <a:ext uri="{FF2B5EF4-FFF2-40B4-BE49-F238E27FC236}">
                  <a16:creationId xmlns:a16="http://schemas.microsoft.com/office/drawing/2014/main" id="{F790BD40-BC1C-7E42-8B4F-3D94A1BFC976}"/>
                </a:ext>
              </a:extLst>
            </xdr:cNvPr>
            <xdr:cNvSpPr txBox="1"/>
          </xdr:nvSpPr>
          <xdr:spPr>
            <a:xfrm>
              <a:off x="37236400" y="19050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9" name="テキスト ボックス 42">
              <a:extLst>
                <a:ext uri="{FF2B5EF4-FFF2-40B4-BE49-F238E27FC236}">
                  <a16:creationId xmlns:a16="http://schemas.microsoft.com/office/drawing/2014/main" id="{F790BD40-BC1C-7E42-8B4F-3D94A1BFC976}"/>
                </a:ext>
              </a:extLst>
            </xdr:cNvPr>
            <xdr:cNvSpPr txBox="1"/>
          </xdr:nvSpPr>
          <xdr:spPr>
            <a:xfrm>
              <a:off x="37236400" y="19050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133</xdr:col>
      <xdr:colOff>0</xdr:colOff>
      <xdr:row>16</xdr:row>
      <xdr:rowOff>0</xdr:rowOff>
    </xdr:from>
    <xdr:ext cx="3905250" cy="6072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テキスト ボックス 43">
              <a:extLst>
                <a:ext uri="{FF2B5EF4-FFF2-40B4-BE49-F238E27FC236}">
                  <a16:creationId xmlns:a16="http://schemas.microsoft.com/office/drawing/2014/main" id="{D1B47431-1623-9546-96BF-E15385504026}"/>
                </a:ext>
              </a:extLst>
            </xdr:cNvPr>
            <xdr:cNvSpPr txBox="1"/>
          </xdr:nvSpPr>
          <xdr:spPr>
            <a:xfrm>
              <a:off x="37236400" y="5080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0" name="テキスト ボックス 43">
              <a:extLst>
                <a:ext uri="{FF2B5EF4-FFF2-40B4-BE49-F238E27FC236}">
                  <a16:creationId xmlns:a16="http://schemas.microsoft.com/office/drawing/2014/main" id="{D1B47431-1623-9546-96BF-E15385504026}"/>
                </a:ext>
              </a:extLst>
            </xdr:cNvPr>
            <xdr:cNvSpPr txBox="1"/>
          </xdr:nvSpPr>
          <xdr:spPr>
            <a:xfrm>
              <a:off x="37236400" y="5080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𝑥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2=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132</xdr:col>
      <xdr:colOff>130972</xdr:colOff>
      <xdr:row>18</xdr:row>
      <xdr:rowOff>0</xdr:rowOff>
    </xdr:from>
    <xdr:ext cx="3905250" cy="6072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テキスト ボックス 44">
              <a:extLst>
                <a:ext uri="{FF2B5EF4-FFF2-40B4-BE49-F238E27FC236}">
                  <a16:creationId xmlns:a16="http://schemas.microsoft.com/office/drawing/2014/main" id="{655A835D-AD12-594A-BD95-E0ACDA0A8537}"/>
                </a:ext>
              </a:extLst>
            </xdr:cNvPr>
            <xdr:cNvSpPr txBox="1"/>
          </xdr:nvSpPr>
          <xdr:spPr>
            <a:xfrm>
              <a:off x="37087972" y="5715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1" name="テキスト ボックス 44">
              <a:extLst>
                <a:ext uri="{FF2B5EF4-FFF2-40B4-BE49-F238E27FC236}">
                  <a16:creationId xmlns:a16="http://schemas.microsoft.com/office/drawing/2014/main" id="{655A835D-AD12-594A-BD95-E0ACDA0A8537}"/>
                </a:ext>
              </a:extLst>
            </xdr:cNvPr>
            <xdr:cNvSpPr txBox="1"/>
          </xdr:nvSpPr>
          <xdr:spPr>
            <a:xfrm>
              <a:off x="37087972" y="5715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𝑥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2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)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174</xdr:col>
      <xdr:colOff>0</xdr:colOff>
      <xdr:row>5</xdr:row>
      <xdr:rowOff>0</xdr:rowOff>
    </xdr:from>
    <xdr:ext cx="1321594" cy="3154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テキスト ボックス 45">
              <a:extLst>
                <a:ext uri="{FF2B5EF4-FFF2-40B4-BE49-F238E27FC236}">
                  <a16:creationId xmlns:a16="http://schemas.microsoft.com/office/drawing/2014/main" id="{0D45F9DE-E6FE-0C43-99C1-2327D133B418}"/>
                </a:ext>
              </a:extLst>
            </xdr:cNvPr>
            <xdr:cNvSpPr txBox="1"/>
          </xdr:nvSpPr>
          <xdr:spPr>
            <a:xfrm>
              <a:off x="48793400" y="1587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42" name="テキスト ボックス 45">
              <a:extLst>
                <a:ext uri="{FF2B5EF4-FFF2-40B4-BE49-F238E27FC236}">
                  <a16:creationId xmlns:a16="http://schemas.microsoft.com/office/drawing/2014/main" id="{0D45F9DE-E6FE-0C43-99C1-2327D133B418}"/>
                </a:ext>
              </a:extLst>
            </xdr:cNvPr>
            <xdr:cNvSpPr txBox="1"/>
          </xdr:nvSpPr>
          <xdr:spPr>
            <a:xfrm>
              <a:off x="48793400" y="1587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𝑖−𝑥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 ̅ )^</a:t>
              </a:r>
              <a:r>
                <a:rPr kumimoji="1" lang="en-US" altLang="ja-JP" sz="1400" b="0" i="0">
                  <a:latin typeface="Cambria Math"/>
                </a:rPr>
                <a:t>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169</xdr:col>
      <xdr:colOff>-1</xdr:colOff>
      <xdr:row>5</xdr:row>
      <xdr:rowOff>-1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テキスト ボックス 46">
              <a:extLst>
                <a:ext uri="{FF2B5EF4-FFF2-40B4-BE49-F238E27FC236}">
                  <a16:creationId xmlns:a16="http://schemas.microsoft.com/office/drawing/2014/main" id="{7DFF5361-8BB8-9B49-A57C-149938D9ED3B}"/>
                </a:ext>
              </a:extLst>
            </xdr:cNvPr>
            <xdr:cNvSpPr txBox="1"/>
          </xdr:nvSpPr>
          <xdr:spPr>
            <a:xfrm>
              <a:off x="47396399" y="1587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43" name="テキスト ボックス 46">
              <a:extLst>
                <a:ext uri="{FF2B5EF4-FFF2-40B4-BE49-F238E27FC236}">
                  <a16:creationId xmlns:a16="http://schemas.microsoft.com/office/drawing/2014/main" id="{7DFF5361-8BB8-9B49-A57C-149938D9ED3B}"/>
                </a:ext>
              </a:extLst>
            </xdr:cNvPr>
            <xdr:cNvSpPr txBox="1"/>
          </xdr:nvSpPr>
          <xdr:spPr>
            <a:xfrm>
              <a:off x="47396399" y="1587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𝑖−𝑥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164</xdr:col>
      <xdr:colOff>0</xdr:colOff>
      <xdr:row>5</xdr:row>
      <xdr:rowOff>0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テキスト ボックス 47">
              <a:extLst>
                <a:ext uri="{FF2B5EF4-FFF2-40B4-BE49-F238E27FC236}">
                  <a16:creationId xmlns:a16="http://schemas.microsoft.com/office/drawing/2014/main" id="{E6C6B733-E3DD-DD4B-A71D-552306D8E63F}"/>
                </a:ext>
              </a:extLst>
            </xdr:cNvPr>
            <xdr:cNvSpPr txBox="1"/>
          </xdr:nvSpPr>
          <xdr:spPr>
            <a:xfrm>
              <a:off x="459994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44" name="テキスト ボックス 47">
              <a:extLst>
                <a:ext uri="{FF2B5EF4-FFF2-40B4-BE49-F238E27FC236}">
                  <a16:creationId xmlns:a16="http://schemas.microsoft.com/office/drawing/2014/main" id="{E6C6B733-E3DD-DD4B-A71D-552306D8E63F}"/>
                </a:ext>
              </a:extLst>
            </xdr:cNvPr>
            <xdr:cNvSpPr txBox="1"/>
          </xdr:nvSpPr>
          <xdr:spPr>
            <a:xfrm>
              <a:off x="459994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159</xdr:col>
      <xdr:colOff>0</xdr:colOff>
      <xdr:row>5</xdr:row>
      <xdr:rowOff>0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テキスト ボックス 48">
              <a:extLst>
                <a:ext uri="{FF2B5EF4-FFF2-40B4-BE49-F238E27FC236}">
                  <a16:creationId xmlns:a16="http://schemas.microsoft.com/office/drawing/2014/main" id="{20A59B95-656D-5C47-883D-A1654B21CF11}"/>
                </a:ext>
              </a:extLst>
            </xdr:cNvPr>
            <xdr:cNvSpPr txBox="1"/>
          </xdr:nvSpPr>
          <xdr:spPr>
            <a:xfrm>
              <a:off x="445389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45" name="テキスト ボックス 48">
              <a:extLst>
                <a:ext uri="{FF2B5EF4-FFF2-40B4-BE49-F238E27FC236}">
                  <a16:creationId xmlns:a16="http://schemas.microsoft.com/office/drawing/2014/main" id="{20A59B95-656D-5C47-883D-A1654B21CF11}"/>
                </a:ext>
              </a:extLst>
            </xdr:cNvPr>
            <xdr:cNvSpPr txBox="1"/>
          </xdr:nvSpPr>
          <xdr:spPr>
            <a:xfrm>
              <a:off x="445389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158</xdr:col>
      <xdr:colOff>130966</xdr:colOff>
      <xdr:row>24</xdr:row>
      <xdr:rowOff>0</xdr:rowOff>
    </xdr:from>
    <xdr:ext cx="3905250" cy="6072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テキスト ボックス 49">
              <a:extLst>
                <a:ext uri="{FF2B5EF4-FFF2-40B4-BE49-F238E27FC236}">
                  <a16:creationId xmlns:a16="http://schemas.microsoft.com/office/drawing/2014/main" id="{FFE1443B-DE09-BA48-9967-9D56863506E5}"/>
                </a:ext>
              </a:extLst>
            </xdr:cNvPr>
            <xdr:cNvSpPr txBox="1"/>
          </xdr:nvSpPr>
          <xdr:spPr>
            <a:xfrm>
              <a:off x="44390466" y="7620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6" name="テキスト ボックス 49">
              <a:extLst>
                <a:ext uri="{FF2B5EF4-FFF2-40B4-BE49-F238E27FC236}">
                  <a16:creationId xmlns:a16="http://schemas.microsoft.com/office/drawing/2014/main" id="{FFE1443B-DE09-BA48-9967-9D56863506E5}"/>
                </a:ext>
              </a:extLst>
            </xdr:cNvPr>
            <xdr:cNvSpPr txBox="1"/>
          </xdr:nvSpPr>
          <xdr:spPr>
            <a:xfrm>
              <a:off x="44390466" y="7620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𝑥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2=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157</xdr:col>
      <xdr:colOff>238125</xdr:colOff>
      <xdr:row>27</xdr:row>
      <xdr:rowOff>0</xdr:rowOff>
    </xdr:from>
    <xdr:ext cx="3905250" cy="6072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テキスト ボックス 50">
              <a:extLst>
                <a:ext uri="{FF2B5EF4-FFF2-40B4-BE49-F238E27FC236}">
                  <a16:creationId xmlns:a16="http://schemas.microsoft.com/office/drawing/2014/main" id="{0FF065F5-A4F4-C849-BF89-EF0C93819E6C}"/>
                </a:ext>
              </a:extLst>
            </xdr:cNvPr>
            <xdr:cNvSpPr txBox="1"/>
          </xdr:nvSpPr>
          <xdr:spPr>
            <a:xfrm>
              <a:off x="44218225" y="85725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7" name="テキスト ボックス 50">
              <a:extLst>
                <a:ext uri="{FF2B5EF4-FFF2-40B4-BE49-F238E27FC236}">
                  <a16:creationId xmlns:a16="http://schemas.microsoft.com/office/drawing/2014/main" id="{0FF065F5-A4F4-C849-BF89-EF0C93819E6C}"/>
                </a:ext>
              </a:extLst>
            </xdr:cNvPr>
            <xdr:cNvSpPr txBox="1"/>
          </xdr:nvSpPr>
          <xdr:spPr>
            <a:xfrm>
              <a:off x="44218225" y="85725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𝑥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2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)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200</xdr:col>
      <xdr:colOff>0</xdr:colOff>
      <xdr:row>5</xdr:row>
      <xdr:rowOff>0</xdr:rowOff>
    </xdr:from>
    <xdr:ext cx="1321594" cy="3154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テキスト ボックス 51">
              <a:extLst>
                <a:ext uri="{FF2B5EF4-FFF2-40B4-BE49-F238E27FC236}">
                  <a16:creationId xmlns:a16="http://schemas.microsoft.com/office/drawing/2014/main" id="{7BDC3D3F-070E-E54B-AFA0-E2E8449090AD}"/>
                </a:ext>
              </a:extLst>
            </xdr:cNvPr>
            <xdr:cNvSpPr txBox="1"/>
          </xdr:nvSpPr>
          <xdr:spPr>
            <a:xfrm>
              <a:off x="56121300" y="1587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48" name="テキスト ボックス 51">
              <a:extLst>
                <a:ext uri="{FF2B5EF4-FFF2-40B4-BE49-F238E27FC236}">
                  <a16:creationId xmlns:a16="http://schemas.microsoft.com/office/drawing/2014/main" id="{7BDC3D3F-070E-E54B-AFA0-E2E8449090AD}"/>
                </a:ext>
              </a:extLst>
            </xdr:cNvPr>
            <xdr:cNvSpPr txBox="1"/>
          </xdr:nvSpPr>
          <xdr:spPr>
            <a:xfrm>
              <a:off x="56121300" y="1587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𝑖−𝑥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 ̅ )^</a:t>
              </a:r>
              <a:r>
                <a:rPr kumimoji="1" lang="en-US" altLang="ja-JP" sz="1400" b="0" i="0">
                  <a:latin typeface="Cambria Math"/>
                </a:rPr>
                <a:t>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195</xdr:col>
      <xdr:colOff>-1</xdr:colOff>
      <xdr:row>5</xdr:row>
      <xdr:rowOff>-1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テキスト ボックス 52">
              <a:extLst>
                <a:ext uri="{FF2B5EF4-FFF2-40B4-BE49-F238E27FC236}">
                  <a16:creationId xmlns:a16="http://schemas.microsoft.com/office/drawing/2014/main" id="{24C66F39-D421-D644-B761-36EFF76536BB}"/>
                </a:ext>
              </a:extLst>
            </xdr:cNvPr>
            <xdr:cNvSpPr txBox="1"/>
          </xdr:nvSpPr>
          <xdr:spPr>
            <a:xfrm>
              <a:off x="54724299" y="1587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49" name="テキスト ボックス 52">
              <a:extLst>
                <a:ext uri="{FF2B5EF4-FFF2-40B4-BE49-F238E27FC236}">
                  <a16:creationId xmlns:a16="http://schemas.microsoft.com/office/drawing/2014/main" id="{24C66F39-D421-D644-B761-36EFF76536BB}"/>
                </a:ext>
              </a:extLst>
            </xdr:cNvPr>
            <xdr:cNvSpPr txBox="1"/>
          </xdr:nvSpPr>
          <xdr:spPr>
            <a:xfrm>
              <a:off x="54724299" y="1587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𝑖−𝑥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190</xdr:col>
      <xdr:colOff>0</xdr:colOff>
      <xdr:row>5</xdr:row>
      <xdr:rowOff>0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テキスト ボックス 53">
              <a:extLst>
                <a:ext uri="{FF2B5EF4-FFF2-40B4-BE49-F238E27FC236}">
                  <a16:creationId xmlns:a16="http://schemas.microsoft.com/office/drawing/2014/main" id="{BF0720F1-E415-254A-8505-A48FB9701964}"/>
                </a:ext>
              </a:extLst>
            </xdr:cNvPr>
            <xdr:cNvSpPr txBox="1"/>
          </xdr:nvSpPr>
          <xdr:spPr>
            <a:xfrm>
              <a:off x="533273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0" name="テキスト ボックス 53">
              <a:extLst>
                <a:ext uri="{FF2B5EF4-FFF2-40B4-BE49-F238E27FC236}">
                  <a16:creationId xmlns:a16="http://schemas.microsoft.com/office/drawing/2014/main" id="{BF0720F1-E415-254A-8505-A48FB9701964}"/>
                </a:ext>
              </a:extLst>
            </xdr:cNvPr>
            <xdr:cNvSpPr txBox="1"/>
          </xdr:nvSpPr>
          <xdr:spPr>
            <a:xfrm>
              <a:off x="533273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185</xdr:col>
      <xdr:colOff>0</xdr:colOff>
      <xdr:row>5</xdr:row>
      <xdr:rowOff>0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テキスト ボックス 54">
              <a:extLst>
                <a:ext uri="{FF2B5EF4-FFF2-40B4-BE49-F238E27FC236}">
                  <a16:creationId xmlns:a16="http://schemas.microsoft.com/office/drawing/2014/main" id="{F5144638-6051-5946-9A53-5385669A905B}"/>
                </a:ext>
              </a:extLst>
            </xdr:cNvPr>
            <xdr:cNvSpPr txBox="1"/>
          </xdr:nvSpPr>
          <xdr:spPr>
            <a:xfrm>
              <a:off x="518668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1" name="テキスト ボックス 54">
              <a:extLst>
                <a:ext uri="{FF2B5EF4-FFF2-40B4-BE49-F238E27FC236}">
                  <a16:creationId xmlns:a16="http://schemas.microsoft.com/office/drawing/2014/main" id="{F5144638-6051-5946-9A53-5385669A905B}"/>
                </a:ext>
              </a:extLst>
            </xdr:cNvPr>
            <xdr:cNvSpPr txBox="1"/>
          </xdr:nvSpPr>
          <xdr:spPr>
            <a:xfrm>
              <a:off x="518668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184</xdr:col>
      <xdr:colOff>130966</xdr:colOff>
      <xdr:row>24</xdr:row>
      <xdr:rowOff>0</xdr:rowOff>
    </xdr:from>
    <xdr:ext cx="3905250" cy="6072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テキスト ボックス 55">
              <a:extLst>
                <a:ext uri="{FF2B5EF4-FFF2-40B4-BE49-F238E27FC236}">
                  <a16:creationId xmlns:a16="http://schemas.microsoft.com/office/drawing/2014/main" id="{1E0A24CA-454E-684B-A35F-1DF7FA2C0CB0}"/>
                </a:ext>
              </a:extLst>
            </xdr:cNvPr>
            <xdr:cNvSpPr txBox="1"/>
          </xdr:nvSpPr>
          <xdr:spPr>
            <a:xfrm>
              <a:off x="51718366" y="7620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52" name="テキスト ボックス 55">
              <a:extLst>
                <a:ext uri="{FF2B5EF4-FFF2-40B4-BE49-F238E27FC236}">
                  <a16:creationId xmlns:a16="http://schemas.microsoft.com/office/drawing/2014/main" id="{1E0A24CA-454E-684B-A35F-1DF7FA2C0CB0}"/>
                </a:ext>
              </a:extLst>
            </xdr:cNvPr>
            <xdr:cNvSpPr txBox="1"/>
          </xdr:nvSpPr>
          <xdr:spPr>
            <a:xfrm>
              <a:off x="51718366" y="7620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𝑥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2=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183</xdr:col>
      <xdr:colOff>238125</xdr:colOff>
      <xdr:row>27</xdr:row>
      <xdr:rowOff>0</xdr:rowOff>
    </xdr:from>
    <xdr:ext cx="3905250" cy="6072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" name="テキスト ボックス 56">
              <a:extLst>
                <a:ext uri="{FF2B5EF4-FFF2-40B4-BE49-F238E27FC236}">
                  <a16:creationId xmlns:a16="http://schemas.microsoft.com/office/drawing/2014/main" id="{17437665-F92C-A242-9F8E-A1261682C528}"/>
                </a:ext>
              </a:extLst>
            </xdr:cNvPr>
            <xdr:cNvSpPr txBox="1"/>
          </xdr:nvSpPr>
          <xdr:spPr>
            <a:xfrm>
              <a:off x="51546125" y="85725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53" name="テキスト ボックス 56">
              <a:extLst>
                <a:ext uri="{FF2B5EF4-FFF2-40B4-BE49-F238E27FC236}">
                  <a16:creationId xmlns:a16="http://schemas.microsoft.com/office/drawing/2014/main" id="{17437665-F92C-A242-9F8E-A1261682C528}"/>
                </a:ext>
              </a:extLst>
            </xdr:cNvPr>
            <xdr:cNvSpPr txBox="1"/>
          </xdr:nvSpPr>
          <xdr:spPr>
            <a:xfrm>
              <a:off x="51546125" y="85725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𝑥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2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)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226</xdr:col>
      <xdr:colOff>0</xdr:colOff>
      <xdr:row>5</xdr:row>
      <xdr:rowOff>0</xdr:rowOff>
    </xdr:from>
    <xdr:ext cx="1321594" cy="3154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テキスト ボックス 57">
              <a:extLst>
                <a:ext uri="{FF2B5EF4-FFF2-40B4-BE49-F238E27FC236}">
                  <a16:creationId xmlns:a16="http://schemas.microsoft.com/office/drawing/2014/main" id="{F72C2E5A-1A52-9A44-A76C-ADDC532C19F8}"/>
                </a:ext>
              </a:extLst>
            </xdr:cNvPr>
            <xdr:cNvSpPr txBox="1"/>
          </xdr:nvSpPr>
          <xdr:spPr>
            <a:xfrm>
              <a:off x="63449200" y="1587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4" name="テキスト ボックス 57">
              <a:extLst>
                <a:ext uri="{FF2B5EF4-FFF2-40B4-BE49-F238E27FC236}">
                  <a16:creationId xmlns:a16="http://schemas.microsoft.com/office/drawing/2014/main" id="{F72C2E5A-1A52-9A44-A76C-ADDC532C19F8}"/>
                </a:ext>
              </a:extLst>
            </xdr:cNvPr>
            <xdr:cNvSpPr txBox="1"/>
          </xdr:nvSpPr>
          <xdr:spPr>
            <a:xfrm>
              <a:off x="63449200" y="1587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𝑖−𝑥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 ̅ )^</a:t>
              </a:r>
              <a:r>
                <a:rPr kumimoji="1" lang="en-US" altLang="ja-JP" sz="1400" b="0" i="0">
                  <a:latin typeface="Cambria Math"/>
                </a:rPr>
                <a:t>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221</xdr:col>
      <xdr:colOff>-1</xdr:colOff>
      <xdr:row>5</xdr:row>
      <xdr:rowOff>-1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5" name="テキスト ボックス 58">
              <a:extLst>
                <a:ext uri="{FF2B5EF4-FFF2-40B4-BE49-F238E27FC236}">
                  <a16:creationId xmlns:a16="http://schemas.microsoft.com/office/drawing/2014/main" id="{8936E97E-4DB3-5749-B3B6-33C61F7A651C}"/>
                </a:ext>
              </a:extLst>
            </xdr:cNvPr>
            <xdr:cNvSpPr txBox="1"/>
          </xdr:nvSpPr>
          <xdr:spPr>
            <a:xfrm>
              <a:off x="62052199" y="1587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5" name="テキスト ボックス 58">
              <a:extLst>
                <a:ext uri="{FF2B5EF4-FFF2-40B4-BE49-F238E27FC236}">
                  <a16:creationId xmlns:a16="http://schemas.microsoft.com/office/drawing/2014/main" id="{8936E97E-4DB3-5749-B3B6-33C61F7A651C}"/>
                </a:ext>
              </a:extLst>
            </xdr:cNvPr>
            <xdr:cNvSpPr txBox="1"/>
          </xdr:nvSpPr>
          <xdr:spPr>
            <a:xfrm>
              <a:off x="62052199" y="1587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𝑖−𝑥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216</xdr:col>
      <xdr:colOff>0</xdr:colOff>
      <xdr:row>5</xdr:row>
      <xdr:rowOff>0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6" name="テキスト ボックス 59">
              <a:extLst>
                <a:ext uri="{FF2B5EF4-FFF2-40B4-BE49-F238E27FC236}">
                  <a16:creationId xmlns:a16="http://schemas.microsoft.com/office/drawing/2014/main" id="{B646BD44-700E-B74D-A717-3C43BFC11016}"/>
                </a:ext>
              </a:extLst>
            </xdr:cNvPr>
            <xdr:cNvSpPr txBox="1"/>
          </xdr:nvSpPr>
          <xdr:spPr>
            <a:xfrm>
              <a:off x="606552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6" name="テキスト ボックス 59">
              <a:extLst>
                <a:ext uri="{FF2B5EF4-FFF2-40B4-BE49-F238E27FC236}">
                  <a16:creationId xmlns:a16="http://schemas.microsoft.com/office/drawing/2014/main" id="{B646BD44-700E-B74D-A717-3C43BFC11016}"/>
                </a:ext>
              </a:extLst>
            </xdr:cNvPr>
            <xdr:cNvSpPr txBox="1"/>
          </xdr:nvSpPr>
          <xdr:spPr>
            <a:xfrm>
              <a:off x="606552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211</xdr:col>
      <xdr:colOff>0</xdr:colOff>
      <xdr:row>5</xdr:row>
      <xdr:rowOff>0</xdr:rowOff>
    </xdr:from>
    <xdr:ext cx="1309687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7" name="テキスト ボックス 60">
              <a:extLst>
                <a:ext uri="{FF2B5EF4-FFF2-40B4-BE49-F238E27FC236}">
                  <a16:creationId xmlns:a16="http://schemas.microsoft.com/office/drawing/2014/main" id="{BE4B0D50-3594-C443-9231-D6B3247860A0}"/>
                </a:ext>
              </a:extLst>
            </xdr:cNvPr>
            <xdr:cNvSpPr txBox="1"/>
          </xdr:nvSpPr>
          <xdr:spPr>
            <a:xfrm>
              <a:off x="591947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7" name="テキスト ボックス 60">
              <a:extLst>
                <a:ext uri="{FF2B5EF4-FFF2-40B4-BE49-F238E27FC236}">
                  <a16:creationId xmlns:a16="http://schemas.microsoft.com/office/drawing/2014/main" id="{BE4B0D50-3594-C443-9231-D6B3247860A0}"/>
                </a:ext>
              </a:extLst>
            </xdr:cNvPr>
            <xdr:cNvSpPr txBox="1"/>
          </xdr:nvSpPr>
          <xdr:spPr>
            <a:xfrm>
              <a:off x="591947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210</xdr:col>
      <xdr:colOff>130966</xdr:colOff>
      <xdr:row>24</xdr:row>
      <xdr:rowOff>0</xdr:rowOff>
    </xdr:from>
    <xdr:ext cx="3905250" cy="6072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8" name="テキスト ボックス 61">
              <a:extLst>
                <a:ext uri="{FF2B5EF4-FFF2-40B4-BE49-F238E27FC236}">
                  <a16:creationId xmlns:a16="http://schemas.microsoft.com/office/drawing/2014/main" id="{CB3A5203-761E-3947-B3A0-00BADE1A219D}"/>
                </a:ext>
              </a:extLst>
            </xdr:cNvPr>
            <xdr:cNvSpPr txBox="1"/>
          </xdr:nvSpPr>
          <xdr:spPr>
            <a:xfrm>
              <a:off x="59046266" y="7620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58" name="テキスト ボックス 61">
              <a:extLst>
                <a:ext uri="{FF2B5EF4-FFF2-40B4-BE49-F238E27FC236}">
                  <a16:creationId xmlns:a16="http://schemas.microsoft.com/office/drawing/2014/main" id="{CB3A5203-761E-3947-B3A0-00BADE1A219D}"/>
                </a:ext>
              </a:extLst>
            </xdr:cNvPr>
            <xdr:cNvSpPr txBox="1"/>
          </xdr:nvSpPr>
          <xdr:spPr>
            <a:xfrm>
              <a:off x="59046266" y="7620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𝑥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2=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209</xdr:col>
      <xdr:colOff>238125</xdr:colOff>
      <xdr:row>27</xdr:row>
      <xdr:rowOff>0</xdr:rowOff>
    </xdr:from>
    <xdr:ext cx="3905250" cy="6072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9" name="テキスト ボックス 62">
              <a:extLst>
                <a:ext uri="{FF2B5EF4-FFF2-40B4-BE49-F238E27FC236}">
                  <a16:creationId xmlns:a16="http://schemas.microsoft.com/office/drawing/2014/main" id="{2F75853C-E3DE-D24A-987A-0546F8A6DD74}"/>
                </a:ext>
              </a:extLst>
            </xdr:cNvPr>
            <xdr:cNvSpPr txBox="1"/>
          </xdr:nvSpPr>
          <xdr:spPr>
            <a:xfrm>
              <a:off x="58874025" y="85725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59" name="テキスト ボックス 62">
              <a:extLst>
                <a:ext uri="{FF2B5EF4-FFF2-40B4-BE49-F238E27FC236}">
                  <a16:creationId xmlns:a16="http://schemas.microsoft.com/office/drawing/2014/main" id="{2F75853C-E3DE-D24A-987A-0546F8A6DD74}"/>
                </a:ext>
              </a:extLst>
            </xdr:cNvPr>
            <xdr:cNvSpPr txBox="1"/>
          </xdr:nvSpPr>
          <xdr:spPr>
            <a:xfrm>
              <a:off x="58874025" y="85725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√(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𝑥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^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2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)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0</xdr:colOff>
      <xdr:row>22</xdr:row>
      <xdr:rowOff>59530</xdr:rowOff>
    </xdr:from>
    <xdr:ext cx="914400" cy="5022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0" name="テキスト ボックス 21">
              <a:extLst>
                <a:ext uri="{FF2B5EF4-FFF2-40B4-BE49-F238E27FC236}">
                  <a16:creationId xmlns:a16="http://schemas.microsoft.com/office/drawing/2014/main" id="{1F0B28CD-B466-AE43-9E34-24CA17F9C618}"/>
                </a:ext>
              </a:extLst>
            </xdr:cNvPr>
            <xdr:cNvSpPr txBox="1"/>
          </xdr:nvSpPr>
          <xdr:spPr>
            <a:xfrm>
              <a:off x="2590800" y="7044530"/>
              <a:ext cx="9144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𝑎</m:t>
                            </m:r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60" name="テキスト ボックス 21">
              <a:extLst>
                <a:ext uri="{FF2B5EF4-FFF2-40B4-BE49-F238E27FC236}">
                  <a16:creationId xmlns:a16="http://schemas.microsoft.com/office/drawing/2014/main" id="{1F0B28CD-B466-AE43-9E34-24CA17F9C618}"/>
                </a:ext>
              </a:extLst>
            </xdr:cNvPr>
            <xdr:cNvSpPr txBox="1"/>
          </xdr:nvSpPr>
          <xdr:spPr>
            <a:xfrm>
              <a:off x="2590800" y="7044530"/>
              <a:ext cx="9144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∑▒(</a:t>
              </a:r>
              <a:r>
                <a:rPr kumimoji="1" lang="en-US" altLang="ja-JP" sz="1100" b="0" i="0">
                  <a:latin typeface="Cambria Math"/>
                </a:rPr>
                <a:t>𝑥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/>
                </a:rPr>
                <a:t>𝑖−𝑎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24</xdr:row>
      <xdr:rowOff>59530</xdr:rowOff>
    </xdr:from>
    <xdr:ext cx="914400" cy="5022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1" name="テキスト ボックス 23">
              <a:extLst>
                <a:ext uri="{FF2B5EF4-FFF2-40B4-BE49-F238E27FC236}">
                  <a16:creationId xmlns:a16="http://schemas.microsoft.com/office/drawing/2014/main" id="{8A3C95DF-3A8F-8D45-ABAA-7ECF44F2B4F2}"/>
                </a:ext>
              </a:extLst>
            </xdr:cNvPr>
            <xdr:cNvSpPr txBox="1"/>
          </xdr:nvSpPr>
          <xdr:spPr>
            <a:xfrm>
              <a:off x="2590800" y="7679530"/>
              <a:ext cx="9144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begChr m:val="|"/>
                            <m:endChr m:val="|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𝑎</m:t>
                            </m:r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61" name="テキスト ボックス 23">
              <a:extLst>
                <a:ext uri="{FF2B5EF4-FFF2-40B4-BE49-F238E27FC236}">
                  <a16:creationId xmlns:a16="http://schemas.microsoft.com/office/drawing/2014/main" id="{8A3C95DF-3A8F-8D45-ABAA-7ECF44F2B4F2}"/>
                </a:ext>
              </a:extLst>
            </xdr:cNvPr>
            <xdr:cNvSpPr txBox="1"/>
          </xdr:nvSpPr>
          <xdr:spPr>
            <a:xfrm>
              <a:off x="2590800" y="7679530"/>
              <a:ext cx="9144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∑▒|</a:t>
              </a:r>
              <a:r>
                <a:rPr kumimoji="1" lang="en-US" altLang="ja-JP" sz="1100" b="0" i="0">
                  <a:latin typeface="Cambria Math"/>
                </a:rPr>
                <a:t>𝑥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/>
                </a:rPr>
                <a:t>𝑖−𝑎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|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26</xdr:row>
      <xdr:rowOff>59530</xdr:rowOff>
    </xdr:from>
    <xdr:ext cx="1778794" cy="5022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2" name="テキスト ボックス 25">
              <a:extLst>
                <a:ext uri="{FF2B5EF4-FFF2-40B4-BE49-F238E27FC236}">
                  <a16:creationId xmlns:a16="http://schemas.microsoft.com/office/drawing/2014/main" id="{7B82DD3A-8D8C-C045-8229-04E4AC70F21C}"/>
                </a:ext>
              </a:extLst>
            </xdr:cNvPr>
            <xdr:cNvSpPr txBox="1"/>
          </xdr:nvSpPr>
          <xdr:spPr>
            <a:xfrm>
              <a:off x="2590800" y="8314530"/>
              <a:ext cx="1778794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𝑎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62" name="テキスト ボックス 25">
              <a:extLst>
                <a:ext uri="{FF2B5EF4-FFF2-40B4-BE49-F238E27FC236}">
                  <a16:creationId xmlns:a16="http://schemas.microsoft.com/office/drawing/2014/main" id="{7B82DD3A-8D8C-C045-8229-04E4AC70F21C}"/>
                </a:ext>
              </a:extLst>
            </xdr:cNvPr>
            <xdr:cNvSpPr txBox="1"/>
          </xdr:nvSpPr>
          <xdr:spPr>
            <a:xfrm>
              <a:off x="2590800" y="8314530"/>
              <a:ext cx="1778794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∑▒(</a:t>
              </a:r>
              <a:r>
                <a:rPr kumimoji="1" lang="en-US" altLang="ja-JP" sz="1100" b="0" i="0">
                  <a:latin typeface="Cambria Math"/>
                </a:rPr>
                <a:t>𝑥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/>
                </a:rPr>
                <a:t>𝑖−𝑎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)^</a:t>
              </a:r>
              <a:r>
                <a:rPr kumimoji="1" lang="en-US" altLang="ja-JP" sz="1100" b="0" i="0">
                  <a:latin typeface="Cambria Math"/>
                </a:rPr>
                <a:t>2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35</xdr:col>
      <xdr:colOff>0</xdr:colOff>
      <xdr:row>5</xdr:row>
      <xdr:rowOff>47625</xdr:rowOff>
    </xdr:from>
    <xdr:ext cx="3393281" cy="5664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3" name="テキスト ボックス 27">
              <a:extLst>
                <a:ext uri="{FF2B5EF4-FFF2-40B4-BE49-F238E27FC236}">
                  <a16:creationId xmlns:a16="http://schemas.microsoft.com/office/drawing/2014/main" id="{EE06B563-11A9-9F4E-9684-C89202A022A1}"/>
                </a:ext>
              </a:extLst>
            </xdr:cNvPr>
            <xdr:cNvSpPr txBox="1"/>
          </xdr:nvSpPr>
          <xdr:spPr>
            <a:xfrm>
              <a:off x="9855200" y="1635125"/>
              <a:ext cx="3393281" cy="566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63" name="テキスト ボックス 27">
              <a:extLst>
                <a:ext uri="{FF2B5EF4-FFF2-40B4-BE49-F238E27FC236}">
                  <a16:creationId xmlns:a16="http://schemas.microsoft.com/office/drawing/2014/main" id="{EE06B563-11A9-9F4E-9684-C89202A022A1}"/>
                </a:ext>
              </a:extLst>
            </xdr:cNvPr>
            <xdr:cNvSpPr txBox="1"/>
          </xdr:nvSpPr>
          <xdr:spPr>
            <a:xfrm>
              <a:off x="9855200" y="1635125"/>
              <a:ext cx="3393281" cy="566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𝑆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𝑥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^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2=1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/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𝑛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∑▒(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𝑥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𝑖−𝑥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 ̅ )^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2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38</xdr:col>
      <xdr:colOff>0</xdr:colOff>
      <xdr:row>11</xdr:row>
      <xdr:rowOff>71435</xdr:rowOff>
    </xdr:from>
    <xdr:ext cx="2619375" cy="8096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4" name="テキスト ボックス 29">
              <a:extLst>
                <a:ext uri="{FF2B5EF4-FFF2-40B4-BE49-F238E27FC236}">
                  <a16:creationId xmlns:a16="http://schemas.microsoft.com/office/drawing/2014/main" id="{3CA4AAF0-A225-CA42-8A9C-BCC7C9A66D71}"/>
                </a:ext>
              </a:extLst>
            </xdr:cNvPr>
            <xdr:cNvSpPr txBox="1"/>
          </xdr:nvSpPr>
          <xdr:spPr>
            <a:xfrm>
              <a:off x="10693400" y="3563935"/>
              <a:ext cx="2619375" cy="8096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rgbClr val="FF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solidFill>
                                          <a:srgbClr val="FF0000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64" name="テキスト ボックス 29">
              <a:extLst>
                <a:ext uri="{FF2B5EF4-FFF2-40B4-BE49-F238E27FC236}">
                  <a16:creationId xmlns:a16="http://schemas.microsoft.com/office/drawing/2014/main" id="{3CA4AAF0-A225-CA42-8A9C-BCC7C9A66D71}"/>
                </a:ext>
              </a:extLst>
            </xdr:cNvPr>
            <xdr:cNvSpPr txBox="1"/>
          </xdr:nvSpPr>
          <xdr:spPr>
            <a:xfrm>
              <a:off x="10693400" y="3563935"/>
              <a:ext cx="2619375" cy="8096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𝑆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𝑥=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√(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𝑆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𝑥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^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2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√(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𝑛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∑▒(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𝑥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𝑖−𝑥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 )^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kumimoji="1" lang="en-US" altLang="ja-JP" sz="14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238</xdr:col>
      <xdr:colOff>0</xdr:colOff>
      <xdr:row>8</xdr:row>
      <xdr:rowOff>0</xdr:rowOff>
    </xdr:from>
    <xdr:ext cx="2314575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3798450" y="2514600"/>
              <a:ext cx="2314575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63798450" y="2514600"/>
              <a:ext cx="2314575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𝑆_𝑥^2=1/𝑛 ∑▒(𝑥_𝑖−𝑥 ̅ )^2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238</xdr:col>
      <xdr:colOff>0</xdr:colOff>
      <xdr:row>12</xdr:row>
      <xdr:rowOff>0</xdr:rowOff>
    </xdr:from>
    <xdr:ext cx="2314575" cy="5924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63798450" y="3771900"/>
              <a:ext cx="2314575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63798450" y="3771900"/>
              <a:ext cx="2314575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𝑆_𝑥=√(𝑆_𝑥^2 )=√(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1/𝑛 ∑▒(𝑥_𝑖−𝑥 ̅ )^2 )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22</xdr:row>
      <xdr:rowOff>59530</xdr:rowOff>
    </xdr:from>
    <xdr:ext cx="914400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486025" y="6974680"/>
              <a:ext cx="9144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𝑎</m:t>
                            </m:r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2486025" y="6974680"/>
              <a:ext cx="9144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∑▒(𝑥_𝑖−𝑎)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24</xdr:row>
      <xdr:rowOff>59530</xdr:rowOff>
    </xdr:from>
    <xdr:ext cx="914400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2486025" y="7603330"/>
              <a:ext cx="9144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begChr m:val="|"/>
                            <m:endChr m:val="|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𝑎</m:t>
                            </m:r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2486025" y="7603330"/>
              <a:ext cx="9144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∑▒|𝑥_𝑖−𝑎|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26</xdr:row>
      <xdr:rowOff>59530</xdr:rowOff>
    </xdr:from>
    <xdr:ext cx="1778794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2486025" y="8231980"/>
              <a:ext cx="1778794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𝑎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2486025" y="8231980"/>
              <a:ext cx="1778794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∑▒(𝑥_𝑖−𝑎)^2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35</xdr:col>
      <xdr:colOff>0</xdr:colOff>
      <xdr:row>6</xdr:row>
      <xdr:rowOff>47625</xdr:rowOff>
    </xdr:from>
    <xdr:ext cx="3393281" cy="566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486025" y="10106025"/>
              <a:ext cx="3393281" cy="566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486025" y="10106025"/>
              <a:ext cx="3393281" cy="566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𝑆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𝑥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^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2=1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/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𝑛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∑▒(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𝑥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𝑖−𝑥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 ̅ )^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2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38</xdr:col>
      <xdr:colOff>0</xdr:colOff>
      <xdr:row>13</xdr:row>
      <xdr:rowOff>71435</xdr:rowOff>
    </xdr:from>
    <xdr:ext cx="2619375" cy="8096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10220325" y="700085"/>
              <a:ext cx="2619375" cy="8096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rgbClr val="FF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solidFill>
                                          <a:srgbClr val="FF0000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" name="テキスト ボックス 7"/>
            <xdr:cNvSpPr txBox="1"/>
          </xdr:nvSpPr>
          <xdr:spPr>
            <a:xfrm>
              <a:off x="10220325" y="700085"/>
              <a:ext cx="2619375" cy="8096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𝑆_𝑥=√(𝑆_𝑥^2 )=√(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1/𝑛 ∑▒(𝑥_𝑖−𝑥 ̅ )^2 </a:t>
              </a:r>
              <a:r>
                <a:rPr kumimoji="1" lang="en-US" altLang="ja-JP" sz="14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70</xdr:col>
      <xdr:colOff>0</xdr:colOff>
      <xdr:row>5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8754725" y="157162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" name="テキスト ボックス 8"/>
            <xdr:cNvSpPr txBox="1"/>
          </xdr:nvSpPr>
          <xdr:spPr>
            <a:xfrm>
              <a:off x="18754725" y="157162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65</xdr:col>
      <xdr:colOff>-1</xdr:colOff>
      <xdr:row>5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17421224" y="157162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17421224" y="157162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60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6087725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1" name="テキスト ボックス 10"/>
            <xdr:cNvSpPr txBox="1"/>
          </xdr:nvSpPr>
          <xdr:spPr>
            <a:xfrm>
              <a:off x="16087725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4754225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" name="テキスト ボックス 11"/>
            <xdr:cNvSpPr txBox="1"/>
          </xdr:nvSpPr>
          <xdr:spPr>
            <a:xfrm>
              <a:off x="14754225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70</xdr:col>
      <xdr:colOff>0</xdr:colOff>
      <xdr:row>20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18754725" y="6286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18754725" y="6286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65</xdr:col>
      <xdr:colOff>-1</xdr:colOff>
      <xdr:row>20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17421224" y="6286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4" name="テキスト ボックス 13"/>
            <xdr:cNvSpPr txBox="1"/>
          </xdr:nvSpPr>
          <xdr:spPr>
            <a:xfrm>
              <a:off x="17421224" y="6286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60</xdr:col>
      <xdr:colOff>0</xdr:colOff>
      <xdr:row>20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16087725" y="6286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5" name="テキスト ボックス 14"/>
            <xdr:cNvSpPr txBox="1"/>
          </xdr:nvSpPr>
          <xdr:spPr>
            <a:xfrm>
              <a:off x="16087725" y="6286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20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4754225" y="6286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6" name="テキスト ボックス 15"/>
            <xdr:cNvSpPr txBox="1"/>
          </xdr:nvSpPr>
          <xdr:spPr>
            <a:xfrm>
              <a:off x="14754225" y="6286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96</xdr:col>
      <xdr:colOff>0</xdr:colOff>
      <xdr:row>3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25688925" y="94297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25688925" y="94297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91</xdr:col>
      <xdr:colOff>-1</xdr:colOff>
      <xdr:row>3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テキスト ボックス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24355424" y="94297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8" name="テキスト ボックス 17"/>
            <xdr:cNvSpPr txBox="1"/>
          </xdr:nvSpPr>
          <xdr:spPr>
            <a:xfrm>
              <a:off x="24355424" y="94297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86</xdr:col>
      <xdr:colOff>0</xdr:colOff>
      <xdr:row>3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23021925" y="9429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9" name="テキスト ボックス 18"/>
            <xdr:cNvSpPr txBox="1"/>
          </xdr:nvSpPr>
          <xdr:spPr>
            <a:xfrm>
              <a:off x="23021925" y="9429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81</xdr:col>
      <xdr:colOff>0</xdr:colOff>
      <xdr:row>3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21688425" y="9429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0" name="テキスト ボックス 19"/>
            <xdr:cNvSpPr txBox="1"/>
          </xdr:nvSpPr>
          <xdr:spPr>
            <a:xfrm>
              <a:off x="21688425" y="9429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96</xdr:col>
      <xdr:colOff>0</xdr:colOff>
      <xdr:row>19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25688925" y="597217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1" name="テキスト ボックス 20"/>
            <xdr:cNvSpPr txBox="1"/>
          </xdr:nvSpPr>
          <xdr:spPr>
            <a:xfrm>
              <a:off x="25688925" y="597217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91</xdr:col>
      <xdr:colOff>-1</xdr:colOff>
      <xdr:row>19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テキスト ボックス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24355424" y="597217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2" name="テキスト ボックス 21"/>
            <xdr:cNvSpPr txBox="1"/>
          </xdr:nvSpPr>
          <xdr:spPr>
            <a:xfrm>
              <a:off x="24355424" y="597217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86</xdr:col>
      <xdr:colOff>0</xdr:colOff>
      <xdr:row>19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テキスト ボックス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23021925" y="59721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3" name="テキスト ボックス 22"/>
            <xdr:cNvSpPr txBox="1"/>
          </xdr:nvSpPr>
          <xdr:spPr>
            <a:xfrm>
              <a:off x="23021925" y="59721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81</xdr:col>
      <xdr:colOff>0</xdr:colOff>
      <xdr:row>19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21688425" y="59721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4" name="テキスト ボックス 23"/>
            <xdr:cNvSpPr txBox="1"/>
          </xdr:nvSpPr>
          <xdr:spPr>
            <a:xfrm>
              <a:off x="21688425" y="59721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113</xdr:col>
      <xdr:colOff>0</xdr:colOff>
      <xdr:row>2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テキスト ボックス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30222825" y="62865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2800" b="0" i="1">
                        <a:latin typeface="Cambria Math"/>
                      </a:rPr>
                      <m:t>𝑛</m:t>
                    </m:r>
                    <m:r>
                      <a:rPr kumimoji="1" lang="en-US" altLang="ja-JP" sz="28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2800"/>
            </a:p>
          </xdr:txBody>
        </xdr:sp>
      </mc:Choice>
      <mc:Fallback xmlns="">
        <xdr:sp macro="" textlink="">
          <xdr:nvSpPr>
            <xdr:cNvPr id="25" name="テキスト ボックス 24"/>
            <xdr:cNvSpPr txBox="1"/>
          </xdr:nvSpPr>
          <xdr:spPr>
            <a:xfrm>
              <a:off x="30222825" y="62865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2800" b="0" i="0">
                  <a:latin typeface="Cambria Math"/>
                </a:rPr>
                <a:t>𝑛=</a:t>
              </a:r>
              <a:endParaRPr kumimoji="1" lang="ja-JP" altLang="en-US" sz="2800"/>
            </a:p>
          </xdr:txBody>
        </xdr:sp>
      </mc:Fallback>
    </mc:AlternateContent>
    <xdr:clientData/>
  </xdr:oneCellAnchor>
  <xdr:oneCellAnchor>
    <xdr:from>
      <xdr:col>113</xdr:col>
      <xdr:colOff>0</xdr:colOff>
      <xdr:row>4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テキスト ボックス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30222825" y="12573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6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26" name="テキスト ボックス 25"/>
            <xdr:cNvSpPr txBox="1"/>
          </xdr:nvSpPr>
          <xdr:spPr>
            <a:xfrm>
              <a:off x="30222825" y="12573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∑▒(𝑥_𝑖−𝑥 ̅ )^2 =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123</xdr:col>
      <xdr:colOff>0</xdr:colOff>
      <xdr:row>16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/>
          </xdr:nvSpPr>
          <xdr:spPr>
            <a:xfrm>
              <a:off x="32889825" y="50292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0" name="テキスト ボックス 29"/>
            <xdr:cNvSpPr txBox="1"/>
          </xdr:nvSpPr>
          <xdr:spPr>
            <a:xfrm>
              <a:off x="32889825" y="50292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118</xdr:col>
      <xdr:colOff>-1</xdr:colOff>
      <xdr:row>16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テキスト ボックス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31556324" y="50291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1" name="テキスト ボックス 30"/>
            <xdr:cNvSpPr txBox="1"/>
          </xdr:nvSpPr>
          <xdr:spPr>
            <a:xfrm>
              <a:off x="31556324" y="50291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113</xdr:col>
      <xdr:colOff>0</xdr:colOff>
      <xdr:row>16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テキスト ボックス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30222825" y="50292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2" name="テキスト ボックス 31"/>
            <xdr:cNvSpPr txBox="1"/>
          </xdr:nvSpPr>
          <xdr:spPr>
            <a:xfrm>
              <a:off x="30222825" y="50292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108</xdr:col>
      <xdr:colOff>0</xdr:colOff>
      <xdr:row>16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テキスト ボックス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28889325" y="50292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3" name="テキスト ボックス 32"/>
            <xdr:cNvSpPr txBox="1"/>
          </xdr:nvSpPr>
          <xdr:spPr>
            <a:xfrm>
              <a:off x="28889325" y="50292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123</xdr:col>
      <xdr:colOff>0</xdr:colOff>
      <xdr:row>27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テキスト ボックス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32889825" y="848677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4" name="テキスト ボックス 33"/>
            <xdr:cNvSpPr txBox="1"/>
          </xdr:nvSpPr>
          <xdr:spPr>
            <a:xfrm>
              <a:off x="32889825" y="848677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(𝑦_𝑖−𝑦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118</xdr:col>
      <xdr:colOff>-1</xdr:colOff>
      <xdr:row>27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テキスト ボックス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31556324" y="848677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5" name="テキスト ボックス 34"/>
            <xdr:cNvSpPr txBox="1"/>
          </xdr:nvSpPr>
          <xdr:spPr>
            <a:xfrm>
              <a:off x="31556324" y="848677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113</xdr:col>
      <xdr:colOff>0</xdr:colOff>
      <xdr:row>27</xdr:row>
      <xdr:rowOff>0</xdr:rowOff>
    </xdr:from>
    <xdr:ext cx="52387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テキスト ボックス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30222825" y="8486775"/>
              <a:ext cx="5238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6" name="テキスト ボックス 35"/>
            <xdr:cNvSpPr txBox="1"/>
          </xdr:nvSpPr>
          <xdr:spPr>
            <a:xfrm>
              <a:off x="30222825" y="8486775"/>
              <a:ext cx="5238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108</xdr:col>
      <xdr:colOff>0</xdr:colOff>
      <xdr:row>27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テキスト ボックス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28889325" y="84867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7" name="テキスト ボックス 36"/>
            <xdr:cNvSpPr txBox="1"/>
          </xdr:nvSpPr>
          <xdr:spPr>
            <a:xfrm>
              <a:off x="28889325" y="84867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115</xdr:col>
      <xdr:colOff>0</xdr:colOff>
      <xdr:row>27</xdr:row>
      <xdr:rowOff>0</xdr:rowOff>
    </xdr:from>
    <xdr:ext cx="773906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テキスト ボックス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 txBox="1"/>
          </xdr:nvSpPr>
          <xdr:spPr>
            <a:xfrm>
              <a:off x="30756225" y="8486775"/>
              <a:ext cx="773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8" name="テキスト ボックス 37"/>
            <xdr:cNvSpPr txBox="1"/>
          </xdr:nvSpPr>
          <xdr:spPr>
            <a:xfrm>
              <a:off x="30756225" y="8486775"/>
              <a:ext cx="773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𝑦_𝑖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148</xdr:col>
      <xdr:colOff>0</xdr:colOff>
      <xdr:row>6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テキスト ボックス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39595425" y="188595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0" name="テキスト ボックス 39"/>
            <xdr:cNvSpPr txBox="1"/>
          </xdr:nvSpPr>
          <xdr:spPr>
            <a:xfrm>
              <a:off x="39595425" y="188595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143</xdr:col>
      <xdr:colOff>-1</xdr:colOff>
      <xdr:row>6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テキスト ボックス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38261924" y="188594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1" name="テキスト ボックス 40"/>
            <xdr:cNvSpPr txBox="1"/>
          </xdr:nvSpPr>
          <xdr:spPr>
            <a:xfrm>
              <a:off x="38261924" y="188594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138</xdr:col>
      <xdr:colOff>0</xdr:colOff>
      <xdr:row>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テキスト ボックス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 txBox="1"/>
          </xdr:nvSpPr>
          <xdr:spPr>
            <a:xfrm>
              <a:off x="36928425" y="18859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2" name="テキスト ボックス 41"/>
            <xdr:cNvSpPr txBox="1"/>
          </xdr:nvSpPr>
          <xdr:spPr>
            <a:xfrm>
              <a:off x="36928425" y="18859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133</xdr:col>
      <xdr:colOff>0</xdr:colOff>
      <xdr:row>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テキスト ボックス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 txBox="1"/>
          </xdr:nvSpPr>
          <xdr:spPr>
            <a:xfrm>
              <a:off x="35556825" y="18859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3" name="テキスト ボックス 42"/>
            <xdr:cNvSpPr txBox="1"/>
          </xdr:nvSpPr>
          <xdr:spPr>
            <a:xfrm>
              <a:off x="35556825" y="18859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133</xdr:col>
      <xdr:colOff>0</xdr:colOff>
      <xdr:row>16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テキスト ボックス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35556825" y="50292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4" name="テキスト ボックス 43"/>
            <xdr:cNvSpPr txBox="1"/>
          </xdr:nvSpPr>
          <xdr:spPr>
            <a:xfrm>
              <a:off x="35556825" y="50292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𝑆_𝑥^2=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132</xdr:col>
      <xdr:colOff>130972</xdr:colOff>
      <xdr:row>18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テキスト ボックス 4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 txBox="1"/>
          </xdr:nvSpPr>
          <xdr:spPr>
            <a:xfrm>
              <a:off x="35421097" y="565785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5" name="テキスト ボックス 44"/>
            <xdr:cNvSpPr txBox="1"/>
          </xdr:nvSpPr>
          <xdr:spPr>
            <a:xfrm>
              <a:off x="35421097" y="565785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√(𝑆_𝑥^2 )=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174</xdr:col>
      <xdr:colOff>0</xdr:colOff>
      <xdr:row>5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テキスト ボックス 45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>
              <a:off x="46596300" y="157162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6" name="テキスト ボックス 45"/>
            <xdr:cNvSpPr txBox="1"/>
          </xdr:nvSpPr>
          <xdr:spPr>
            <a:xfrm>
              <a:off x="46596300" y="157162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169</xdr:col>
      <xdr:colOff>-1</xdr:colOff>
      <xdr:row>5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テキスト ボックス 46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 txBox="1"/>
          </xdr:nvSpPr>
          <xdr:spPr>
            <a:xfrm>
              <a:off x="45262799" y="157162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7" name="テキスト ボックス 46"/>
            <xdr:cNvSpPr txBox="1"/>
          </xdr:nvSpPr>
          <xdr:spPr>
            <a:xfrm>
              <a:off x="45262799" y="157162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164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テキスト ボックス 47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 txBox="1"/>
          </xdr:nvSpPr>
          <xdr:spPr>
            <a:xfrm>
              <a:off x="43929300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8" name="テキスト ボックス 47"/>
            <xdr:cNvSpPr txBox="1"/>
          </xdr:nvSpPr>
          <xdr:spPr>
            <a:xfrm>
              <a:off x="43929300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159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テキスト ボックス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 txBox="1"/>
          </xdr:nvSpPr>
          <xdr:spPr>
            <a:xfrm>
              <a:off x="42529125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9" name="テキスト ボックス 48"/>
            <xdr:cNvSpPr txBox="1"/>
          </xdr:nvSpPr>
          <xdr:spPr>
            <a:xfrm>
              <a:off x="42529125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158</xdr:col>
      <xdr:colOff>130966</xdr:colOff>
      <xdr:row>24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テキスト ボックス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 txBox="1"/>
          </xdr:nvSpPr>
          <xdr:spPr>
            <a:xfrm>
              <a:off x="42393391" y="75438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0" name="テキスト ボックス 49"/>
            <xdr:cNvSpPr txBox="1"/>
          </xdr:nvSpPr>
          <xdr:spPr>
            <a:xfrm>
              <a:off x="42393391" y="75438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𝑆_𝑥^2=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157</xdr:col>
      <xdr:colOff>238125</xdr:colOff>
      <xdr:row>27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テキスト ボックス 50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>
              <a:off x="42233850" y="84867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1" name="テキスト ボックス 50"/>
            <xdr:cNvSpPr txBox="1"/>
          </xdr:nvSpPr>
          <xdr:spPr>
            <a:xfrm>
              <a:off x="42233850" y="84867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√(𝑆_𝑥^2 )=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200</xdr:col>
      <xdr:colOff>0</xdr:colOff>
      <xdr:row>5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テキスト ボックス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 txBox="1"/>
          </xdr:nvSpPr>
          <xdr:spPr>
            <a:xfrm>
              <a:off x="53597175" y="157162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2" name="テキスト ボックス 51"/>
            <xdr:cNvSpPr txBox="1"/>
          </xdr:nvSpPr>
          <xdr:spPr>
            <a:xfrm>
              <a:off x="53597175" y="157162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195</xdr:col>
      <xdr:colOff>-1</xdr:colOff>
      <xdr:row>5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テキスト ボックス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 txBox="1"/>
          </xdr:nvSpPr>
          <xdr:spPr>
            <a:xfrm>
              <a:off x="52263674" y="157162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3" name="テキスト ボックス 52"/>
            <xdr:cNvSpPr txBox="1"/>
          </xdr:nvSpPr>
          <xdr:spPr>
            <a:xfrm>
              <a:off x="52263674" y="157162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190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テキスト ボックス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 txBox="1"/>
          </xdr:nvSpPr>
          <xdr:spPr>
            <a:xfrm>
              <a:off x="50930175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4" name="テキスト ボックス 53"/>
            <xdr:cNvSpPr txBox="1"/>
          </xdr:nvSpPr>
          <xdr:spPr>
            <a:xfrm>
              <a:off x="50930175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185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テキスト ボックス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 txBox="1"/>
          </xdr:nvSpPr>
          <xdr:spPr>
            <a:xfrm>
              <a:off x="49530000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5" name="テキスト ボックス 54"/>
            <xdr:cNvSpPr txBox="1"/>
          </xdr:nvSpPr>
          <xdr:spPr>
            <a:xfrm>
              <a:off x="49530000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184</xdr:col>
      <xdr:colOff>130966</xdr:colOff>
      <xdr:row>24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テキスト ボックス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>
              <a:off x="49394266" y="75438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6" name="テキスト ボックス 55"/>
            <xdr:cNvSpPr txBox="1"/>
          </xdr:nvSpPr>
          <xdr:spPr>
            <a:xfrm>
              <a:off x="49394266" y="75438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𝑆_𝑥^2=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183</xdr:col>
      <xdr:colOff>238125</xdr:colOff>
      <xdr:row>27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テキスト ボックス 56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 txBox="1"/>
          </xdr:nvSpPr>
          <xdr:spPr>
            <a:xfrm>
              <a:off x="49234725" y="84867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7" name="テキスト ボックス 56"/>
            <xdr:cNvSpPr txBox="1"/>
          </xdr:nvSpPr>
          <xdr:spPr>
            <a:xfrm>
              <a:off x="49234725" y="84867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√(𝑆_𝑥^2 )=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226</xdr:col>
      <xdr:colOff>0</xdr:colOff>
      <xdr:row>5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テキスト ボックス 57">
              <a:extLs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 txBox="1"/>
          </xdr:nvSpPr>
          <xdr:spPr>
            <a:xfrm>
              <a:off x="60598050" y="157162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8" name="テキスト ボックス 57"/>
            <xdr:cNvSpPr txBox="1"/>
          </xdr:nvSpPr>
          <xdr:spPr>
            <a:xfrm>
              <a:off x="60598050" y="157162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221</xdr:col>
      <xdr:colOff>-1</xdr:colOff>
      <xdr:row>5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テキスト ボックス 58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 txBox="1"/>
          </xdr:nvSpPr>
          <xdr:spPr>
            <a:xfrm>
              <a:off x="59264549" y="157162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9" name="テキスト ボックス 58"/>
            <xdr:cNvSpPr txBox="1"/>
          </xdr:nvSpPr>
          <xdr:spPr>
            <a:xfrm>
              <a:off x="59264549" y="157162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216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テキスト ボックス 59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 txBox="1"/>
          </xdr:nvSpPr>
          <xdr:spPr>
            <a:xfrm>
              <a:off x="57931050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0" name="テキスト ボックス 59"/>
            <xdr:cNvSpPr txBox="1"/>
          </xdr:nvSpPr>
          <xdr:spPr>
            <a:xfrm>
              <a:off x="57931050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211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テキスト ボックス 60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>
              <a:off x="56530875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1" name="テキスト ボックス 60"/>
            <xdr:cNvSpPr txBox="1"/>
          </xdr:nvSpPr>
          <xdr:spPr>
            <a:xfrm>
              <a:off x="56530875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210</xdr:col>
      <xdr:colOff>130966</xdr:colOff>
      <xdr:row>24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テキスト ボックス 61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 txBox="1"/>
          </xdr:nvSpPr>
          <xdr:spPr>
            <a:xfrm>
              <a:off x="56395141" y="75438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62" name="テキスト ボックス 61"/>
            <xdr:cNvSpPr txBox="1"/>
          </xdr:nvSpPr>
          <xdr:spPr>
            <a:xfrm>
              <a:off x="56395141" y="75438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𝑆_𝑥^2=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209</xdr:col>
      <xdr:colOff>238125</xdr:colOff>
      <xdr:row>27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テキスト ボックス 62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 txBox="1"/>
          </xdr:nvSpPr>
          <xdr:spPr>
            <a:xfrm>
              <a:off x="56235600" y="84867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63" name="テキスト ボックス 62"/>
            <xdr:cNvSpPr txBox="1"/>
          </xdr:nvSpPr>
          <xdr:spPr>
            <a:xfrm>
              <a:off x="56235600" y="84867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√(𝑆_𝑥^2 )=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238</xdr:col>
      <xdr:colOff>0</xdr:colOff>
      <xdr:row>8</xdr:row>
      <xdr:rowOff>0</xdr:rowOff>
    </xdr:from>
    <xdr:ext cx="2314575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28889325" y="2514600"/>
              <a:ext cx="2314575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28889325" y="2514600"/>
              <a:ext cx="2314575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𝑆_𝑥^2=1/𝑛 ∑▒(𝑥_𝑖−𝑥 ̅ )^2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238</xdr:col>
      <xdr:colOff>0</xdr:colOff>
      <xdr:row>12</xdr:row>
      <xdr:rowOff>0</xdr:rowOff>
    </xdr:from>
    <xdr:ext cx="2314575" cy="5924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28889325" y="3771900"/>
              <a:ext cx="2314575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9" name="テキスト ボックス 18"/>
            <xdr:cNvSpPr txBox="1"/>
          </xdr:nvSpPr>
          <xdr:spPr>
            <a:xfrm>
              <a:off x="28889325" y="3771900"/>
              <a:ext cx="2314575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𝑆_𝑥=√(𝑆_𝑥^2 )=√(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∑▒(𝑥_𝑖−𝑥 ̅ )^2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22</xdr:row>
      <xdr:rowOff>59530</xdr:rowOff>
    </xdr:from>
    <xdr:ext cx="914400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テキスト ボックス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 txBox="1"/>
          </xdr:nvSpPr>
          <xdr:spPr>
            <a:xfrm>
              <a:off x="2452688" y="6869905"/>
              <a:ext cx="9144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𝑎</m:t>
                            </m:r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2" name="テキスト ボックス 21"/>
            <xdr:cNvSpPr txBox="1"/>
          </xdr:nvSpPr>
          <xdr:spPr>
            <a:xfrm>
              <a:off x="2452688" y="6869905"/>
              <a:ext cx="9144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∑▒(𝑥_𝑖−𝑎)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24</xdr:row>
      <xdr:rowOff>59530</xdr:rowOff>
    </xdr:from>
    <xdr:ext cx="914400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2452688" y="7489030"/>
              <a:ext cx="9144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begChr m:val="|"/>
                            <m:endChr m:val="|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𝑎</m:t>
                            </m:r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4" name="テキスト ボックス 23"/>
            <xdr:cNvSpPr txBox="1"/>
          </xdr:nvSpPr>
          <xdr:spPr>
            <a:xfrm>
              <a:off x="2452688" y="7489030"/>
              <a:ext cx="9144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∑▒|𝑥_𝑖−𝑎|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26</xdr:row>
      <xdr:rowOff>59530</xdr:rowOff>
    </xdr:from>
    <xdr:ext cx="1778794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テキスト ボックス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/>
          </xdr:nvSpPr>
          <xdr:spPr>
            <a:xfrm>
              <a:off x="2452688" y="8108155"/>
              <a:ext cx="1778794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𝑎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6" name="テキスト ボックス 25"/>
            <xdr:cNvSpPr txBox="1"/>
          </xdr:nvSpPr>
          <xdr:spPr>
            <a:xfrm>
              <a:off x="2452688" y="8108155"/>
              <a:ext cx="1778794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∑▒(𝑥_𝑖−𝑎)^2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35</xdr:col>
      <xdr:colOff>0</xdr:colOff>
      <xdr:row>5</xdr:row>
      <xdr:rowOff>47625</xdr:rowOff>
    </xdr:from>
    <xdr:ext cx="3393281" cy="566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テキスト ボックス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 txBox="1"/>
          </xdr:nvSpPr>
          <xdr:spPr>
            <a:xfrm>
              <a:off x="2452688" y="9953625"/>
              <a:ext cx="3393281" cy="566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8" name="テキスト ボックス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 txBox="1"/>
          </xdr:nvSpPr>
          <xdr:spPr>
            <a:xfrm>
              <a:off x="2452688" y="9953625"/>
              <a:ext cx="3393281" cy="566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𝑆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𝑥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^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2=1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/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𝑛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∑▒(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𝑥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𝑖−𝑥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 ̅ )^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2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38</xdr:col>
      <xdr:colOff>0</xdr:colOff>
      <xdr:row>11</xdr:row>
      <xdr:rowOff>71435</xdr:rowOff>
    </xdr:from>
    <xdr:ext cx="2619375" cy="8096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 txBox="1"/>
          </xdr:nvSpPr>
          <xdr:spPr>
            <a:xfrm>
              <a:off x="10048875" y="690560"/>
              <a:ext cx="2619375" cy="8096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rgbClr val="FF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solidFill>
                                          <a:srgbClr val="FF0000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0" name="テキスト ボックス 29"/>
            <xdr:cNvSpPr txBox="1"/>
          </xdr:nvSpPr>
          <xdr:spPr>
            <a:xfrm>
              <a:off x="10048875" y="690560"/>
              <a:ext cx="2619375" cy="8096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𝑆_𝑥=√(𝑆_𝑥^2 )=√(</a:t>
              </a:r>
              <a:r>
                <a:rPr kumimoji="1" lang="en-US" altLang="ja-JP" sz="1100" b="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1/𝑛 ∑▒(𝑥_𝑖−𝑥 ̅ )^2 </a:t>
              </a:r>
              <a:r>
                <a:rPr kumimoji="1" lang="en-US" altLang="ja-JP" sz="14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70</xdr:col>
      <xdr:colOff>0</xdr:colOff>
      <xdr:row>5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テキスト ボックス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 txBox="1"/>
          </xdr:nvSpPr>
          <xdr:spPr>
            <a:xfrm>
              <a:off x="18430875" y="1547813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2" name="テキスト ボックス 31"/>
            <xdr:cNvSpPr txBox="1"/>
          </xdr:nvSpPr>
          <xdr:spPr>
            <a:xfrm>
              <a:off x="18430875" y="1547813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65</xdr:col>
      <xdr:colOff>-1</xdr:colOff>
      <xdr:row>5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テキスト ボックス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17121187" y="1547812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3" name="テキスト ボックス 32"/>
            <xdr:cNvSpPr txBox="1"/>
          </xdr:nvSpPr>
          <xdr:spPr>
            <a:xfrm>
              <a:off x="17121187" y="1547812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60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テキスト ボックス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 txBox="1"/>
          </xdr:nvSpPr>
          <xdr:spPr>
            <a:xfrm>
              <a:off x="15811500" y="1547813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5" name="テキスト ボックス 34"/>
            <xdr:cNvSpPr txBox="1"/>
          </xdr:nvSpPr>
          <xdr:spPr>
            <a:xfrm>
              <a:off x="15811500" y="1547813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テキスト ボックス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14501813" y="1547813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6" name="テキスト ボックス 35"/>
            <xdr:cNvSpPr txBox="1"/>
          </xdr:nvSpPr>
          <xdr:spPr>
            <a:xfrm>
              <a:off x="14501813" y="1547813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70</xdr:col>
      <xdr:colOff>0</xdr:colOff>
      <xdr:row>20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テキスト ボックス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 txBox="1"/>
          </xdr:nvSpPr>
          <xdr:spPr>
            <a:xfrm>
              <a:off x="18430875" y="1547813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7" name="テキスト ボックス 36"/>
            <xdr:cNvSpPr txBox="1"/>
          </xdr:nvSpPr>
          <xdr:spPr>
            <a:xfrm>
              <a:off x="18430875" y="1547813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65</xdr:col>
      <xdr:colOff>-1</xdr:colOff>
      <xdr:row>20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テキスト ボックス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 txBox="1"/>
          </xdr:nvSpPr>
          <xdr:spPr>
            <a:xfrm>
              <a:off x="17121187" y="1547812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8" name="テキスト ボックス 37"/>
            <xdr:cNvSpPr txBox="1"/>
          </xdr:nvSpPr>
          <xdr:spPr>
            <a:xfrm>
              <a:off x="17121187" y="1547812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60</xdr:col>
      <xdr:colOff>0</xdr:colOff>
      <xdr:row>20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テキスト ボックス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5811500" y="1547813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9" name="テキスト ボックス 38"/>
            <xdr:cNvSpPr txBox="1"/>
          </xdr:nvSpPr>
          <xdr:spPr>
            <a:xfrm>
              <a:off x="15811500" y="1547813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20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テキスト ボックス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14501813" y="1547813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0" name="テキスト ボックス 39"/>
            <xdr:cNvSpPr txBox="1"/>
          </xdr:nvSpPr>
          <xdr:spPr>
            <a:xfrm>
              <a:off x="14501813" y="1547813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96</xdr:col>
      <xdr:colOff>0</xdr:colOff>
      <xdr:row>3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テキスト ボックス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 txBox="1"/>
          </xdr:nvSpPr>
          <xdr:spPr>
            <a:xfrm>
              <a:off x="18430875" y="619125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1" name="テキスト ボックス 40"/>
            <xdr:cNvSpPr txBox="1"/>
          </xdr:nvSpPr>
          <xdr:spPr>
            <a:xfrm>
              <a:off x="18430875" y="619125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91</xdr:col>
      <xdr:colOff>-1</xdr:colOff>
      <xdr:row>3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テキスト ボックス 41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SpPr txBox="1"/>
          </xdr:nvSpPr>
          <xdr:spPr>
            <a:xfrm>
              <a:off x="17121187" y="619124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2" name="テキスト ボックス 41"/>
            <xdr:cNvSpPr txBox="1"/>
          </xdr:nvSpPr>
          <xdr:spPr>
            <a:xfrm>
              <a:off x="17121187" y="619124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86</xdr:col>
      <xdr:colOff>0</xdr:colOff>
      <xdr:row>3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テキスト ボックス 42"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SpPr txBox="1"/>
          </xdr:nvSpPr>
          <xdr:spPr>
            <a:xfrm>
              <a:off x="15811500" y="61912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3" name="テキスト ボックス 42"/>
            <xdr:cNvSpPr txBox="1"/>
          </xdr:nvSpPr>
          <xdr:spPr>
            <a:xfrm>
              <a:off x="15811500" y="61912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81</xdr:col>
      <xdr:colOff>0</xdr:colOff>
      <xdr:row>3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テキスト ボックス 43">
              <a:extLst>
                <a:ext uri="{FF2B5EF4-FFF2-40B4-BE49-F238E27FC236}">
                  <a16:creationId xmlns:a16="http://schemas.microsoft.com/office/drawing/2014/main" id="{00000000-0008-0000-0100-00002C000000}"/>
                </a:ext>
              </a:extLst>
            </xdr:cNvPr>
            <xdr:cNvSpPr txBox="1"/>
          </xdr:nvSpPr>
          <xdr:spPr>
            <a:xfrm>
              <a:off x="14501813" y="61912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4" name="テキスト ボックス 43"/>
            <xdr:cNvSpPr txBox="1"/>
          </xdr:nvSpPr>
          <xdr:spPr>
            <a:xfrm>
              <a:off x="14501813" y="61912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96</xdr:col>
      <xdr:colOff>0</xdr:colOff>
      <xdr:row>19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テキスト ボックス 44">
              <a:extLst>
                <a:ext uri="{FF2B5EF4-FFF2-40B4-BE49-F238E27FC236}">
                  <a16:creationId xmlns:a16="http://schemas.microsoft.com/office/drawing/2014/main" id="{00000000-0008-0000-0100-00002D000000}"/>
                </a:ext>
              </a:extLst>
            </xdr:cNvPr>
            <xdr:cNvSpPr txBox="1"/>
          </xdr:nvSpPr>
          <xdr:spPr>
            <a:xfrm>
              <a:off x="25241250" y="928688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5" name="テキスト ボックス 44"/>
            <xdr:cNvSpPr txBox="1"/>
          </xdr:nvSpPr>
          <xdr:spPr>
            <a:xfrm>
              <a:off x="25241250" y="928688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91</xdr:col>
      <xdr:colOff>-1</xdr:colOff>
      <xdr:row>19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テキスト ボックス 45">
              <a:extLst>
                <a:ext uri="{FF2B5EF4-FFF2-40B4-BE49-F238E27FC236}">
                  <a16:creationId xmlns:a16="http://schemas.microsoft.com/office/drawing/2014/main" id="{00000000-0008-0000-0100-00002E000000}"/>
                </a:ext>
              </a:extLst>
            </xdr:cNvPr>
            <xdr:cNvSpPr txBox="1"/>
          </xdr:nvSpPr>
          <xdr:spPr>
            <a:xfrm>
              <a:off x="23931562" y="928687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6" name="テキスト ボックス 45"/>
            <xdr:cNvSpPr txBox="1"/>
          </xdr:nvSpPr>
          <xdr:spPr>
            <a:xfrm>
              <a:off x="23931562" y="928687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86</xdr:col>
      <xdr:colOff>0</xdr:colOff>
      <xdr:row>19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テキスト ボックス 46">
              <a:extLst>
                <a:ext uri="{FF2B5EF4-FFF2-40B4-BE49-F238E27FC236}">
                  <a16:creationId xmlns:a16="http://schemas.microsoft.com/office/drawing/2014/main" id="{00000000-0008-0000-0100-00002F000000}"/>
                </a:ext>
              </a:extLst>
            </xdr:cNvPr>
            <xdr:cNvSpPr txBox="1"/>
          </xdr:nvSpPr>
          <xdr:spPr>
            <a:xfrm>
              <a:off x="22621875" y="928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7" name="テキスト ボックス 46"/>
            <xdr:cNvSpPr txBox="1"/>
          </xdr:nvSpPr>
          <xdr:spPr>
            <a:xfrm>
              <a:off x="22621875" y="928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81</xdr:col>
      <xdr:colOff>0</xdr:colOff>
      <xdr:row>19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テキスト ボックス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21312188" y="928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8" name="テキスト ボックス 47"/>
            <xdr:cNvSpPr txBox="1"/>
          </xdr:nvSpPr>
          <xdr:spPr>
            <a:xfrm>
              <a:off x="21312188" y="928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113</xdr:col>
      <xdr:colOff>0</xdr:colOff>
      <xdr:row>2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テキスト ボックス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 txBox="1"/>
          </xdr:nvSpPr>
          <xdr:spPr>
            <a:xfrm>
              <a:off x="29694188" y="61912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2800" b="0" i="1">
                        <a:latin typeface="Cambria Math"/>
                      </a:rPr>
                      <m:t>𝑛</m:t>
                    </m:r>
                    <m:r>
                      <a:rPr kumimoji="1" lang="en-US" altLang="ja-JP" sz="2800" b="0" i="1">
                        <a:latin typeface="Cambria Math"/>
                      </a:rPr>
                      <m:t>=</m:t>
                    </m:r>
                    <m:r>
                      <a:rPr kumimoji="1" lang="en-US" altLang="ja-JP" sz="2800" b="0" i="0">
                        <a:solidFill>
                          <a:srgbClr val="FF0000"/>
                        </a:solidFill>
                        <a:latin typeface="Cambria Math"/>
                      </a:rPr>
                      <m:t>8</m:t>
                    </m:r>
                  </m:oMath>
                </m:oMathPara>
              </a14:m>
              <a:endParaRPr kumimoji="1" lang="ja-JP" altLang="en-US" sz="2800"/>
            </a:p>
          </xdr:txBody>
        </xdr:sp>
      </mc:Choice>
      <mc:Fallback xmlns="">
        <xdr:sp macro="" textlink="">
          <xdr:nvSpPr>
            <xdr:cNvPr id="50" name="テキスト ボックス 49"/>
            <xdr:cNvSpPr txBox="1"/>
          </xdr:nvSpPr>
          <xdr:spPr>
            <a:xfrm>
              <a:off x="29694188" y="61912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2800" b="0" i="0">
                  <a:latin typeface="Cambria Math"/>
                </a:rPr>
                <a:t>𝑛=</a:t>
              </a:r>
              <a:r>
                <a:rPr kumimoji="1" lang="en-US" altLang="ja-JP" sz="2800" b="0" i="0">
                  <a:solidFill>
                    <a:srgbClr val="FF0000"/>
                  </a:solidFill>
                  <a:latin typeface="Cambria Math"/>
                </a:rPr>
                <a:t>8</a:t>
              </a:r>
              <a:endParaRPr kumimoji="1" lang="ja-JP" altLang="en-US" sz="2800"/>
            </a:p>
          </xdr:txBody>
        </xdr:sp>
      </mc:Fallback>
    </mc:AlternateContent>
    <xdr:clientData/>
  </xdr:oneCellAnchor>
  <xdr:oneCellAnchor>
    <xdr:from>
      <xdr:col>113</xdr:col>
      <xdr:colOff>0</xdr:colOff>
      <xdr:row>4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テキスト ボックス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 txBox="1"/>
          </xdr:nvSpPr>
          <xdr:spPr>
            <a:xfrm>
              <a:off x="29694188" y="123825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6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131.8800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51" name="テキスト ボックス 50"/>
            <xdr:cNvSpPr txBox="1"/>
          </xdr:nvSpPr>
          <xdr:spPr>
            <a:xfrm>
              <a:off x="29694188" y="123825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∑▒(𝑥_𝑖−𝑥 ̅ )^2 =</a:t>
              </a: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131.8800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113</xdr:col>
      <xdr:colOff>0</xdr:colOff>
      <xdr:row>6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テキスト ボックス 51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 txBox="1"/>
          </xdr:nvSpPr>
          <xdr:spPr>
            <a:xfrm>
              <a:off x="29694188" y="18573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6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6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6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6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6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6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6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2" name="テキスト ボックス 51"/>
            <xdr:cNvSpPr txBox="1"/>
          </xdr:nvSpPr>
          <xdr:spPr>
            <a:xfrm>
              <a:off x="29694188" y="18573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𝑆_𝑥^2=1/𝑛 ∑▒(𝑥_𝑖−𝑥 ̅ )^2 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113</xdr:col>
      <xdr:colOff>0</xdr:colOff>
      <xdr:row>8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テキスト ボックス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 txBox="1"/>
          </xdr:nvSpPr>
          <xdr:spPr>
            <a:xfrm>
              <a:off x="29694188" y="18573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8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∗131.88=16.485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3" name="テキスト ボックス 52"/>
            <xdr:cNvSpPr txBox="1"/>
          </xdr:nvSpPr>
          <xdr:spPr>
            <a:xfrm>
              <a:off x="29694188" y="18573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𝑆_𝑥^2=1/𝑛 ∑▒(𝑥_𝑖−𝑥 ̅ )^2 =1/8∗131.88=16.485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113</xdr:col>
      <xdr:colOff>0</xdr:colOff>
      <xdr:row>10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テキスト ボックス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 txBox="1"/>
          </xdr:nvSpPr>
          <xdr:spPr>
            <a:xfrm>
              <a:off x="29694188" y="18573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16.484</m:t>
                        </m:r>
                      </m:e>
                    </m:rad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=4.0601…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≈4.1</m:t>
                    </m:r>
                  </m:oMath>
                </m:oMathPara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4" name="テキスト ボックス 53"/>
            <xdr:cNvSpPr txBox="1"/>
          </xdr:nvSpPr>
          <xdr:spPr>
            <a:xfrm>
              <a:off x="29694188" y="185737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𝑆_𝑥=√(𝑆_𝑥^2 )=√16.484=4.0601…</a:t>
              </a: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≈4.1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123</xdr:col>
      <xdr:colOff>0</xdr:colOff>
      <xdr:row>16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テキスト ボックス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 txBox="1"/>
          </xdr:nvSpPr>
          <xdr:spPr>
            <a:xfrm>
              <a:off x="25241250" y="5881688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5" name="テキスト ボックス 54"/>
            <xdr:cNvSpPr txBox="1"/>
          </xdr:nvSpPr>
          <xdr:spPr>
            <a:xfrm>
              <a:off x="25241250" y="5881688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118</xdr:col>
      <xdr:colOff>-1</xdr:colOff>
      <xdr:row>16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テキスト ボックス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 txBox="1"/>
          </xdr:nvSpPr>
          <xdr:spPr>
            <a:xfrm>
              <a:off x="23931562" y="5881687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6" name="テキスト ボックス 55"/>
            <xdr:cNvSpPr txBox="1"/>
          </xdr:nvSpPr>
          <xdr:spPr>
            <a:xfrm>
              <a:off x="23931562" y="5881687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113</xdr:col>
      <xdr:colOff>0</xdr:colOff>
      <xdr:row>16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テキスト ボックス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SpPr txBox="1"/>
          </xdr:nvSpPr>
          <xdr:spPr>
            <a:xfrm>
              <a:off x="22621875" y="5881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7" name="テキスト ボックス 56"/>
            <xdr:cNvSpPr txBox="1"/>
          </xdr:nvSpPr>
          <xdr:spPr>
            <a:xfrm>
              <a:off x="22621875" y="5881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108</xdr:col>
      <xdr:colOff>0</xdr:colOff>
      <xdr:row>16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テキスト ボックス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SpPr txBox="1"/>
          </xdr:nvSpPr>
          <xdr:spPr>
            <a:xfrm>
              <a:off x="21312188" y="5881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8" name="テキスト ボックス 57"/>
            <xdr:cNvSpPr txBox="1"/>
          </xdr:nvSpPr>
          <xdr:spPr>
            <a:xfrm>
              <a:off x="21312188" y="5881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123</xdr:col>
      <xdr:colOff>0</xdr:colOff>
      <xdr:row>27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テキスト ボックス 58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 txBox="1"/>
          </xdr:nvSpPr>
          <xdr:spPr>
            <a:xfrm>
              <a:off x="32313563" y="49530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9" name="テキスト ボックス 58"/>
            <xdr:cNvSpPr txBox="1"/>
          </xdr:nvSpPr>
          <xdr:spPr>
            <a:xfrm>
              <a:off x="32313563" y="49530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(𝑦_𝑖−𝑦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118</xdr:col>
      <xdr:colOff>-1</xdr:colOff>
      <xdr:row>27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テキスト ボックス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 txBox="1"/>
          </xdr:nvSpPr>
          <xdr:spPr>
            <a:xfrm>
              <a:off x="31003874" y="49529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0" name="テキスト ボックス 59"/>
            <xdr:cNvSpPr txBox="1"/>
          </xdr:nvSpPr>
          <xdr:spPr>
            <a:xfrm>
              <a:off x="31003874" y="49529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113</xdr:col>
      <xdr:colOff>0</xdr:colOff>
      <xdr:row>27</xdr:row>
      <xdr:rowOff>0</xdr:rowOff>
    </xdr:from>
    <xdr:ext cx="52387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テキスト ボックス 60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SpPr txBox="1"/>
          </xdr:nvSpPr>
          <xdr:spPr>
            <a:xfrm>
              <a:off x="29694188" y="8358188"/>
              <a:ext cx="5238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1" name="テキスト ボックス 60"/>
            <xdr:cNvSpPr txBox="1"/>
          </xdr:nvSpPr>
          <xdr:spPr>
            <a:xfrm>
              <a:off x="29694188" y="8358188"/>
              <a:ext cx="5238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108</xdr:col>
      <xdr:colOff>0</xdr:colOff>
      <xdr:row>27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テキスト ボックス 61">
              <a:extLst>
                <a:ext uri="{FF2B5EF4-FFF2-40B4-BE49-F238E27FC236}">
                  <a16:creationId xmlns:a16="http://schemas.microsoft.com/office/drawing/2014/main" id="{00000000-0008-0000-0100-00003E000000}"/>
                </a:ext>
              </a:extLst>
            </xdr:cNvPr>
            <xdr:cNvSpPr txBox="1"/>
          </xdr:nvSpPr>
          <xdr:spPr>
            <a:xfrm>
              <a:off x="28384500" y="49530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2" name="テキスト ボックス 61"/>
            <xdr:cNvSpPr txBox="1"/>
          </xdr:nvSpPr>
          <xdr:spPr>
            <a:xfrm>
              <a:off x="28384500" y="49530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115</xdr:col>
      <xdr:colOff>0</xdr:colOff>
      <xdr:row>27</xdr:row>
      <xdr:rowOff>0</xdr:rowOff>
    </xdr:from>
    <xdr:ext cx="773906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テキスト ボックス 62">
              <a:extLst>
                <a:ext uri="{FF2B5EF4-FFF2-40B4-BE49-F238E27FC236}">
                  <a16:creationId xmlns:a16="http://schemas.microsoft.com/office/drawing/2014/main" id="{00000000-0008-0000-0100-00003F000000}"/>
                </a:ext>
              </a:extLst>
            </xdr:cNvPr>
            <xdr:cNvSpPr txBox="1"/>
          </xdr:nvSpPr>
          <xdr:spPr>
            <a:xfrm>
              <a:off x="30218063" y="8358188"/>
              <a:ext cx="773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3" name="テキスト ボックス 62"/>
            <xdr:cNvSpPr txBox="1"/>
          </xdr:nvSpPr>
          <xdr:spPr>
            <a:xfrm>
              <a:off x="30218063" y="8358188"/>
              <a:ext cx="773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𝑦_𝑖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>
    <xdr:from>
      <xdr:col>148</xdr:col>
      <xdr:colOff>190500</xdr:colOff>
      <xdr:row>1</xdr:row>
      <xdr:rowOff>202406</xdr:rowOff>
    </xdr:from>
    <xdr:to>
      <xdr:col>153</xdr:col>
      <xdr:colOff>119062</xdr:colOff>
      <xdr:row>3</xdr:row>
      <xdr:rowOff>71437</xdr:rowOff>
    </xdr:to>
    <xdr:sp macro="" textlink="">
      <xdr:nvSpPr>
        <xdr:cNvPr id="64" name="円/楕円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39100125" y="511969"/>
          <a:ext cx="1238250" cy="48815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148</xdr:col>
      <xdr:colOff>0</xdr:colOff>
      <xdr:row>6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テキスト ボックス 68">
              <a:extLst>
                <a:ext uri="{FF2B5EF4-FFF2-40B4-BE49-F238E27FC236}">
                  <a16:creationId xmlns:a16="http://schemas.microsoft.com/office/drawing/2014/main" id="{00000000-0008-0000-0100-000045000000}"/>
                </a:ext>
              </a:extLst>
            </xdr:cNvPr>
            <xdr:cNvSpPr txBox="1"/>
          </xdr:nvSpPr>
          <xdr:spPr>
            <a:xfrm>
              <a:off x="25241250" y="5881688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9" name="テキスト ボックス 68"/>
            <xdr:cNvSpPr txBox="1"/>
          </xdr:nvSpPr>
          <xdr:spPr>
            <a:xfrm>
              <a:off x="25241250" y="5881688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143</xdr:col>
      <xdr:colOff>-1</xdr:colOff>
      <xdr:row>6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テキスト ボックス 69">
              <a:extLst>
                <a:ext uri="{FF2B5EF4-FFF2-40B4-BE49-F238E27FC236}">
                  <a16:creationId xmlns:a16="http://schemas.microsoft.com/office/drawing/2014/main" id="{00000000-0008-0000-0100-000046000000}"/>
                </a:ext>
              </a:extLst>
            </xdr:cNvPr>
            <xdr:cNvSpPr txBox="1"/>
          </xdr:nvSpPr>
          <xdr:spPr>
            <a:xfrm>
              <a:off x="23931562" y="5881687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0" name="テキスト ボックス 69"/>
            <xdr:cNvSpPr txBox="1"/>
          </xdr:nvSpPr>
          <xdr:spPr>
            <a:xfrm>
              <a:off x="23931562" y="5881687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138</xdr:col>
      <xdr:colOff>0</xdr:colOff>
      <xdr:row>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テキスト ボックス 70">
              <a:extLst>
                <a:ext uri="{FF2B5EF4-FFF2-40B4-BE49-F238E27FC236}">
                  <a16:creationId xmlns:a16="http://schemas.microsoft.com/office/drawing/2014/main" id="{00000000-0008-0000-0100-000047000000}"/>
                </a:ext>
              </a:extLst>
            </xdr:cNvPr>
            <xdr:cNvSpPr txBox="1"/>
          </xdr:nvSpPr>
          <xdr:spPr>
            <a:xfrm>
              <a:off x="22621875" y="5881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1" name="テキスト ボックス 70"/>
            <xdr:cNvSpPr txBox="1"/>
          </xdr:nvSpPr>
          <xdr:spPr>
            <a:xfrm>
              <a:off x="22621875" y="5881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133</xdr:col>
      <xdr:colOff>0</xdr:colOff>
      <xdr:row>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テキスト ボックス 71">
              <a:extLst>
                <a:ext uri="{FF2B5EF4-FFF2-40B4-BE49-F238E27FC236}">
                  <a16:creationId xmlns:a16="http://schemas.microsoft.com/office/drawing/2014/main" id="{00000000-0008-0000-0100-000048000000}"/>
                </a:ext>
              </a:extLst>
            </xdr:cNvPr>
            <xdr:cNvSpPr txBox="1"/>
          </xdr:nvSpPr>
          <xdr:spPr>
            <a:xfrm>
              <a:off x="21312188" y="5881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2" name="テキスト ボックス 71"/>
            <xdr:cNvSpPr txBox="1"/>
          </xdr:nvSpPr>
          <xdr:spPr>
            <a:xfrm>
              <a:off x="21312188" y="5881688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133</xdr:col>
      <xdr:colOff>0</xdr:colOff>
      <xdr:row>16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テキスト ボックス 72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 txBox="1"/>
          </xdr:nvSpPr>
          <xdr:spPr>
            <a:xfrm>
              <a:off x="34932938" y="4953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5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∗14714=2942.8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3" name="テキスト ボックス 72"/>
            <xdr:cNvSpPr txBox="1"/>
          </xdr:nvSpPr>
          <xdr:spPr>
            <a:xfrm>
              <a:off x="34932938" y="4953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𝑆_𝑥^2=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1/𝑛 ∑▒(𝑥_𝑖−𝑥 ̅ )^2 =1/5∗14714=2942.8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132</xdr:col>
      <xdr:colOff>130972</xdr:colOff>
      <xdr:row>18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テキスト ボックス 73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 txBox="1"/>
          </xdr:nvSpPr>
          <xdr:spPr>
            <a:xfrm>
              <a:off x="34801972" y="557212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2942.8</m:t>
                        </m:r>
                      </m:e>
                    </m:ra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=54.2475…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≈54.2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4" name="テキスト ボックス 73"/>
            <xdr:cNvSpPr txBox="1"/>
          </xdr:nvSpPr>
          <xdr:spPr>
            <a:xfrm>
              <a:off x="34801972" y="5572125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√(𝑆_𝑥^2 )=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√2942.8=54.2475…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≈54.2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174</xdr:col>
      <xdr:colOff>0</xdr:colOff>
      <xdr:row>5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テキスト ボックス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 txBox="1"/>
          </xdr:nvSpPr>
          <xdr:spPr>
            <a:xfrm>
              <a:off x="38909625" y="185737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5" name="テキスト ボックス 74"/>
            <xdr:cNvSpPr txBox="1"/>
          </xdr:nvSpPr>
          <xdr:spPr>
            <a:xfrm>
              <a:off x="38909625" y="1857375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169</xdr:col>
      <xdr:colOff>-1</xdr:colOff>
      <xdr:row>5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テキスト ボックス 75">
              <a:extLst>
                <a:ext uri="{FF2B5EF4-FFF2-40B4-BE49-F238E27FC236}">
                  <a16:creationId xmlns:a16="http://schemas.microsoft.com/office/drawing/2014/main" id="{00000000-0008-0000-0100-00004C000000}"/>
                </a:ext>
              </a:extLst>
            </xdr:cNvPr>
            <xdr:cNvSpPr txBox="1"/>
          </xdr:nvSpPr>
          <xdr:spPr>
            <a:xfrm>
              <a:off x="37599937" y="185737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6" name="テキスト ボックス 75"/>
            <xdr:cNvSpPr txBox="1"/>
          </xdr:nvSpPr>
          <xdr:spPr>
            <a:xfrm>
              <a:off x="37599937" y="1857374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164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テキスト ボックス 76">
              <a:extLst>
                <a:ext uri="{FF2B5EF4-FFF2-40B4-BE49-F238E27FC236}">
                  <a16:creationId xmlns:a16="http://schemas.microsoft.com/office/drawing/2014/main" id="{00000000-0008-0000-0100-00004D000000}"/>
                </a:ext>
              </a:extLst>
            </xdr:cNvPr>
            <xdr:cNvSpPr txBox="1"/>
          </xdr:nvSpPr>
          <xdr:spPr>
            <a:xfrm>
              <a:off x="36290250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7" name="テキスト ボックス 76"/>
            <xdr:cNvSpPr txBox="1"/>
          </xdr:nvSpPr>
          <xdr:spPr>
            <a:xfrm>
              <a:off x="36290250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159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テキスト ボックス 77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SpPr txBox="1"/>
          </xdr:nvSpPr>
          <xdr:spPr>
            <a:xfrm>
              <a:off x="34932938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8" name="テキスト ボックス 77"/>
            <xdr:cNvSpPr txBox="1"/>
          </xdr:nvSpPr>
          <xdr:spPr>
            <a:xfrm>
              <a:off x="34932938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158</xdr:col>
      <xdr:colOff>130966</xdr:colOff>
      <xdr:row>24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テキスト ボックス 78">
              <a:extLst>
                <a:ext uri="{FF2B5EF4-FFF2-40B4-BE49-F238E27FC236}">
                  <a16:creationId xmlns:a16="http://schemas.microsoft.com/office/drawing/2014/main" id="{00000000-0008-0000-0100-00004F000000}"/>
                </a:ext>
              </a:extLst>
            </xdr:cNvPr>
            <xdr:cNvSpPr txBox="1"/>
          </xdr:nvSpPr>
          <xdr:spPr>
            <a:xfrm>
              <a:off x="41659966" y="74295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14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∗8826.9286=630.4949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≈630.49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9" name="テキスト ボックス 78"/>
            <xdr:cNvSpPr txBox="1"/>
          </xdr:nvSpPr>
          <xdr:spPr>
            <a:xfrm>
              <a:off x="41659966" y="74295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𝑆_𝑥^2=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1/14∗8826.9286=630.4949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≈630.49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157</xdr:col>
      <xdr:colOff>238125</xdr:colOff>
      <xdr:row>27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テキスト ボックス 80">
              <a:extLst>
                <a:ext uri="{FF2B5EF4-FFF2-40B4-BE49-F238E27FC236}">
                  <a16:creationId xmlns:a16="http://schemas.microsoft.com/office/drawing/2014/main" id="{00000000-0008-0000-0100-000051000000}"/>
                </a:ext>
              </a:extLst>
            </xdr:cNvPr>
            <xdr:cNvSpPr txBox="1"/>
          </xdr:nvSpPr>
          <xdr:spPr>
            <a:xfrm>
              <a:off x="41505188" y="8358188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630.4949</m:t>
                        </m:r>
                      </m:e>
                    </m:ra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=25.1096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≈25.11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1" name="テキスト ボックス 80"/>
            <xdr:cNvSpPr txBox="1"/>
          </xdr:nvSpPr>
          <xdr:spPr>
            <a:xfrm>
              <a:off x="41505188" y="8358188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√(𝑆_𝑥^2 )=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√630.4949=25.1096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≈25.11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200</xdr:col>
      <xdr:colOff>0</xdr:colOff>
      <xdr:row>5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テキスト ボックス 81">
              <a:extLst>
                <a:ext uri="{FF2B5EF4-FFF2-40B4-BE49-F238E27FC236}">
                  <a16:creationId xmlns:a16="http://schemas.microsoft.com/office/drawing/2014/main" id="{00000000-0008-0000-0100-000052000000}"/>
                </a:ext>
              </a:extLst>
            </xdr:cNvPr>
            <xdr:cNvSpPr txBox="1"/>
          </xdr:nvSpPr>
          <xdr:spPr>
            <a:xfrm>
              <a:off x="47180500" y="1587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2" name="テキスト ボックス 81"/>
            <xdr:cNvSpPr txBox="1"/>
          </xdr:nvSpPr>
          <xdr:spPr>
            <a:xfrm>
              <a:off x="47180500" y="1587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195</xdr:col>
      <xdr:colOff>-1</xdr:colOff>
      <xdr:row>5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テキスト ボックス 82">
              <a:extLst>
                <a:ext uri="{FF2B5EF4-FFF2-40B4-BE49-F238E27FC236}">
                  <a16:creationId xmlns:a16="http://schemas.microsoft.com/office/drawing/2014/main" id="{00000000-0008-0000-0100-000053000000}"/>
                </a:ext>
              </a:extLst>
            </xdr:cNvPr>
            <xdr:cNvSpPr txBox="1"/>
          </xdr:nvSpPr>
          <xdr:spPr>
            <a:xfrm>
              <a:off x="45831124" y="1587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3" name="テキスト ボックス 82"/>
            <xdr:cNvSpPr txBox="1"/>
          </xdr:nvSpPr>
          <xdr:spPr>
            <a:xfrm>
              <a:off x="45831124" y="1587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190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テキスト ボックス 83">
              <a:extLst>
                <a:ext uri="{FF2B5EF4-FFF2-40B4-BE49-F238E27FC236}">
                  <a16:creationId xmlns:a16="http://schemas.microsoft.com/office/drawing/2014/main" id="{00000000-0008-0000-0100-000054000000}"/>
                </a:ext>
              </a:extLst>
            </xdr:cNvPr>
            <xdr:cNvSpPr txBox="1"/>
          </xdr:nvSpPr>
          <xdr:spPr>
            <a:xfrm>
              <a:off x="4448175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4" name="テキスト ボックス 83"/>
            <xdr:cNvSpPr txBox="1"/>
          </xdr:nvSpPr>
          <xdr:spPr>
            <a:xfrm>
              <a:off x="4448175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185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テキスト ボックス 84">
              <a:extLst>
                <a:ext uri="{FF2B5EF4-FFF2-40B4-BE49-F238E27FC236}">
                  <a16:creationId xmlns:a16="http://schemas.microsoft.com/office/drawing/2014/main" id="{00000000-0008-0000-0100-000055000000}"/>
                </a:ext>
              </a:extLst>
            </xdr:cNvPr>
            <xdr:cNvSpPr txBox="1"/>
          </xdr:nvSpPr>
          <xdr:spPr>
            <a:xfrm>
              <a:off x="430530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5" name="テキスト ボックス 84"/>
            <xdr:cNvSpPr txBox="1"/>
          </xdr:nvSpPr>
          <xdr:spPr>
            <a:xfrm>
              <a:off x="430530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184</xdr:col>
      <xdr:colOff>130966</xdr:colOff>
      <xdr:row>24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テキスト ボックス 85">
              <a:extLst>
                <a:ext uri="{FF2B5EF4-FFF2-40B4-BE49-F238E27FC236}">
                  <a16:creationId xmlns:a16="http://schemas.microsoft.com/office/drawing/2014/main" id="{00000000-0008-0000-0100-000056000000}"/>
                </a:ext>
              </a:extLst>
            </xdr:cNvPr>
            <xdr:cNvSpPr txBox="1"/>
          </xdr:nvSpPr>
          <xdr:spPr>
            <a:xfrm>
              <a:off x="42914091" y="7620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14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∗2642.8571=188.7755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≈188.78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6" name="テキスト ボックス 85"/>
            <xdr:cNvSpPr txBox="1"/>
          </xdr:nvSpPr>
          <xdr:spPr>
            <a:xfrm>
              <a:off x="42914091" y="7620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𝑆_𝑥^2=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1/14∗2642.8571=188.7755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≈188.78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183</xdr:col>
      <xdr:colOff>238125</xdr:colOff>
      <xdr:row>27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テキスト ボックス 86">
              <a:extLst>
                <a:ext uri="{FF2B5EF4-FFF2-40B4-BE49-F238E27FC236}">
                  <a16:creationId xmlns:a16="http://schemas.microsoft.com/office/drawing/2014/main" id="{00000000-0008-0000-0100-000057000000}"/>
                </a:ext>
              </a:extLst>
            </xdr:cNvPr>
            <xdr:cNvSpPr txBox="1"/>
          </xdr:nvSpPr>
          <xdr:spPr>
            <a:xfrm>
              <a:off x="42751375" y="85725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188.7755</m:t>
                        </m:r>
                      </m:e>
                    </m:ra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=13.7395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≈13.74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7" name="テキスト ボックス 86"/>
            <xdr:cNvSpPr txBox="1"/>
          </xdr:nvSpPr>
          <xdr:spPr>
            <a:xfrm>
              <a:off x="42751375" y="85725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√(𝑆_𝑥^2 )=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√188.7755=13.7395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≈13.74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226</xdr:col>
      <xdr:colOff>0</xdr:colOff>
      <xdr:row>5</xdr:row>
      <xdr:rowOff>0</xdr:rowOff>
    </xdr:from>
    <xdr:ext cx="1321594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テキスト ボックス 87">
              <a:extLst>
                <a:ext uri="{FF2B5EF4-FFF2-40B4-BE49-F238E27FC236}">
                  <a16:creationId xmlns:a16="http://schemas.microsoft.com/office/drawing/2014/main" id="{00000000-0008-0000-0100-000058000000}"/>
                </a:ext>
              </a:extLst>
            </xdr:cNvPr>
            <xdr:cNvSpPr txBox="1"/>
          </xdr:nvSpPr>
          <xdr:spPr>
            <a:xfrm>
              <a:off x="47180500" y="1587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8" name="テキスト ボックス 87"/>
            <xdr:cNvSpPr txBox="1"/>
          </xdr:nvSpPr>
          <xdr:spPr>
            <a:xfrm>
              <a:off x="47180500" y="1587500"/>
              <a:ext cx="1321594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221</xdr:col>
      <xdr:colOff>-1</xdr:colOff>
      <xdr:row>5</xdr:row>
      <xdr:rowOff>-1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テキスト ボックス 88">
              <a:extLst>
                <a:ext uri="{FF2B5EF4-FFF2-40B4-BE49-F238E27FC236}">
                  <a16:creationId xmlns:a16="http://schemas.microsoft.com/office/drawing/2014/main" id="{00000000-0008-0000-0100-000059000000}"/>
                </a:ext>
              </a:extLst>
            </xdr:cNvPr>
            <xdr:cNvSpPr txBox="1"/>
          </xdr:nvSpPr>
          <xdr:spPr>
            <a:xfrm>
              <a:off x="45831124" y="1587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9" name="テキスト ボックス 88"/>
            <xdr:cNvSpPr txBox="1"/>
          </xdr:nvSpPr>
          <xdr:spPr>
            <a:xfrm>
              <a:off x="45831124" y="1587499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216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テキスト ボックス 89">
              <a:extLst>
                <a:ext uri="{FF2B5EF4-FFF2-40B4-BE49-F238E27FC236}">
                  <a16:creationId xmlns:a16="http://schemas.microsoft.com/office/drawing/2014/main" id="{00000000-0008-0000-0100-00005A000000}"/>
                </a:ext>
              </a:extLst>
            </xdr:cNvPr>
            <xdr:cNvSpPr txBox="1"/>
          </xdr:nvSpPr>
          <xdr:spPr>
            <a:xfrm>
              <a:off x="4448175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0" name="テキスト ボックス 89"/>
            <xdr:cNvSpPr txBox="1"/>
          </xdr:nvSpPr>
          <xdr:spPr>
            <a:xfrm>
              <a:off x="4448175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211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テキスト ボックス 90">
              <a:extLst>
                <a:ext uri="{FF2B5EF4-FFF2-40B4-BE49-F238E27FC236}">
                  <a16:creationId xmlns:a16="http://schemas.microsoft.com/office/drawing/2014/main" id="{00000000-0008-0000-0100-00005B000000}"/>
                </a:ext>
              </a:extLst>
            </xdr:cNvPr>
            <xdr:cNvSpPr txBox="1"/>
          </xdr:nvSpPr>
          <xdr:spPr>
            <a:xfrm>
              <a:off x="430530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1" name="テキスト ボックス 90"/>
            <xdr:cNvSpPr txBox="1"/>
          </xdr:nvSpPr>
          <xdr:spPr>
            <a:xfrm>
              <a:off x="43053000" y="158750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210</xdr:col>
      <xdr:colOff>130966</xdr:colOff>
      <xdr:row>24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テキスト ボックス 91">
              <a:extLst>
                <a:ext uri="{FF2B5EF4-FFF2-40B4-BE49-F238E27FC236}">
                  <a16:creationId xmlns:a16="http://schemas.microsoft.com/office/drawing/2014/main" id="{00000000-0008-0000-0100-00005C000000}"/>
                </a:ext>
              </a:extLst>
            </xdr:cNvPr>
            <xdr:cNvSpPr txBox="1"/>
          </xdr:nvSpPr>
          <xdr:spPr>
            <a:xfrm>
              <a:off x="42914091" y="7620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14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∗290.9286=20.7806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≈20.78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92" name="テキスト ボックス 91"/>
            <xdr:cNvSpPr txBox="1"/>
          </xdr:nvSpPr>
          <xdr:spPr>
            <a:xfrm>
              <a:off x="42914091" y="76200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𝑆_𝑥^2=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1/14∗290.9286=20.7806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≈20.78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209</xdr:col>
      <xdr:colOff>238125</xdr:colOff>
      <xdr:row>27</xdr:row>
      <xdr:rowOff>0</xdr:rowOff>
    </xdr:from>
    <xdr:ext cx="3905250" cy="60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テキスト ボックス 92">
              <a:extLst>
                <a:ext uri="{FF2B5EF4-FFF2-40B4-BE49-F238E27FC236}">
                  <a16:creationId xmlns:a16="http://schemas.microsoft.com/office/drawing/2014/main" id="{00000000-0008-0000-0100-00005D000000}"/>
                </a:ext>
              </a:extLst>
            </xdr:cNvPr>
            <xdr:cNvSpPr txBox="1"/>
          </xdr:nvSpPr>
          <xdr:spPr>
            <a:xfrm>
              <a:off x="42751375" y="85725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20.7806</m:t>
                        </m:r>
                      </m:e>
                    </m:ra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=4.5585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≈4.56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93" name="テキスト ボックス 92"/>
            <xdr:cNvSpPr txBox="1"/>
          </xdr:nvSpPr>
          <xdr:spPr>
            <a:xfrm>
              <a:off x="42751375" y="8572500"/>
              <a:ext cx="3905250" cy="60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√(𝑆_𝑥^2 )=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√20.7806=4.5585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≈4.56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254</xdr:col>
      <xdr:colOff>0</xdr:colOff>
      <xdr:row>34</xdr:row>
      <xdr:rowOff>0</xdr:rowOff>
    </xdr:from>
    <xdr:ext cx="837525" cy="834350"/>
    <xdr:pic>
      <xdr:nvPicPr>
        <xdr:cNvPr id="95" name="図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89313" y="10525125"/>
          <a:ext cx="837525" cy="8343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76200</xdr:colOff>
      <xdr:row>14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36</xdr:col>
      <xdr:colOff>76200</xdr:colOff>
      <xdr:row>14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76200</xdr:colOff>
      <xdr:row>14</xdr:row>
      <xdr:rowOff>19050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22</xdr:col>
      <xdr:colOff>76200</xdr:colOff>
      <xdr:row>28</xdr:row>
      <xdr:rowOff>19050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C8C0-BD31-7149-A06F-66FF6768E571}">
  <dimension ref="A1:IX36"/>
  <sheetViews>
    <sheetView showGridLines="0" tabSelected="1" view="pageLayout" zoomScale="80" zoomScaleNormal="90" zoomScalePageLayoutView="80" workbookViewId="0">
      <selection activeCell="BB19" sqref="BB18:BW19"/>
    </sheetView>
  </sheetViews>
  <sheetFormatPr baseColWidth="10" defaultColWidth="3.6640625" defaultRowHeight="25" customHeight="1"/>
  <cols>
    <col min="1" max="1" width="3.6640625" style="1"/>
    <col min="2" max="2" width="4.33203125" style="1" bestFit="1" customWidth="1"/>
    <col min="3" max="7" width="3.6640625" style="1"/>
    <col min="8" max="8" width="4" style="1" bestFit="1" customWidth="1"/>
    <col min="9" max="26" width="3.6640625" style="1"/>
    <col min="27" max="133" width="3.6640625" style="20"/>
    <col min="134" max="134" width="4.1640625" style="20" bestFit="1" customWidth="1"/>
    <col min="135" max="156" width="3.6640625" style="20"/>
    <col min="157" max="157" width="3.6640625" style="20" customWidth="1"/>
    <col min="158" max="159" width="3.6640625" style="20"/>
    <col min="160" max="160" width="4.5" style="20" bestFit="1" customWidth="1"/>
    <col min="161" max="182" width="3.6640625" style="20"/>
    <col min="183" max="183" width="3.6640625" style="20" customWidth="1"/>
    <col min="184" max="185" width="3.6640625" style="20"/>
    <col min="186" max="186" width="4.5" style="20" bestFit="1" customWidth="1"/>
    <col min="187" max="208" width="3.6640625" style="20"/>
    <col min="209" max="209" width="3.6640625" style="20" customWidth="1"/>
    <col min="210" max="211" width="3.6640625" style="20"/>
    <col min="212" max="212" width="4.5" style="20" bestFit="1" customWidth="1"/>
    <col min="213" max="234" width="3.6640625" style="20"/>
    <col min="235" max="16384" width="3.6640625" style="1"/>
  </cols>
  <sheetData>
    <row r="1" spans="1:258" ht="25" customHeight="1" thickBot="1"/>
    <row r="2" spans="1:258" ht="25" customHeight="1">
      <c r="C2" s="188" t="s">
        <v>0</v>
      </c>
      <c r="D2" s="189"/>
      <c r="E2" s="189"/>
      <c r="F2" s="190"/>
      <c r="G2" s="26" t="s">
        <v>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19"/>
      <c r="Z2" s="19"/>
      <c r="AA2" s="119" t="s">
        <v>82</v>
      </c>
      <c r="AB2" s="119"/>
      <c r="AC2" s="119"/>
      <c r="AD2" s="17"/>
      <c r="AE2" s="17" t="s">
        <v>83</v>
      </c>
      <c r="AF2" s="17" t="s">
        <v>84</v>
      </c>
      <c r="AG2" s="17"/>
      <c r="AH2" s="17"/>
      <c r="AI2" s="17"/>
      <c r="AJ2" s="17"/>
      <c r="AK2" s="17"/>
      <c r="AL2" s="17"/>
      <c r="AM2" s="120" t="s">
        <v>21</v>
      </c>
      <c r="AN2" s="121"/>
      <c r="AO2" s="66"/>
      <c r="AP2" s="17" t="s">
        <v>85</v>
      </c>
      <c r="AQ2" s="67" t="s">
        <v>77</v>
      </c>
      <c r="AR2" s="65"/>
      <c r="AS2" s="66"/>
      <c r="AT2" s="17" t="s">
        <v>86</v>
      </c>
      <c r="AU2" s="17"/>
      <c r="AV2" s="17"/>
      <c r="AW2" s="17"/>
      <c r="AX2" s="17"/>
      <c r="AY2" s="1"/>
      <c r="AZ2" s="1"/>
      <c r="BA2" s="119" t="s">
        <v>128</v>
      </c>
      <c r="BB2" s="119"/>
      <c r="BC2" s="119"/>
      <c r="BD2" s="21" t="s">
        <v>129</v>
      </c>
      <c r="BE2" s="21"/>
      <c r="BF2" s="21"/>
      <c r="BG2" s="21"/>
      <c r="BH2" s="21"/>
      <c r="BI2" s="21"/>
      <c r="BJ2" s="21"/>
      <c r="BK2" s="21" t="s">
        <v>130</v>
      </c>
      <c r="CB2" s="20" t="s">
        <v>60</v>
      </c>
      <c r="CC2" s="20" t="s">
        <v>142</v>
      </c>
      <c r="DB2" s="20" t="s">
        <v>83</v>
      </c>
      <c r="DC2" s="20" t="s">
        <v>149</v>
      </c>
      <c r="EA2" s="119" t="s">
        <v>162</v>
      </c>
      <c r="EB2" s="119"/>
      <c r="EC2" s="119"/>
      <c r="ED2" s="20" t="s">
        <v>163</v>
      </c>
      <c r="FA2" s="20" t="s">
        <v>172</v>
      </c>
      <c r="GA2" s="20" t="s">
        <v>172</v>
      </c>
      <c r="HA2" s="20" t="s">
        <v>172</v>
      </c>
      <c r="IA2" s="19"/>
      <c r="IC2" s="188" t="s">
        <v>2</v>
      </c>
      <c r="ID2" s="189"/>
      <c r="IE2" s="189"/>
      <c r="IF2" s="189"/>
      <c r="IG2" s="189"/>
      <c r="IH2" s="189"/>
      <c r="II2" s="189"/>
      <c r="IJ2" s="189"/>
      <c r="IK2" s="189"/>
      <c r="IL2" s="189"/>
      <c r="IM2" s="189"/>
      <c r="IN2" s="189"/>
      <c r="IO2" s="189"/>
      <c r="IP2" s="189"/>
      <c r="IQ2" s="189"/>
      <c r="IR2" s="189"/>
      <c r="IS2" s="189"/>
      <c r="IT2" s="189"/>
      <c r="IU2" s="189"/>
      <c r="IV2" s="189"/>
      <c r="IW2" s="189"/>
      <c r="IX2" s="190"/>
    </row>
    <row r="3" spans="1:258" ht="25" customHeight="1" thickBot="1">
      <c r="C3" s="201"/>
      <c r="D3" s="119"/>
      <c r="E3" s="119"/>
      <c r="F3" s="202"/>
      <c r="G3" s="4" t="s">
        <v>9</v>
      </c>
      <c r="X3" s="5"/>
      <c r="Y3" s="19"/>
      <c r="Z3" s="19"/>
      <c r="AA3" s="1"/>
      <c r="AB3" s="1"/>
      <c r="AC3" s="17"/>
      <c r="AD3" s="17"/>
      <c r="AE3" s="17" t="s">
        <v>6</v>
      </c>
      <c r="AF3" s="17" t="s">
        <v>87</v>
      </c>
      <c r="AG3" s="17"/>
      <c r="AH3" s="17"/>
      <c r="AI3" s="17"/>
      <c r="AJ3" s="17"/>
      <c r="AK3" s="17"/>
      <c r="AL3" s="67" t="s">
        <v>77</v>
      </c>
      <c r="AM3" s="65"/>
      <c r="AN3" s="66"/>
      <c r="AO3" s="17" t="s">
        <v>88</v>
      </c>
      <c r="AP3" s="17"/>
      <c r="AQ3" s="17"/>
      <c r="AR3" s="17"/>
      <c r="AS3" s="17"/>
      <c r="AT3" s="17"/>
      <c r="AU3" s="17"/>
      <c r="AV3" s="17"/>
      <c r="AW3" s="17"/>
      <c r="AX3" s="17"/>
      <c r="AY3" s="1"/>
      <c r="AZ3" s="1"/>
      <c r="CD3" s="122" t="s">
        <v>132</v>
      </c>
      <c r="CE3" s="122"/>
      <c r="CF3" s="122"/>
      <c r="CG3" s="122"/>
      <c r="CH3" s="122"/>
      <c r="CI3" s="122" t="s">
        <v>133</v>
      </c>
      <c r="CJ3" s="122"/>
      <c r="CK3" s="122"/>
      <c r="CL3" s="122"/>
      <c r="CM3" s="122"/>
      <c r="CN3" s="122" t="s">
        <v>134</v>
      </c>
      <c r="CO3" s="122"/>
      <c r="CP3" s="122"/>
      <c r="CQ3" s="122"/>
      <c r="CR3" s="122"/>
      <c r="CS3" s="175" t="s">
        <v>21</v>
      </c>
      <c r="CT3" s="175"/>
      <c r="CU3" s="175"/>
      <c r="CV3" s="175"/>
      <c r="CW3" s="175"/>
      <c r="DD3" s="143" t="s">
        <v>67</v>
      </c>
      <c r="DE3" s="144"/>
      <c r="DF3" s="144"/>
      <c r="DG3" s="144"/>
      <c r="DH3" s="145"/>
      <c r="DI3" s="33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4"/>
      <c r="ED3" s="20" t="str">
        <f>"(1)"</f>
        <v>(1)</v>
      </c>
      <c r="EE3" s="20" t="s">
        <v>164</v>
      </c>
      <c r="EO3" s="200" t="s">
        <v>165</v>
      </c>
      <c r="EP3" s="200"/>
      <c r="EQ3" s="200"/>
      <c r="ER3" s="200"/>
      <c r="ES3" s="32" t="s">
        <v>166</v>
      </c>
      <c r="ET3" s="200" t="s">
        <v>167</v>
      </c>
      <c r="EU3" s="200"/>
      <c r="EV3" s="200"/>
      <c r="EW3" s="200"/>
      <c r="FD3" s="20" t="s">
        <v>38</v>
      </c>
      <c r="FE3" s="20" t="s">
        <v>173</v>
      </c>
      <c r="GD3" s="20" t="s">
        <v>44</v>
      </c>
      <c r="GE3" s="20" t="s">
        <v>173</v>
      </c>
      <c r="HD3" s="20" t="s">
        <v>60</v>
      </c>
      <c r="HE3" s="20" t="s">
        <v>173</v>
      </c>
      <c r="IA3" s="19"/>
      <c r="IC3" s="191"/>
      <c r="ID3" s="192"/>
      <c r="IE3" s="192"/>
      <c r="IF3" s="192"/>
      <c r="IG3" s="192"/>
      <c r="IH3" s="192"/>
      <c r="II3" s="192"/>
      <c r="IJ3" s="192"/>
      <c r="IK3" s="192"/>
      <c r="IL3" s="192"/>
      <c r="IM3" s="192"/>
      <c r="IN3" s="192"/>
      <c r="IO3" s="192"/>
      <c r="IP3" s="192"/>
      <c r="IQ3" s="192"/>
      <c r="IR3" s="192"/>
      <c r="IS3" s="192"/>
      <c r="IT3" s="192"/>
      <c r="IU3" s="192"/>
      <c r="IV3" s="192"/>
      <c r="IW3" s="192"/>
      <c r="IX3" s="193"/>
    </row>
    <row r="4" spans="1:258" ht="25" customHeight="1" thickBot="1">
      <c r="C4" s="191"/>
      <c r="D4" s="192"/>
      <c r="E4" s="192"/>
      <c r="F4" s="193"/>
      <c r="G4" s="27" t="s">
        <v>10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9"/>
      <c r="Y4" s="20"/>
      <c r="Z4" s="20"/>
      <c r="AA4" s="1"/>
      <c r="AB4" s="1"/>
      <c r="AC4" s="17"/>
      <c r="AD4" s="17"/>
      <c r="AE4" s="17" t="s">
        <v>6</v>
      </c>
      <c r="AF4" s="67" t="s">
        <v>21</v>
      </c>
      <c r="AG4" s="65"/>
      <c r="AH4" s="66"/>
      <c r="AI4" s="17" t="s">
        <v>89</v>
      </c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"/>
      <c r="AZ4" s="1"/>
      <c r="BB4" s="20" t="s">
        <v>38</v>
      </c>
      <c r="BC4" s="20" t="s">
        <v>131</v>
      </c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68"/>
      <c r="CT4" s="168"/>
      <c r="CU4" s="168"/>
      <c r="CV4" s="168"/>
      <c r="CW4" s="168"/>
      <c r="DD4" s="143"/>
      <c r="DE4" s="144"/>
      <c r="DF4" s="144"/>
      <c r="DG4" s="144"/>
      <c r="DH4" s="145"/>
      <c r="DI4" s="36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7"/>
      <c r="ED4" s="20" t="str">
        <f>"(2)"</f>
        <v>(2)</v>
      </c>
      <c r="EE4" s="20" t="s">
        <v>168</v>
      </c>
      <c r="FE4" s="20" t="s">
        <v>174</v>
      </c>
      <c r="GE4" s="20" t="s">
        <v>174</v>
      </c>
      <c r="HE4" s="20" t="s">
        <v>175</v>
      </c>
      <c r="IA4" s="19"/>
      <c r="IC4" s="14"/>
      <c r="ID4" s="1" t="s">
        <v>11</v>
      </c>
      <c r="IV4" s="2"/>
      <c r="IW4" s="2"/>
      <c r="IX4" s="3"/>
    </row>
    <row r="5" spans="1:258" ht="25" customHeight="1" thickBot="1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9"/>
      <c r="Y5" s="20"/>
      <c r="Z5" s="20"/>
      <c r="AA5" s="1"/>
      <c r="AB5" s="1"/>
      <c r="AC5" s="17"/>
      <c r="AD5" s="17"/>
      <c r="AE5" s="17"/>
      <c r="AF5" s="17" t="s">
        <v>90</v>
      </c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"/>
      <c r="AZ5" s="1"/>
      <c r="BD5" s="122" t="s">
        <v>132</v>
      </c>
      <c r="BE5" s="122"/>
      <c r="BF5" s="122"/>
      <c r="BG5" s="122"/>
      <c r="BH5" s="122"/>
      <c r="BI5" s="122" t="s">
        <v>133</v>
      </c>
      <c r="BJ5" s="122"/>
      <c r="BK5" s="122"/>
      <c r="BL5" s="122"/>
      <c r="BM5" s="122"/>
      <c r="BN5" s="175" t="s">
        <v>134</v>
      </c>
      <c r="BO5" s="175"/>
      <c r="BP5" s="175"/>
      <c r="BQ5" s="175"/>
      <c r="BR5" s="175"/>
      <c r="BS5" s="175" t="s">
        <v>21</v>
      </c>
      <c r="BT5" s="175"/>
      <c r="BU5" s="175"/>
      <c r="BV5" s="175"/>
      <c r="BW5" s="175"/>
      <c r="CD5" s="73">
        <v>1</v>
      </c>
      <c r="CE5" s="73"/>
      <c r="CF5" s="73"/>
      <c r="CG5" s="73"/>
      <c r="CH5" s="73"/>
      <c r="CI5" s="124">
        <v>5.2</v>
      </c>
      <c r="CJ5" s="124"/>
      <c r="CK5" s="124"/>
      <c r="CL5" s="124"/>
      <c r="CM5" s="124"/>
      <c r="CN5" s="105">
        <v>-1.6499999999999995</v>
      </c>
      <c r="CO5" s="105"/>
      <c r="CP5" s="105"/>
      <c r="CQ5" s="105"/>
      <c r="CR5" s="105"/>
      <c r="CS5" s="80"/>
      <c r="CT5" s="80"/>
      <c r="CU5" s="80"/>
      <c r="CV5" s="80"/>
      <c r="CW5" s="80"/>
      <c r="DD5" s="143" t="s">
        <v>150</v>
      </c>
      <c r="DE5" s="144"/>
      <c r="DF5" s="144"/>
      <c r="DG5" s="144"/>
      <c r="DH5" s="145"/>
      <c r="DI5" s="33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4"/>
      <c r="EE5" s="20" t="s">
        <v>169</v>
      </c>
      <c r="EH5" s="20" t="s">
        <v>170</v>
      </c>
      <c r="FD5" s="122" t="s">
        <v>132</v>
      </c>
      <c r="FE5" s="122"/>
      <c r="FF5" s="122"/>
      <c r="FG5" s="122"/>
      <c r="FH5" s="122"/>
      <c r="FI5" s="122" t="s">
        <v>133</v>
      </c>
      <c r="FJ5" s="122"/>
      <c r="FK5" s="122"/>
      <c r="FL5" s="122"/>
      <c r="FM5" s="122"/>
      <c r="FN5" s="122" t="s">
        <v>134</v>
      </c>
      <c r="FO5" s="122"/>
      <c r="FP5" s="122"/>
      <c r="FQ5" s="122"/>
      <c r="FR5" s="122"/>
      <c r="FS5" s="122" t="s">
        <v>21</v>
      </c>
      <c r="FT5" s="122"/>
      <c r="FU5" s="122"/>
      <c r="FV5" s="122"/>
      <c r="FW5" s="122"/>
      <c r="GD5" s="122" t="s">
        <v>132</v>
      </c>
      <c r="GE5" s="122"/>
      <c r="GF5" s="122"/>
      <c r="GG5" s="122"/>
      <c r="GH5" s="122"/>
      <c r="GI5" s="122" t="s">
        <v>133</v>
      </c>
      <c r="GJ5" s="122"/>
      <c r="GK5" s="122"/>
      <c r="GL5" s="122"/>
      <c r="GM5" s="122"/>
      <c r="GN5" s="122" t="s">
        <v>134</v>
      </c>
      <c r="GO5" s="122"/>
      <c r="GP5" s="122"/>
      <c r="GQ5" s="122"/>
      <c r="GR5" s="122"/>
      <c r="GS5" s="122" t="s">
        <v>21</v>
      </c>
      <c r="GT5" s="122"/>
      <c r="GU5" s="122"/>
      <c r="GV5" s="122"/>
      <c r="GW5" s="122"/>
      <c r="HD5" s="122" t="s">
        <v>132</v>
      </c>
      <c r="HE5" s="122"/>
      <c r="HF5" s="122"/>
      <c r="HG5" s="122"/>
      <c r="HH5" s="122"/>
      <c r="HI5" s="122" t="s">
        <v>133</v>
      </c>
      <c r="HJ5" s="122"/>
      <c r="HK5" s="122"/>
      <c r="HL5" s="122"/>
      <c r="HM5" s="122"/>
      <c r="HN5" s="122" t="s">
        <v>134</v>
      </c>
      <c r="HO5" s="122"/>
      <c r="HP5" s="122"/>
      <c r="HQ5" s="122"/>
      <c r="HR5" s="122"/>
      <c r="HS5" s="122" t="s">
        <v>21</v>
      </c>
      <c r="HT5" s="122"/>
      <c r="HU5" s="122"/>
      <c r="HV5" s="122"/>
      <c r="HW5" s="122"/>
      <c r="IA5" s="19"/>
      <c r="IC5" s="14"/>
      <c r="IE5" s="1" t="s">
        <v>15</v>
      </c>
      <c r="IH5" s="1" t="s">
        <v>14</v>
      </c>
      <c r="IX5" s="5"/>
    </row>
    <row r="6" spans="1:258" ht="25" customHeight="1" thickTop="1">
      <c r="A6" s="119" t="s">
        <v>36</v>
      </c>
      <c r="B6" s="119"/>
      <c r="C6" s="119"/>
      <c r="D6" s="17" t="s">
        <v>37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X6" s="19"/>
      <c r="Y6" s="20"/>
      <c r="Z6" s="20"/>
      <c r="AA6" s="1"/>
      <c r="AB6" s="1"/>
      <c r="AC6" s="44"/>
      <c r="AD6" s="44"/>
      <c r="AE6" s="92" t="s">
        <v>91</v>
      </c>
      <c r="AF6" s="93"/>
      <c r="AG6" s="93"/>
      <c r="AH6" s="93"/>
      <c r="AI6" s="94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9"/>
      <c r="AW6" s="44"/>
      <c r="AX6" s="44"/>
      <c r="AY6" s="1"/>
      <c r="AZ6" s="1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68"/>
      <c r="BO6" s="168"/>
      <c r="BP6" s="168"/>
      <c r="BQ6" s="168"/>
      <c r="BR6" s="168"/>
      <c r="BS6" s="168"/>
      <c r="BT6" s="168"/>
      <c r="BU6" s="168"/>
      <c r="BV6" s="168"/>
      <c r="BW6" s="168"/>
      <c r="CD6" s="73">
        <v>2</v>
      </c>
      <c r="CE6" s="73"/>
      <c r="CF6" s="73"/>
      <c r="CG6" s="73"/>
      <c r="CH6" s="73"/>
      <c r="CI6" s="124">
        <v>4.0999999999999996</v>
      </c>
      <c r="CJ6" s="124"/>
      <c r="CK6" s="124"/>
      <c r="CL6" s="124"/>
      <c r="CM6" s="124"/>
      <c r="CN6" s="105">
        <v>-2.75</v>
      </c>
      <c r="CO6" s="105"/>
      <c r="CP6" s="105"/>
      <c r="CQ6" s="105"/>
      <c r="CR6" s="105"/>
      <c r="CS6" s="80"/>
      <c r="CT6" s="80"/>
      <c r="CU6" s="80"/>
      <c r="CV6" s="80"/>
      <c r="CW6" s="80"/>
      <c r="DD6" s="143"/>
      <c r="DE6" s="144"/>
      <c r="DF6" s="144"/>
      <c r="DG6" s="144"/>
      <c r="DH6" s="145"/>
      <c r="DI6" s="36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7"/>
      <c r="ED6" s="122" t="s">
        <v>132</v>
      </c>
      <c r="EE6" s="122"/>
      <c r="EF6" s="122"/>
      <c r="EG6" s="122"/>
      <c r="EH6" s="122"/>
      <c r="EI6" s="122" t="s">
        <v>133</v>
      </c>
      <c r="EJ6" s="122"/>
      <c r="EK6" s="122"/>
      <c r="EL6" s="122"/>
      <c r="EM6" s="122"/>
      <c r="EN6" s="122" t="s">
        <v>134</v>
      </c>
      <c r="EO6" s="122"/>
      <c r="EP6" s="122"/>
      <c r="EQ6" s="122"/>
      <c r="ER6" s="122"/>
      <c r="ES6" s="122" t="s">
        <v>21</v>
      </c>
      <c r="ET6" s="122"/>
      <c r="EU6" s="122"/>
      <c r="EV6" s="122"/>
      <c r="EW6" s="122"/>
      <c r="FD6" s="133"/>
      <c r="FE6" s="133"/>
      <c r="FF6" s="133"/>
      <c r="FG6" s="133"/>
      <c r="FH6" s="133"/>
      <c r="FI6" s="133"/>
      <c r="FJ6" s="133"/>
      <c r="FK6" s="133"/>
      <c r="FL6" s="133"/>
      <c r="FM6" s="133"/>
      <c r="FN6" s="133"/>
      <c r="FO6" s="133"/>
      <c r="FP6" s="133"/>
      <c r="FQ6" s="133"/>
      <c r="FR6" s="133"/>
      <c r="FS6" s="133"/>
      <c r="FT6" s="133"/>
      <c r="FU6" s="133"/>
      <c r="FV6" s="133"/>
      <c r="FW6" s="133"/>
      <c r="GD6" s="133"/>
      <c r="GE6" s="133"/>
      <c r="GF6" s="133"/>
      <c r="GG6" s="133"/>
      <c r="GH6" s="133"/>
      <c r="GI6" s="133"/>
      <c r="GJ6" s="133"/>
      <c r="GK6" s="133"/>
      <c r="GL6" s="133"/>
      <c r="GM6" s="133"/>
      <c r="GN6" s="133"/>
      <c r="GO6" s="133"/>
      <c r="GP6" s="133"/>
      <c r="GQ6" s="133"/>
      <c r="GR6" s="133"/>
      <c r="GS6" s="133"/>
      <c r="GT6" s="133"/>
      <c r="GU6" s="133"/>
      <c r="GV6" s="133"/>
      <c r="GW6" s="133"/>
      <c r="HD6" s="133"/>
      <c r="HE6" s="133"/>
      <c r="HF6" s="133"/>
      <c r="HG6" s="133"/>
      <c r="HH6" s="133"/>
      <c r="HI6" s="133"/>
      <c r="HJ6" s="133"/>
      <c r="HK6" s="133"/>
      <c r="HL6" s="133"/>
      <c r="HM6" s="133"/>
      <c r="HN6" s="133"/>
      <c r="HO6" s="133"/>
      <c r="HP6" s="133"/>
      <c r="HQ6" s="133"/>
      <c r="HR6" s="133"/>
      <c r="HS6" s="133"/>
      <c r="HT6" s="133"/>
      <c r="HU6" s="133"/>
      <c r="HV6" s="133"/>
      <c r="HW6" s="133"/>
      <c r="IA6" s="19"/>
      <c r="IC6" s="40"/>
      <c r="ID6" s="6"/>
      <c r="IE6" s="6" t="s">
        <v>12</v>
      </c>
      <c r="IF6" s="6"/>
      <c r="IG6" s="6"/>
      <c r="IH6" s="6" t="s">
        <v>13</v>
      </c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8"/>
    </row>
    <row r="7" spans="1:258" ht="25" customHeight="1" thickBot="1">
      <c r="A7" s="19"/>
      <c r="B7" s="19"/>
      <c r="C7" s="17"/>
      <c r="D7" s="17"/>
      <c r="E7" s="17" t="s">
        <v>38</v>
      </c>
      <c r="F7" s="17" t="s">
        <v>40</v>
      </c>
      <c r="G7" s="17"/>
      <c r="H7" s="17"/>
      <c r="I7" s="17"/>
      <c r="J7" s="17"/>
      <c r="K7" s="17"/>
      <c r="L7" s="17"/>
      <c r="M7" s="17"/>
      <c r="N7" s="17"/>
      <c r="O7" s="67" t="s">
        <v>39</v>
      </c>
      <c r="P7" s="65"/>
      <c r="Q7" s="66"/>
      <c r="R7" s="17" t="s">
        <v>41</v>
      </c>
      <c r="S7" s="17"/>
      <c r="T7" s="67" t="s">
        <v>42</v>
      </c>
      <c r="U7" s="65"/>
      <c r="V7" s="66"/>
      <c r="W7" s="17" t="s">
        <v>43</v>
      </c>
      <c r="X7" s="17"/>
      <c r="Y7" s="20"/>
      <c r="Z7" s="20"/>
      <c r="AA7" s="1"/>
      <c r="AB7" s="1"/>
      <c r="AC7" s="17"/>
      <c r="AD7" s="17"/>
      <c r="AE7" s="95"/>
      <c r="AF7" s="96"/>
      <c r="AG7" s="96"/>
      <c r="AH7" s="96"/>
      <c r="AI7" s="97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1"/>
      <c r="AW7" s="17"/>
      <c r="AX7" s="17"/>
      <c r="AY7" s="1"/>
      <c r="AZ7" s="1"/>
      <c r="BD7" s="73">
        <v>1</v>
      </c>
      <c r="BE7" s="73"/>
      <c r="BF7" s="73"/>
      <c r="BG7" s="73"/>
      <c r="BH7" s="73"/>
      <c r="BI7" s="124">
        <v>5.2</v>
      </c>
      <c r="BJ7" s="124"/>
      <c r="BK7" s="124"/>
      <c r="BL7" s="124"/>
      <c r="BM7" s="124"/>
      <c r="BN7" s="80"/>
      <c r="BO7" s="80"/>
      <c r="BP7" s="80"/>
      <c r="BQ7" s="80"/>
      <c r="BR7" s="80"/>
      <c r="BS7" s="80"/>
      <c r="BT7" s="80"/>
      <c r="BU7" s="80"/>
      <c r="BV7" s="80"/>
      <c r="BW7" s="80"/>
      <c r="CD7" s="73">
        <v>3</v>
      </c>
      <c r="CE7" s="73"/>
      <c r="CF7" s="73"/>
      <c r="CG7" s="73"/>
      <c r="CH7" s="73"/>
      <c r="CI7" s="124">
        <v>8</v>
      </c>
      <c r="CJ7" s="124"/>
      <c r="CK7" s="124"/>
      <c r="CL7" s="124"/>
      <c r="CM7" s="124"/>
      <c r="CN7" s="105">
        <v>1.1500000000000004</v>
      </c>
      <c r="CO7" s="105"/>
      <c r="CP7" s="105"/>
      <c r="CQ7" s="105"/>
      <c r="CR7" s="105"/>
      <c r="CS7" s="80"/>
      <c r="CT7" s="80"/>
      <c r="CU7" s="80"/>
      <c r="CV7" s="80"/>
      <c r="CW7" s="80"/>
      <c r="DD7" s="143" t="s">
        <v>151</v>
      </c>
      <c r="DE7" s="144"/>
      <c r="DF7" s="144"/>
      <c r="DG7" s="144"/>
      <c r="DH7" s="145"/>
      <c r="DI7" s="33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4"/>
      <c r="ED7" s="133"/>
      <c r="EE7" s="133"/>
      <c r="EF7" s="133"/>
      <c r="EG7" s="133"/>
      <c r="EH7" s="133"/>
      <c r="EI7" s="133"/>
      <c r="EJ7" s="133"/>
      <c r="EK7" s="133"/>
      <c r="EL7" s="133"/>
      <c r="EM7" s="133"/>
      <c r="EN7" s="133"/>
      <c r="EO7" s="133"/>
      <c r="EP7" s="133"/>
      <c r="EQ7" s="133"/>
      <c r="ER7" s="133"/>
      <c r="ES7" s="133"/>
      <c r="ET7" s="133"/>
      <c r="EU7" s="133"/>
      <c r="EV7" s="133"/>
      <c r="EW7" s="133"/>
      <c r="FD7" s="73">
        <v>1</v>
      </c>
      <c r="FE7" s="73"/>
      <c r="FF7" s="73"/>
      <c r="FG7" s="73"/>
      <c r="FH7" s="73"/>
      <c r="FI7" s="166">
        <v>25</v>
      </c>
      <c r="FJ7" s="166"/>
      <c r="FK7" s="166"/>
      <c r="FL7" s="166"/>
      <c r="FM7" s="166"/>
      <c r="FN7" s="176"/>
      <c r="FO7" s="176"/>
      <c r="FP7" s="176"/>
      <c r="FQ7" s="176"/>
      <c r="FR7" s="176"/>
      <c r="FS7" s="174"/>
      <c r="FT7" s="174"/>
      <c r="FU7" s="174"/>
      <c r="FV7" s="174"/>
      <c r="FW7" s="174"/>
      <c r="GD7" s="73">
        <v>1</v>
      </c>
      <c r="GE7" s="73"/>
      <c r="GF7" s="73"/>
      <c r="GG7" s="73"/>
      <c r="GH7" s="73"/>
      <c r="GI7" s="166">
        <v>15</v>
      </c>
      <c r="GJ7" s="166"/>
      <c r="GK7" s="166"/>
      <c r="GL7" s="166"/>
      <c r="GM7" s="166"/>
      <c r="GN7" s="176"/>
      <c r="GO7" s="176"/>
      <c r="GP7" s="176"/>
      <c r="GQ7" s="176"/>
      <c r="GR7" s="176"/>
      <c r="GS7" s="174"/>
      <c r="GT7" s="174"/>
      <c r="GU7" s="174"/>
      <c r="GV7" s="174"/>
      <c r="GW7" s="174"/>
      <c r="HD7" s="73">
        <v>1</v>
      </c>
      <c r="HE7" s="73"/>
      <c r="HF7" s="73"/>
      <c r="HG7" s="73"/>
      <c r="HH7" s="73"/>
      <c r="HI7" s="166">
        <v>163</v>
      </c>
      <c r="HJ7" s="166"/>
      <c r="HK7" s="166"/>
      <c r="HL7" s="166"/>
      <c r="HM7" s="166"/>
      <c r="HN7" s="172"/>
      <c r="HO7" s="173"/>
      <c r="HP7" s="173"/>
      <c r="HQ7" s="173"/>
      <c r="HR7" s="61" t="s">
        <v>189</v>
      </c>
      <c r="HS7" s="174"/>
      <c r="HT7" s="174"/>
      <c r="HU7" s="174"/>
      <c r="HV7" s="174"/>
      <c r="HW7" s="174"/>
      <c r="IA7" s="19"/>
      <c r="IC7" s="18"/>
      <c r="ID7" s="9" t="s">
        <v>15</v>
      </c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15"/>
    </row>
    <row r="8" spans="1:258" ht="25" customHeight="1" thickTop="1">
      <c r="A8" s="19"/>
      <c r="B8" s="19"/>
      <c r="C8" s="17"/>
      <c r="D8" s="17"/>
      <c r="E8" s="17" t="s">
        <v>44</v>
      </c>
      <c r="F8" s="67" t="s">
        <v>19</v>
      </c>
      <c r="G8" s="65"/>
      <c r="H8" s="66"/>
      <c r="I8" s="17" t="s">
        <v>45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20"/>
      <c r="Z8" s="20"/>
      <c r="AA8" s="1"/>
      <c r="AB8" s="1"/>
      <c r="AC8" s="1"/>
      <c r="AD8" s="1"/>
      <c r="AE8" s="1" t="s">
        <v>6</v>
      </c>
      <c r="AF8" s="70" t="s">
        <v>75</v>
      </c>
      <c r="AG8" s="71"/>
      <c r="AH8" s="71"/>
      <c r="AI8" s="72"/>
      <c r="AJ8" s="1" t="s">
        <v>92</v>
      </c>
      <c r="AK8" s="70" t="s">
        <v>67</v>
      </c>
      <c r="AL8" s="72"/>
      <c r="AM8" s="1" t="s">
        <v>93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D8" s="73">
        <v>2</v>
      </c>
      <c r="BE8" s="73"/>
      <c r="BF8" s="73"/>
      <c r="BG8" s="73"/>
      <c r="BH8" s="73"/>
      <c r="BI8" s="124">
        <v>4.0999999999999996</v>
      </c>
      <c r="BJ8" s="124"/>
      <c r="BK8" s="124"/>
      <c r="BL8" s="124"/>
      <c r="BM8" s="124"/>
      <c r="BN8" s="80"/>
      <c r="BO8" s="80"/>
      <c r="BP8" s="80"/>
      <c r="BQ8" s="80"/>
      <c r="BR8" s="80"/>
      <c r="BS8" s="80"/>
      <c r="BT8" s="80"/>
      <c r="BU8" s="80"/>
      <c r="BV8" s="80"/>
      <c r="BW8" s="80"/>
      <c r="CD8" s="73">
        <v>4</v>
      </c>
      <c r="CE8" s="73"/>
      <c r="CF8" s="73"/>
      <c r="CG8" s="73"/>
      <c r="CH8" s="73"/>
      <c r="CI8" s="124">
        <v>3</v>
      </c>
      <c r="CJ8" s="124"/>
      <c r="CK8" s="124"/>
      <c r="CL8" s="124"/>
      <c r="CM8" s="124"/>
      <c r="CN8" s="105">
        <v>-3.8499999999999996</v>
      </c>
      <c r="CO8" s="105"/>
      <c r="CP8" s="105"/>
      <c r="CQ8" s="105"/>
      <c r="CR8" s="105"/>
      <c r="CS8" s="80"/>
      <c r="CT8" s="80"/>
      <c r="CU8" s="80"/>
      <c r="CV8" s="80"/>
      <c r="CW8" s="80"/>
      <c r="DD8" s="143"/>
      <c r="DE8" s="144"/>
      <c r="DF8" s="144"/>
      <c r="DG8" s="144"/>
      <c r="DH8" s="145"/>
      <c r="DI8" s="36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7"/>
      <c r="ED8" s="73">
        <v>1</v>
      </c>
      <c r="EE8" s="73"/>
      <c r="EF8" s="73"/>
      <c r="EG8" s="73"/>
      <c r="EH8" s="73"/>
      <c r="EI8" s="186"/>
      <c r="EJ8" s="186"/>
      <c r="EK8" s="186"/>
      <c r="EL8" s="186"/>
      <c r="EM8" s="186"/>
      <c r="EN8" s="125"/>
      <c r="EO8" s="125"/>
      <c r="EP8" s="125"/>
      <c r="EQ8" s="125"/>
      <c r="ER8" s="125"/>
      <c r="ES8" s="187"/>
      <c r="ET8" s="187"/>
      <c r="EU8" s="187"/>
      <c r="EV8" s="187"/>
      <c r="EW8" s="187"/>
      <c r="FD8" s="73">
        <v>2</v>
      </c>
      <c r="FE8" s="73"/>
      <c r="FF8" s="73"/>
      <c r="FG8" s="73"/>
      <c r="FH8" s="73"/>
      <c r="FI8" s="166">
        <v>59</v>
      </c>
      <c r="FJ8" s="166"/>
      <c r="FK8" s="166"/>
      <c r="FL8" s="166"/>
      <c r="FM8" s="166"/>
      <c r="FN8" s="176"/>
      <c r="FO8" s="176"/>
      <c r="FP8" s="176"/>
      <c r="FQ8" s="176"/>
      <c r="FR8" s="176"/>
      <c r="FS8" s="174"/>
      <c r="FT8" s="174"/>
      <c r="FU8" s="174"/>
      <c r="FV8" s="174"/>
      <c r="FW8" s="174"/>
      <c r="GD8" s="73">
        <v>2</v>
      </c>
      <c r="GE8" s="73"/>
      <c r="GF8" s="73"/>
      <c r="GG8" s="73"/>
      <c r="GH8" s="73"/>
      <c r="GI8" s="166">
        <v>1</v>
      </c>
      <c r="GJ8" s="166"/>
      <c r="GK8" s="166"/>
      <c r="GL8" s="166"/>
      <c r="GM8" s="166"/>
      <c r="GN8" s="176"/>
      <c r="GO8" s="176"/>
      <c r="GP8" s="176"/>
      <c r="GQ8" s="176"/>
      <c r="GR8" s="176"/>
      <c r="GS8" s="174"/>
      <c r="GT8" s="174"/>
      <c r="GU8" s="174"/>
      <c r="GV8" s="174"/>
      <c r="GW8" s="174"/>
      <c r="HD8" s="73">
        <v>2</v>
      </c>
      <c r="HE8" s="73"/>
      <c r="HF8" s="73"/>
      <c r="HG8" s="73"/>
      <c r="HH8" s="73"/>
      <c r="HI8" s="166">
        <v>164</v>
      </c>
      <c r="HJ8" s="166"/>
      <c r="HK8" s="166"/>
      <c r="HL8" s="166"/>
      <c r="HM8" s="166"/>
      <c r="HN8" s="176"/>
      <c r="HO8" s="176"/>
      <c r="HP8" s="176"/>
      <c r="HQ8" s="176"/>
      <c r="HR8" s="176"/>
      <c r="HS8" s="174"/>
      <c r="HT8" s="174"/>
      <c r="HU8" s="174"/>
      <c r="HV8" s="174"/>
      <c r="HW8" s="174"/>
      <c r="IA8" s="19"/>
      <c r="IC8" s="4"/>
      <c r="IE8" s="1" t="s">
        <v>17</v>
      </c>
      <c r="IX8" s="5"/>
    </row>
    <row r="9" spans="1:258" ht="25" customHeight="1">
      <c r="A9" s="19"/>
      <c r="B9" s="19"/>
      <c r="C9" s="17"/>
      <c r="D9" s="17"/>
      <c r="E9" s="17"/>
      <c r="F9" s="67" t="s">
        <v>21</v>
      </c>
      <c r="G9" s="65"/>
      <c r="H9" s="66"/>
      <c r="I9" s="17" t="s">
        <v>46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20"/>
      <c r="Z9" s="20"/>
      <c r="AA9" s="1"/>
      <c r="AB9" s="1"/>
      <c r="AC9" s="1"/>
      <c r="AD9" s="1"/>
      <c r="AE9" s="1" t="s">
        <v>6</v>
      </c>
      <c r="AF9" s="1" t="s">
        <v>94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D9" s="73">
        <v>3</v>
      </c>
      <c r="BE9" s="73"/>
      <c r="BF9" s="73"/>
      <c r="BG9" s="73"/>
      <c r="BH9" s="73"/>
      <c r="BI9" s="124">
        <v>8</v>
      </c>
      <c r="BJ9" s="124"/>
      <c r="BK9" s="124"/>
      <c r="BL9" s="124"/>
      <c r="BM9" s="124"/>
      <c r="BN9" s="80"/>
      <c r="BO9" s="80"/>
      <c r="BP9" s="80"/>
      <c r="BQ9" s="80"/>
      <c r="BR9" s="80"/>
      <c r="BS9" s="80"/>
      <c r="BT9" s="80"/>
      <c r="BU9" s="80"/>
      <c r="BV9" s="80"/>
      <c r="BW9" s="80"/>
      <c r="CC9" s="22"/>
      <c r="CD9" s="73">
        <v>5</v>
      </c>
      <c r="CE9" s="73"/>
      <c r="CF9" s="73"/>
      <c r="CG9" s="73"/>
      <c r="CH9" s="73"/>
      <c r="CI9" s="124">
        <v>15.8</v>
      </c>
      <c r="CJ9" s="124"/>
      <c r="CK9" s="124"/>
      <c r="CL9" s="124"/>
      <c r="CM9" s="124"/>
      <c r="CN9" s="105">
        <v>8.9500000000000011</v>
      </c>
      <c r="CO9" s="105"/>
      <c r="CP9" s="105"/>
      <c r="CQ9" s="105"/>
      <c r="CR9" s="105"/>
      <c r="CS9" s="80"/>
      <c r="CT9" s="80"/>
      <c r="CU9" s="80"/>
      <c r="CV9" s="80"/>
      <c r="CW9" s="80"/>
      <c r="DD9" s="143" t="s">
        <v>15</v>
      </c>
      <c r="DE9" s="144"/>
      <c r="DF9" s="144"/>
      <c r="DG9" s="144"/>
      <c r="DH9" s="145"/>
      <c r="DI9" s="33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4"/>
      <c r="ED9" s="73">
        <v>2</v>
      </c>
      <c r="EE9" s="73"/>
      <c r="EF9" s="73"/>
      <c r="EG9" s="73"/>
      <c r="EH9" s="73"/>
      <c r="EI9" s="186"/>
      <c r="EJ9" s="186"/>
      <c r="EK9" s="186"/>
      <c r="EL9" s="186"/>
      <c r="EM9" s="186"/>
      <c r="EN9" s="125"/>
      <c r="EO9" s="125"/>
      <c r="EP9" s="125"/>
      <c r="EQ9" s="125"/>
      <c r="ER9" s="125"/>
      <c r="ES9" s="187"/>
      <c r="ET9" s="187"/>
      <c r="EU9" s="187"/>
      <c r="EV9" s="187"/>
      <c r="EW9" s="187"/>
      <c r="FD9" s="73">
        <v>3</v>
      </c>
      <c r="FE9" s="73"/>
      <c r="FF9" s="73"/>
      <c r="FG9" s="73"/>
      <c r="FH9" s="73"/>
      <c r="FI9" s="166">
        <v>13</v>
      </c>
      <c r="FJ9" s="166"/>
      <c r="FK9" s="166"/>
      <c r="FL9" s="166"/>
      <c r="FM9" s="166"/>
      <c r="FN9" s="176"/>
      <c r="FO9" s="176"/>
      <c r="FP9" s="176"/>
      <c r="FQ9" s="176"/>
      <c r="FR9" s="176"/>
      <c r="FS9" s="174"/>
      <c r="FT9" s="174"/>
      <c r="FU9" s="174"/>
      <c r="FV9" s="174"/>
      <c r="FW9" s="174"/>
      <c r="GD9" s="73">
        <v>3</v>
      </c>
      <c r="GE9" s="73"/>
      <c r="GF9" s="73"/>
      <c r="GG9" s="73"/>
      <c r="GH9" s="73"/>
      <c r="GI9" s="166">
        <v>12</v>
      </c>
      <c r="GJ9" s="166"/>
      <c r="GK9" s="166"/>
      <c r="GL9" s="166"/>
      <c r="GM9" s="166"/>
      <c r="GN9" s="176"/>
      <c r="GO9" s="176"/>
      <c r="GP9" s="176"/>
      <c r="GQ9" s="176"/>
      <c r="GR9" s="176"/>
      <c r="GS9" s="174"/>
      <c r="GT9" s="174"/>
      <c r="GU9" s="174"/>
      <c r="GV9" s="174"/>
      <c r="GW9" s="174"/>
      <c r="HD9" s="73">
        <v>3</v>
      </c>
      <c r="HE9" s="73"/>
      <c r="HF9" s="73"/>
      <c r="HG9" s="73"/>
      <c r="HH9" s="73"/>
      <c r="HI9" s="166">
        <v>162</v>
      </c>
      <c r="HJ9" s="166"/>
      <c r="HK9" s="166"/>
      <c r="HL9" s="166"/>
      <c r="HM9" s="166"/>
      <c r="HN9" s="176"/>
      <c r="HO9" s="176"/>
      <c r="HP9" s="176"/>
      <c r="HQ9" s="176"/>
      <c r="HR9" s="176"/>
      <c r="HS9" s="180"/>
      <c r="HT9" s="181"/>
      <c r="HU9" s="181"/>
      <c r="HV9" s="181"/>
      <c r="HW9" s="55" t="s">
        <v>193</v>
      </c>
      <c r="IA9" s="19"/>
      <c r="IC9" s="4"/>
      <c r="IX9" s="5"/>
    </row>
    <row r="10" spans="1:258" ht="25" customHeight="1">
      <c r="A10" s="19"/>
      <c r="B10" s="19"/>
      <c r="C10" s="17"/>
      <c r="D10" s="17"/>
      <c r="E10" s="17"/>
      <c r="F10" s="17" t="s">
        <v>6</v>
      </c>
      <c r="G10" s="17" t="s">
        <v>23</v>
      </c>
      <c r="H10" s="17"/>
      <c r="I10" s="17" t="s">
        <v>48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9"/>
      <c r="Z10" s="19"/>
      <c r="AA10" s="1"/>
      <c r="AB10" s="1"/>
      <c r="AC10" s="1"/>
      <c r="AD10" s="1"/>
      <c r="AE10" s="1" t="s">
        <v>6</v>
      </c>
      <c r="AF10" s="1" t="s">
        <v>95</v>
      </c>
      <c r="AG10" s="1"/>
      <c r="AH10" s="1"/>
      <c r="AI10" s="1"/>
      <c r="AJ10" s="1"/>
      <c r="AK10" s="1"/>
      <c r="AL10" s="1"/>
      <c r="AM10" s="64"/>
      <c r="AN10" s="65" t="s">
        <v>51</v>
      </c>
      <c r="AO10" s="66"/>
      <c r="AP10" s="46"/>
      <c r="AQ10" s="1"/>
      <c r="AR10" s="45"/>
      <c r="AS10" s="45"/>
      <c r="AT10" s="1"/>
      <c r="AU10" s="1"/>
      <c r="AV10" s="1"/>
      <c r="AW10" s="1"/>
      <c r="AX10" s="1"/>
      <c r="AY10" s="1"/>
      <c r="AZ10" s="1"/>
      <c r="BD10" s="73">
        <v>4</v>
      </c>
      <c r="BE10" s="73"/>
      <c r="BF10" s="73"/>
      <c r="BG10" s="73"/>
      <c r="BH10" s="73"/>
      <c r="BI10" s="124">
        <v>3</v>
      </c>
      <c r="BJ10" s="124"/>
      <c r="BK10" s="124"/>
      <c r="BL10" s="124"/>
      <c r="BM10" s="124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CD10" s="73">
        <v>6</v>
      </c>
      <c r="CE10" s="73"/>
      <c r="CF10" s="73"/>
      <c r="CG10" s="73"/>
      <c r="CH10" s="73"/>
      <c r="CI10" s="124">
        <v>10.199999999999999</v>
      </c>
      <c r="CJ10" s="124"/>
      <c r="CK10" s="124"/>
      <c r="CL10" s="124"/>
      <c r="CM10" s="124"/>
      <c r="CN10" s="105">
        <v>3.3499999999999996</v>
      </c>
      <c r="CO10" s="105"/>
      <c r="CP10" s="105"/>
      <c r="CQ10" s="105"/>
      <c r="CR10" s="105"/>
      <c r="CS10" s="80"/>
      <c r="CT10" s="80"/>
      <c r="CU10" s="80"/>
      <c r="CV10" s="80"/>
      <c r="CW10" s="80"/>
      <c r="DD10" s="143"/>
      <c r="DE10" s="144"/>
      <c r="DF10" s="144"/>
      <c r="DG10" s="144"/>
      <c r="DH10" s="145"/>
      <c r="DI10" s="36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7"/>
      <c r="ED10" s="73">
        <v>3</v>
      </c>
      <c r="EE10" s="73"/>
      <c r="EF10" s="73"/>
      <c r="EG10" s="73"/>
      <c r="EH10" s="73"/>
      <c r="EI10" s="186"/>
      <c r="EJ10" s="186"/>
      <c r="EK10" s="186"/>
      <c r="EL10" s="186"/>
      <c r="EM10" s="186"/>
      <c r="EN10" s="125"/>
      <c r="EO10" s="125"/>
      <c r="EP10" s="125"/>
      <c r="EQ10" s="125"/>
      <c r="ER10" s="125"/>
      <c r="ES10" s="187"/>
      <c r="ET10" s="187"/>
      <c r="EU10" s="187"/>
      <c r="EV10" s="187"/>
      <c r="EW10" s="187"/>
      <c r="FD10" s="73">
        <v>4</v>
      </c>
      <c r="FE10" s="73"/>
      <c r="FF10" s="73"/>
      <c r="FG10" s="73"/>
      <c r="FH10" s="73"/>
      <c r="FI10" s="166">
        <v>95</v>
      </c>
      <c r="FJ10" s="166"/>
      <c r="FK10" s="166"/>
      <c r="FL10" s="166"/>
      <c r="FM10" s="166"/>
      <c r="FN10" s="176"/>
      <c r="FO10" s="176"/>
      <c r="FP10" s="176"/>
      <c r="FQ10" s="176"/>
      <c r="FR10" s="176"/>
      <c r="FS10" s="174"/>
      <c r="FT10" s="174"/>
      <c r="FU10" s="174"/>
      <c r="FV10" s="174"/>
      <c r="FW10" s="174"/>
      <c r="GD10" s="73">
        <v>4</v>
      </c>
      <c r="GE10" s="73"/>
      <c r="GF10" s="73"/>
      <c r="GG10" s="73"/>
      <c r="GH10" s="73"/>
      <c r="GI10" s="166">
        <v>35</v>
      </c>
      <c r="GJ10" s="166"/>
      <c r="GK10" s="166"/>
      <c r="GL10" s="166"/>
      <c r="GM10" s="166"/>
      <c r="GN10" s="176"/>
      <c r="GO10" s="176"/>
      <c r="GP10" s="176"/>
      <c r="GQ10" s="176"/>
      <c r="GR10" s="176"/>
      <c r="GS10" s="174"/>
      <c r="GT10" s="174"/>
      <c r="GU10" s="174"/>
      <c r="GV10" s="174"/>
      <c r="GW10" s="174"/>
      <c r="HD10" s="73">
        <v>4</v>
      </c>
      <c r="HE10" s="73"/>
      <c r="HF10" s="73"/>
      <c r="HG10" s="73"/>
      <c r="HH10" s="73"/>
      <c r="HI10" s="166">
        <v>164</v>
      </c>
      <c r="HJ10" s="166"/>
      <c r="HK10" s="166"/>
      <c r="HL10" s="166"/>
      <c r="HM10" s="166"/>
      <c r="HN10" s="176"/>
      <c r="HO10" s="176"/>
      <c r="HP10" s="176"/>
      <c r="HQ10" s="176"/>
      <c r="HR10" s="176"/>
      <c r="HS10" s="174"/>
      <c r="HT10" s="174"/>
      <c r="HU10" s="174"/>
      <c r="HV10" s="174"/>
      <c r="HW10" s="174"/>
      <c r="IA10" s="19"/>
      <c r="IC10" s="1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8"/>
    </row>
    <row r="11" spans="1:258" ht="25" customHeight="1" thickBot="1">
      <c r="A11" s="19"/>
      <c r="B11" s="19"/>
      <c r="C11" s="17"/>
      <c r="D11" s="17"/>
      <c r="E11" s="17"/>
      <c r="F11" s="17" t="s">
        <v>6</v>
      </c>
      <c r="G11" s="17" t="s">
        <v>49</v>
      </c>
      <c r="H11" s="17"/>
      <c r="I11" s="17" t="s">
        <v>50</v>
      </c>
      <c r="J11" s="67" t="s">
        <v>51</v>
      </c>
      <c r="K11" s="66"/>
      <c r="L11" s="17" t="s">
        <v>52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22"/>
      <c r="Z11" s="22"/>
      <c r="AA11" s="119" t="s">
        <v>82</v>
      </c>
      <c r="AB11" s="119"/>
      <c r="AC11" s="119"/>
      <c r="AE11" s="20" t="s">
        <v>96</v>
      </c>
      <c r="AF11" s="20" t="s">
        <v>97</v>
      </c>
      <c r="AP11" s="67" t="s">
        <v>15</v>
      </c>
      <c r="AQ11" s="66"/>
      <c r="AR11" s="20" t="s">
        <v>85</v>
      </c>
      <c r="AS11" s="67" t="s">
        <v>98</v>
      </c>
      <c r="AT11" s="65"/>
      <c r="AU11" s="65"/>
      <c r="AV11" s="66"/>
      <c r="AW11" s="20" t="s">
        <v>99</v>
      </c>
      <c r="BC11" s="22"/>
      <c r="BD11" s="73">
        <v>5</v>
      </c>
      <c r="BE11" s="73"/>
      <c r="BF11" s="73"/>
      <c r="BG11" s="73"/>
      <c r="BH11" s="73"/>
      <c r="BI11" s="124">
        <v>15.8</v>
      </c>
      <c r="BJ11" s="124"/>
      <c r="BK11" s="124"/>
      <c r="BL11" s="124"/>
      <c r="BM11" s="124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22"/>
      <c r="BY11" s="22"/>
      <c r="BZ11" s="22"/>
      <c r="CD11" s="73">
        <v>7</v>
      </c>
      <c r="CE11" s="73"/>
      <c r="CF11" s="73"/>
      <c r="CG11" s="73"/>
      <c r="CH11" s="73"/>
      <c r="CI11" s="124">
        <v>3.7</v>
      </c>
      <c r="CJ11" s="124"/>
      <c r="CK11" s="124"/>
      <c r="CL11" s="124"/>
      <c r="CM11" s="124"/>
      <c r="CN11" s="105">
        <v>-3.1499999999999995</v>
      </c>
      <c r="CO11" s="105"/>
      <c r="CP11" s="105"/>
      <c r="CQ11" s="105"/>
      <c r="CR11" s="105"/>
      <c r="CS11" s="80"/>
      <c r="CT11" s="80"/>
      <c r="CU11" s="80"/>
      <c r="CV11" s="80"/>
      <c r="CW11" s="80"/>
      <c r="CX11" s="22"/>
      <c r="CY11" s="22"/>
      <c r="CZ11" s="22"/>
      <c r="DC11" s="22"/>
      <c r="DD11" s="143" t="s">
        <v>12</v>
      </c>
      <c r="DE11" s="144"/>
      <c r="DF11" s="144"/>
      <c r="DG11" s="144"/>
      <c r="DH11" s="145"/>
      <c r="DI11" s="33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4"/>
      <c r="DY11" s="22"/>
      <c r="DZ11" s="22"/>
      <c r="EC11" s="22"/>
      <c r="ED11" s="73">
        <v>4</v>
      </c>
      <c r="EE11" s="73"/>
      <c r="EF11" s="73"/>
      <c r="EG11" s="73"/>
      <c r="EH11" s="73"/>
      <c r="EI11" s="186"/>
      <c r="EJ11" s="186"/>
      <c r="EK11" s="186"/>
      <c r="EL11" s="186"/>
      <c r="EM11" s="186"/>
      <c r="EN11" s="125"/>
      <c r="EO11" s="125"/>
      <c r="EP11" s="125"/>
      <c r="EQ11" s="125"/>
      <c r="ER11" s="125"/>
      <c r="ES11" s="187"/>
      <c r="ET11" s="187"/>
      <c r="EU11" s="187"/>
      <c r="EV11" s="187"/>
      <c r="EW11" s="187"/>
      <c r="EX11" s="22"/>
      <c r="EY11" s="22"/>
      <c r="EZ11" s="22"/>
      <c r="FC11" s="22"/>
      <c r="FD11" s="73">
        <v>5</v>
      </c>
      <c r="FE11" s="73"/>
      <c r="FF11" s="73"/>
      <c r="FG11" s="73"/>
      <c r="FH11" s="73"/>
      <c r="FI11" s="166">
        <v>79</v>
      </c>
      <c r="FJ11" s="166"/>
      <c r="FK11" s="166"/>
      <c r="FL11" s="166"/>
      <c r="FM11" s="166"/>
      <c r="FN11" s="176"/>
      <c r="FO11" s="176"/>
      <c r="FP11" s="176"/>
      <c r="FQ11" s="176"/>
      <c r="FR11" s="176"/>
      <c r="FS11" s="174"/>
      <c r="FT11" s="174"/>
      <c r="FU11" s="174"/>
      <c r="FV11" s="174"/>
      <c r="FW11" s="174"/>
      <c r="FX11" s="22"/>
      <c r="FY11" s="22"/>
      <c r="FZ11" s="22"/>
      <c r="GC11" s="22"/>
      <c r="GD11" s="73">
        <v>5</v>
      </c>
      <c r="GE11" s="73"/>
      <c r="GF11" s="73"/>
      <c r="GG11" s="73"/>
      <c r="GH11" s="73"/>
      <c r="GI11" s="166">
        <v>39</v>
      </c>
      <c r="GJ11" s="166"/>
      <c r="GK11" s="166"/>
      <c r="GL11" s="166"/>
      <c r="GM11" s="166"/>
      <c r="GN11" s="176"/>
      <c r="GO11" s="176"/>
      <c r="GP11" s="176"/>
      <c r="GQ11" s="176"/>
      <c r="GR11" s="176"/>
      <c r="GS11" s="174"/>
      <c r="GT11" s="174"/>
      <c r="GU11" s="174"/>
      <c r="GV11" s="174"/>
      <c r="GW11" s="174"/>
      <c r="GX11" s="22"/>
      <c r="GY11" s="22"/>
      <c r="GZ11" s="22"/>
      <c r="HC11" s="22"/>
      <c r="HD11" s="73">
        <v>5</v>
      </c>
      <c r="HE11" s="73"/>
      <c r="HF11" s="73"/>
      <c r="HG11" s="73"/>
      <c r="HH11" s="73"/>
      <c r="HI11" s="166">
        <v>164</v>
      </c>
      <c r="HJ11" s="166"/>
      <c r="HK11" s="166"/>
      <c r="HL11" s="166"/>
      <c r="HM11" s="166"/>
      <c r="HN11" s="176"/>
      <c r="HO11" s="176"/>
      <c r="HP11" s="176"/>
      <c r="HQ11" s="176"/>
      <c r="HR11" s="176"/>
      <c r="HS11" s="174"/>
      <c r="HT11" s="174"/>
      <c r="HU11" s="174"/>
      <c r="HV11" s="174"/>
      <c r="HW11" s="174"/>
      <c r="HX11" s="22"/>
      <c r="HY11" s="22"/>
      <c r="HZ11" s="22"/>
      <c r="IA11" s="19"/>
      <c r="IC11" s="4"/>
      <c r="ID11" s="1" t="s">
        <v>12</v>
      </c>
      <c r="IX11" s="5"/>
    </row>
    <row r="12" spans="1:258" ht="25" customHeight="1" thickTop="1" thickBot="1">
      <c r="A12" s="19"/>
      <c r="B12" s="19"/>
      <c r="C12" s="17"/>
      <c r="D12" s="17"/>
      <c r="E12" s="44" t="s">
        <v>53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20"/>
      <c r="Z12" s="20"/>
      <c r="AE12" s="194" t="s">
        <v>100</v>
      </c>
      <c r="AF12" s="194"/>
      <c r="AG12" s="194"/>
      <c r="AH12" s="194"/>
      <c r="AI12" s="194"/>
      <c r="AJ12" s="194"/>
      <c r="AK12" s="194"/>
      <c r="AL12" s="194"/>
      <c r="AM12" s="197"/>
      <c r="AN12" s="197"/>
      <c r="AO12" s="197"/>
      <c r="AP12" s="197"/>
      <c r="AQ12" s="197"/>
      <c r="AR12" s="197"/>
      <c r="AS12" s="197"/>
      <c r="AT12" s="197"/>
      <c r="AU12" s="197"/>
      <c r="AV12" s="197"/>
      <c r="BD12" s="73">
        <v>6</v>
      </c>
      <c r="BE12" s="73"/>
      <c r="BF12" s="73"/>
      <c r="BG12" s="73"/>
      <c r="BH12" s="73"/>
      <c r="BI12" s="124">
        <v>10.199999999999999</v>
      </c>
      <c r="BJ12" s="124"/>
      <c r="BK12" s="124"/>
      <c r="BL12" s="124"/>
      <c r="BM12" s="124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CD12" s="122">
        <v>8</v>
      </c>
      <c r="CE12" s="122"/>
      <c r="CF12" s="122"/>
      <c r="CG12" s="122"/>
      <c r="CH12" s="122"/>
      <c r="CI12" s="123">
        <v>4.8</v>
      </c>
      <c r="CJ12" s="123"/>
      <c r="CK12" s="123"/>
      <c r="CL12" s="123"/>
      <c r="CM12" s="123"/>
      <c r="CN12" s="126">
        <v>-2.0499999999999998</v>
      </c>
      <c r="CO12" s="126"/>
      <c r="CP12" s="126"/>
      <c r="CQ12" s="126"/>
      <c r="CR12" s="126"/>
      <c r="CS12" s="118"/>
      <c r="CT12" s="118"/>
      <c r="CU12" s="118"/>
      <c r="CV12" s="118"/>
      <c r="CW12" s="118"/>
      <c r="DD12" s="143"/>
      <c r="DE12" s="144"/>
      <c r="DF12" s="144"/>
      <c r="DG12" s="144"/>
      <c r="DH12" s="145"/>
      <c r="DI12" s="36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7"/>
      <c r="ED12" s="73">
        <v>5</v>
      </c>
      <c r="EE12" s="73"/>
      <c r="EF12" s="73"/>
      <c r="EG12" s="73"/>
      <c r="EH12" s="73"/>
      <c r="EI12" s="186"/>
      <c r="EJ12" s="186"/>
      <c r="EK12" s="186"/>
      <c r="EL12" s="186"/>
      <c r="EM12" s="186"/>
      <c r="EN12" s="125"/>
      <c r="EO12" s="125"/>
      <c r="EP12" s="125"/>
      <c r="EQ12" s="125"/>
      <c r="ER12" s="125"/>
      <c r="ES12" s="187"/>
      <c r="ET12" s="187"/>
      <c r="EU12" s="187"/>
      <c r="EV12" s="187"/>
      <c r="EW12" s="187"/>
      <c r="FD12" s="73">
        <v>6</v>
      </c>
      <c r="FE12" s="73"/>
      <c r="FF12" s="73"/>
      <c r="FG12" s="73"/>
      <c r="FH12" s="73"/>
      <c r="FI12" s="166">
        <v>47</v>
      </c>
      <c r="FJ12" s="166"/>
      <c r="FK12" s="166"/>
      <c r="FL12" s="166"/>
      <c r="FM12" s="166"/>
      <c r="FN12" s="176"/>
      <c r="FO12" s="176"/>
      <c r="FP12" s="176"/>
      <c r="FQ12" s="176"/>
      <c r="FR12" s="176"/>
      <c r="FS12" s="180"/>
      <c r="FT12" s="181"/>
      <c r="FU12" s="181"/>
      <c r="FV12" s="181"/>
      <c r="FW12" s="55" t="s">
        <v>178</v>
      </c>
      <c r="GD12" s="73">
        <v>6</v>
      </c>
      <c r="GE12" s="73"/>
      <c r="GF12" s="73"/>
      <c r="GG12" s="73"/>
      <c r="GH12" s="73"/>
      <c r="GI12" s="166">
        <v>6</v>
      </c>
      <c r="GJ12" s="166"/>
      <c r="GK12" s="166"/>
      <c r="GL12" s="166"/>
      <c r="GM12" s="166"/>
      <c r="GN12" s="176"/>
      <c r="GO12" s="176"/>
      <c r="GP12" s="176"/>
      <c r="GQ12" s="176"/>
      <c r="GR12" s="176"/>
      <c r="GS12" s="174"/>
      <c r="GT12" s="174"/>
      <c r="GU12" s="174"/>
      <c r="GV12" s="174"/>
      <c r="GW12" s="174"/>
      <c r="HD12" s="73">
        <v>6</v>
      </c>
      <c r="HE12" s="73"/>
      <c r="HF12" s="73"/>
      <c r="HG12" s="73"/>
      <c r="HH12" s="73"/>
      <c r="HI12" s="166">
        <v>165</v>
      </c>
      <c r="HJ12" s="166"/>
      <c r="HK12" s="166"/>
      <c r="HL12" s="166"/>
      <c r="HM12" s="166"/>
      <c r="HN12" s="176"/>
      <c r="HO12" s="176"/>
      <c r="HP12" s="176"/>
      <c r="HQ12" s="176"/>
      <c r="HR12" s="176"/>
      <c r="HS12" s="174"/>
      <c r="HT12" s="174"/>
      <c r="HU12" s="174"/>
      <c r="HV12" s="174"/>
      <c r="HW12" s="174"/>
      <c r="IA12" s="19"/>
      <c r="IC12" s="4"/>
      <c r="IE12" s="1" t="s">
        <v>18</v>
      </c>
      <c r="IX12" s="5"/>
    </row>
    <row r="13" spans="1:258" ht="25" customHeight="1" thickTop="1" thickBot="1">
      <c r="A13" s="19"/>
      <c r="B13" s="19"/>
      <c r="C13" s="17"/>
      <c r="D13" s="17"/>
      <c r="E13" s="17" t="s">
        <v>6</v>
      </c>
      <c r="F13" s="17" t="s">
        <v>54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20"/>
      <c r="Z13" s="20"/>
      <c r="AE13" s="195"/>
      <c r="AF13" s="195"/>
      <c r="AG13" s="195"/>
      <c r="AH13" s="195"/>
      <c r="AI13" s="195"/>
      <c r="AJ13" s="195"/>
      <c r="AK13" s="195"/>
      <c r="AL13" s="195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BD13" s="73">
        <v>7</v>
      </c>
      <c r="BE13" s="73"/>
      <c r="BF13" s="73"/>
      <c r="BG13" s="73"/>
      <c r="BH13" s="73"/>
      <c r="BI13" s="124">
        <v>3.7</v>
      </c>
      <c r="BJ13" s="124"/>
      <c r="BK13" s="124"/>
      <c r="BL13" s="124"/>
      <c r="BM13" s="124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CD13" s="107" t="s">
        <v>135</v>
      </c>
      <c r="CE13" s="107"/>
      <c r="CF13" s="107"/>
      <c r="CG13" s="107"/>
      <c r="CH13" s="107"/>
      <c r="CI13" s="114">
        <v>54.8</v>
      </c>
      <c r="CJ13" s="115"/>
      <c r="CK13" s="115"/>
      <c r="CL13" s="115"/>
      <c r="CM13" s="115"/>
      <c r="CN13" s="88"/>
      <c r="CO13" s="89"/>
      <c r="CP13" s="89"/>
      <c r="CQ13" s="89"/>
      <c r="CR13" s="90"/>
      <c r="CS13" s="116"/>
      <c r="CT13" s="116"/>
      <c r="CU13" s="116"/>
      <c r="CV13" s="116"/>
      <c r="CW13" s="116"/>
      <c r="ED13" s="107" t="s">
        <v>135</v>
      </c>
      <c r="EE13" s="107"/>
      <c r="EF13" s="107"/>
      <c r="EG13" s="107"/>
      <c r="EH13" s="107"/>
      <c r="EI13" s="159"/>
      <c r="EJ13" s="159"/>
      <c r="EK13" s="159"/>
      <c r="EL13" s="159"/>
      <c r="EM13" s="159"/>
      <c r="EN13" s="185"/>
      <c r="EO13" s="163"/>
      <c r="EP13" s="163"/>
      <c r="EQ13" s="163"/>
      <c r="ER13" s="164"/>
      <c r="ES13" s="184"/>
      <c r="ET13" s="184"/>
      <c r="EU13" s="184"/>
      <c r="EV13" s="184"/>
      <c r="EW13" s="184"/>
      <c r="FD13" s="73">
        <v>7</v>
      </c>
      <c r="FE13" s="73"/>
      <c r="FF13" s="73"/>
      <c r="FG13" s="73"/>
      <c r="FH13" s="73"/>
      <c r="FI13" s="166">
        <v>16</v>
      </c>
      <c r="FJ13" s="166"/>
      <c r="FK13" s="166"/>
      <c r="FL13" s="166"/>
      <c r="FM13" s="166"/>
      <c r="FN13" s="176"/>
      <c r="FO13" s="176"/>
      <c r="FP13" s="176"/>
      <c r="FQ13" s="176"/>
      <c r="FR13" s="176"/>
      <c r="FS13" s="174"/>
      <c r="FT13" s="174"/>
      <c r="FU13" s="174"/>
      <c r="FV13" s="174"/>
      <c r="FW13" s="174"/>
      <c r="GD13" s="73">
        <v>7</v>
      </c>
      <c r="GE13" s="73"/>
      <c r="GF13" s="73"/>
      <c r="GG13" s="73"/>
      <c r="GH13" s="73"/>
      <c r="GI13" s="166">
        <v>2</v>
      </c>
      <c r="GJ13" s="166"/>
      <c r="GK13" s="166"/>
      <c r="GL13" s="166"/>
      <c r="GM13" s="166"/>
      <c r="GN13" s="176"/>
      <c r="GO13" s="176"/>
      <c r="GP13" s="176"/>
      <c r="GQ13" s="176"/>
      <c r="GR13" s="176"/>
      <c r="GS13" s="174"/>
      <c r="GT13" s="174"/>
      <c r="GU13" s="174"/>
      <c r="GV13" s="174"/>
      <c r="GW13" s="174"/>
      <c r="HD13" s="73">
        <v>7</v>
      </c>
      <c r="HE13" s="73"/>
      <c r="HF13" s="73"/>
      <c r="HG13" s="73"/>
      <c r="HH13" s="73"/>
      <c r="HI13" s="166">
        <v>172</v>
      </c>
      <c r="HJ13" s="166"/>
      <c r="HK13" s="166"/>
      <c r="HL13" s="166"/>
      <c r="HM13" s="166"/>
      <c r="HN13" s="172"/>
      <c r="HO13" s="173"/>
      <c r="HP13" s="173"/>
      <c r="HQ13" s="173"/>
      <c r="HR13" s="61" t="s">
        <v>190</v>
      </c>
      <c r="HS13" s="180"/>
      <c r="HT13" s="181"/>
      <c r="HU13" s="181"/>
      <c r="HV13" s="181"/>
      <c r="HW13" s="55" t="s">
        <v>195</v>
      </c>
      <c r="IA13" s="19"/>
      <c r="IB13" s="30"/>
      <c r="IC13" s="4"/>
      <c r="IX13" s="5"/>
    </row>
    <row r="14" spans="1:258" ht="25" customHeight="1" thickTop="1" thickBot="1">
      <c r="A14" s="19"/>
      <c r="B14" s="19"/>
      <c r="C14" s="17"/>
      <c r="D14" s="17"/>
      <c r="E14" s="17"/>
      <c r="F14" s="17" t="s">
        <v>55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20"/>
      <c r="Z14" s="20"/>
      <c r="AE14" s="196"/>
      <c r="AF14" s="196"/>
      <c r="AG14" s="196"/>
      <c r="AH14" s="196"/>
      <c r="AI14" s="196"/>
      <c r="AJ14" s="196"/>
      <c r="AK14" s="196"/>
      <c r="AL14" s="196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BD14" s="122">
        <v>8</v>
      </c>
      <c r="BE14" s="122"/>
      <c r="BF14" s="122"/>
      <c r="BG14" s="122"/>
      <c r="BH14" s="122"/>
      <c r="BI14" s="123">
        <v>4.8</v>
      </c>
      <c r="BJ14" s="123"/>
      <c r="BK14" s="123"/>
      <c r="BL14" s="123"/>
      <c r="BM14" s="123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CD14" s="73" t="s">
        <v>77</v>
      </c>
      <c r="CE14" s="73"/>
      <c r="CF14" s="73"/>
      <c r="CG14" s="73"/>
      <c r="CH14" s="73"/>
      <c r="CI14" s="113">
        <v>6.85</v>
      </c>
      <c r="CJ14" s="113"/>
      <c r="CK14" s="113"/>
      <c r="CL14" s="113"/>
      <c r="CM14" s="113"/>
      <c r="CN14" s="77"/>
      <c r="CO14" s="78"/>
      <c r="CP14" s="78"/>
      <c r="CQ14" s="78"/>
      <c r="CR14" s="79"/>
      <c r="CS14" s="80"/>
      <c r="CT14" s="80"/>
      <c r="CU14" s="80"/>
      <c r="CV14" s="80"/>
      <c r="CW14" s="80"/>
      <c r="DB14" s="20" t="s">
        <v>96</v>
      </c>
      <c r="DC14" s="39" t="s">
        <v>153</v>
      </c>
      <c r="DM14" s="177"/>
      <c r="DN14" s="178"/>
      <c r="DO14" s="178"/>
      <c r="DP14" s="179"/>
      <c r="ED14" s="73" t="s">
        <v>77</v>
      </c>
      <c r="EE14" s="73"/>
      <c r="EF14" s="73"/>
      <c r="EG14" s="73"/>
      <c r="EH14" s="73"/>
      <c r="EI14" s="152"/>
      <c r="EJ14" s="152"/>
      <c r="EK14" s="152"/>
      <c r="EL14" s="152"/>
      <c r="EM14" s="152"/>
      <c r="EN14" s="77"/>
      <c r="EO14" s="78"/>
      <c r="EP14" s="78"/>
      <c r="EQ14" s="78"/>
      <c r="ER14" s="79"/>
      <c r="ES14" s="80"/>
      <c r="ET14" s="80"/>
      <c r="EU14" s="80"/>
      <c r="EV14" s="80"/>
      <c r="EW14" s="80"/>
      <c r="FD14" s="73">
        <v>8</v>
      </c>
      <c r="FE14" s="73"/>
      <c r="FF14" s="73"/>
      <c r="FG14" s="73"/>
      <c r="FH14" s="73"/>
      <c r="FI14" s="166">
        <v>49</v>
      </c>
      <c r="FJ14" s="166"/>
      <c r="FK14" s="166"/>
      <c r="FL14" s="166"/>
      <c r="FM14" s="166"/>
      <c r="FN14" s="176"/>
      <c r="FO14" s="176"/>
      <c r="FP14" s="176"/>
      <c r="FQ14" s="176"/>
      <c r="FR14" s="176"/>
      <c r="FS14" s="174"/>
      <c r="FT14" s="174"/>
      <c r="FU14" s="174"/>
      <c r="FV14" s="174"/>
      <c r="FW14" s="174"/>
      <c r="GD14" s="73">
        <v>8</v>
      </c>
      <c r="GE14" s="73"/>
      <c r="GF14" s="73"/>
      <c r="GG14" s="73"/>
      <c r="GH14" s="73"/>
      <c r="GI14" s="166">
        <v>16</v>
      </c>
      <c r="GJ14" s="166"/>
      <c r="GK14" s="166"/>
      <c r="GL14" s="166"/>
      <c r="GM14" s="166"/>
      <c r="GN14" s="176"/>
      <c r="GO14" s="176"/>
      <c r="GP14" s="176"/>
      <c r="GQ14" s="176"/>
      <c r="GR14" s="176"/>
      <c r="GS14" s="174"/>
      <c r="GT14" s="174"/>
      <c r="GU14" s="174"/>
      <c r="GV14" s="174"/>
      <c r="GW14" s="174"/>
      <c r="HD14" s="73">
        <v>8</v>
      </c>
      <c r="HE14" s="73"/>
      <c r="HF14" s="73"/>
      <c r="HG14" s="73"/>
      <c r="HH14" s="73"/>
      <c r="HI14" s="166">
        <v>167</v>
      </c>
      <c r="HJ14" s="166"/>
      <c r="HK14" s="166"/>
      <c r="HL14" s="166"/>
      <c r="HM14" s="166"/>
      <c r="HN14" s="176"/>
      <c r="HO14" s="176"/>
      <c r="HP14" s="176"/>
      <c r="HQ14" s="176"/>
      <c r="HR14" s="176"/>
      <c r="HS14" s="174"/>
      <c r="HT14" s="174"/>
      <c r="HU14" s="174"/>
      <c r="HV14" s="174"/>
      <c r="HW14" s="174"/>
      <c r="IA14" s="19"/>
      <c r="IB14" s="12"/>
      <c r="IC14" s="4"/>
      <c r="IX14" s="5"/>
    </row>
    <row r="15" spans="1:258" ht="25" customHeight="1" thickTop="1">
      <c r="A15" s="19"/>
      <c r="B15" s="19"/>
      <c r="C15" s="17"/>
      <c r="D15" s="17"/>
      <c r="E15" s="17" t="s">
        <v>6</v>
      </c>
      <c r="F15" s="17" t="s">
        <v>56</v>
      </c>
      <c r="G15" s="17"/>
      <c r="H15" s="17"/>
      <c r="I15" s="67" t="s">
        <v>57</v>
      </c>
      <c r="J15" s="66"/>
      <c r="K15" s="17" t="s">
        <v>58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20"/>
      <c r="Z15" s="20"/>
      <c r="AE15" s="20" t="s">
        <v>102</v>
      </c>
      <c r="AF15" s="20" t="s">
        <v>108</v>
      </c>
      <c r="BD15" s="107" t="s">
        <v>135</v>
      </c>
      <c r="BE15" s="107"/>
      <c r="BF15" s="107"/>
      <c r="BG15" s="107"/>
      <c r="BH15" s="107"/>
      <c r="BI15" s="183"/>
      <c r="BJ15" s="183"/>
      <c r="BK15" s="183"/>
      <c r="BL15" s="183"/>
      <c r="BM15" s="183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CD15" s="20" t="s">
        <v>143</v>
      </c>
      <c r="DA15" s="119" t="s">
        <v>155</v>
      </c>
      <c r="DB15" s="119"/>
      <c r="DC15" s="119"/>
      <c r="DD15" s="20" t="s">
        <v>156</v>
      </c>
      <c r="ED15" s="31"/>
      <c r="EE15" s="31"/>
      <c r="EF15" s="31"/>
      <c r="EG15" s="31"/>
      <c r="EH15" s="31"/>
      <c r="EI15" s="51"/>
      <c r="EJ15" s="51"/>
      <c r="EK15" s="51"/>
      <c r="EL15" s="51"/>
      <c r="EM15" s="51"/>
      <c r="EN15" s="52"/>
      <c r="EO15" s="52"/>
      <c r="EP15" s="52"/>
      <c r="EQ15" s="52"/>
      <c r="ER15" s="52"/>
      <c r="ES15" s="31"/>
      <c r="ET15" s="31"/>
      <c r="EU15" s="31"/>
      <c r="EV15" s="31"/>
      <c r="EW15" s="31"/>
      <c r="FD15" s="73">
        <v>9</v>
      </c>
      <c r="FE15" s="73"/>
      <c r="FF15" s="73"/>
      <c r="FG15" s="73"/>
      <c r="FH15" s="73"/>
      <c r="FI15" s="166">
        <v>13</v>
      </c>
      <c r="FJ15" s="166"/>
      <c r="FK15" s="166"/>
      <c r="FL15" s="166"/>
      <c r="FM15" s="166"/>
      <c r="FN15" s="176"/>
      <c r="FO15" s="176"/>
      <c r="FP15" s="176"/>
      <c r="FQ15" s="176"/>
      <c r="FR15" s="176"/>
      <c r="FS15" s="174"/>
      <c r="FT15" s="174"/>
      <c r="FU15" s="174"/>
      <c r="FV15" s="174"/>
      <c r="FW15" s="174"/>
      <c r="GD15" s="73">
        <v>9</v>
      </c>
      <c r="GE15" s="73"/>
      <c r="GF15" s="73"/>
      <c r="GG15" s="73"/>
      <c r="GH15" s="73"/>
      <c r="GI15" s="166">
        <v>21</v>
      </c>
      <c r="GJ15" s="166"/>
      <c r="GK15" s="166"/>
      <c r="GL15" s="166"/>
      <c r="GM15" s="166"/>
      <c r="GN15" s="176"/>
      <c r="GO15" s="176"/>
      <c r="GP15" s="176"/>
      <c r="GQ15" s="176"/>
      <c r="GR15" s="176"/>
      <c r="GS15" s="174"/>
      <c r="GT15" s="174"/>
      <c r="GU15" s="174"/>
      <c r="GV15" s="174"/>
      <c r="GW15" s="174"/>
      <c r="HD15" s="73">
        <v>9</v>
      </c>
      <c r="HE15" s="73"/>
      <c r="HF15" s="73"/>
      <c r="HG15" s="73"/>
      <c r="HH15" s="73"/>
      <c r="HI15" s="166">
        <v>178</v>
      </c>
      <c r="HJ15" s="166"/>
      <c r="HK15" s="166"/>
      <c r="HL15" s="166"/>
      <c r="HM15" s="166"/>
      <c r="HN15" s="176"/>
      <c r="HO15" s="176"/>
      <c r="HP15" s="176"/>
      <c r="HQ15" s="176"/>
      <c r="HR15" s="176"/>
      <c r="HS15" s="174"/>
      <c r="HT15" s="174"/>
      <c r="HU15" s="174"/>
      <c r="HV15" s="174"/>
      <c r="HW15" s="174"/>
      <c r="IA15" s="19"/>
      <c r="IB15" s="12"/>
      <c r="IC15" s="4"/>
      <c r="ID15" s="1" t="s">
        <v>19</v>
      </c>
      <c r="IH15" s="1" t="s">
        <v>20</v>
      </c>
      <c r="IX15" s="5"/>
    </row>
    <row r="16" spans="1:258" ht="25" customHeight="1">
      <c r="A16" s="19"/>
      <c r="B16" s="19"/>
      <c r="C16" s="17"/>
      <c r="D16" s="17"/>
      <c r="E16" s="17" t="s">
        <v>6</v>
      </c>
      <c r="F16" s="17" t="s">
        <v>59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20"/>
      <c r="Z16" s="20"/>
      <c r="AF16" s="20" t="s">
        <v>109</v>
      </c>
      <c r="AG16" s="20" t="s">
        <v>103</v>
      </c>
      <c r="AN16" s="67" t="s">
        <v>104</v>
      </c>
      <c r="AO16" s="65"/>
      <c r="AP16" s="65"/>
      <c r="AQ16" s="65"/>
      <c r="AR16" s="66"/>
      <c r="AS16" s="20" t="s">
        <v>43</v>
      </c>
      <c r="BD16" s="73" t="s">
        <v>77</v>
      </c>
      <c r="BE16" s="73"/>
      <c r="BF16" s="73"/>
      <c r="BG16" s="73"/>
      <c r="BH16" s="73"/>
      <c r="BI16" s="152"/>
      <c r="BJ16" s="152"/>
      <c r="BK16" s="152"/>
      <c r="BL16" s="152"/>
      <c r="BM16" s="152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CD16" s="20" t="s">
        <v>144</v>
      </c>
      <c r="DE16" s="122" t="s">
        <v>132</v>
      </c>
      <c r="DF16" s="122"/>
      <c r="DG16" s="122"/>
      <c r="DH16" s="122"/>
      <c r="DI16" s="122"/>
      <c r="DJ16" s="122" t="s">
        <v>133</v>
      </c>
      <c r="DK16" s="122"/>
      <c r="DL16" s="122"/>
      <c r="DM16" s="122"/>
      <c r="DN16" s="122"/>
      <c r="DO16" s="122" t="s">
        <v>134</v>
      </c>
      <c r="DP16" s="122"/>
      <c r="DQ16" s="122"/>
      <c r="DR16" s="122"/>
      <c r="DS16" s="122"/>
      <c r="DT16" s="122" t="s">
        <v>21</v>
      </c>
      <c r="DU16" s="122"/>
      <c r="DV16" s="122"/>
      <c r="DW16" s="122"/>
      <c r="DX16" s="122"/>
      <c r="ED16" s="20" t="s">
        <v>171</v>
      </c>
      <c r="EE16" s="21"/>
      <c r="EI16" s="53"/>
      <c r="EJ16" s="23"/>
      <c r="EK16" s="23"/>
      <c r="EL16" s="23"/>
      <c r="EM16" s="23"/>
      <c r="FD16" s="73">
        <v>10</v>
      </c>
      <c r="FE16" s="73"/>
      <c r="FF16" s="73"/>
      <c r="FG16" s="73"/>
      <c r="FH16" s="73"/>
      <c r="FI16" s="166">
        <v>42</v>
      </c>
      <c r="FJ16" s="166"/>
      <c r="FK16" s="166"/>
      <c r="FL16" s="166"/>
      <c r="FM16" s="166"/>
      <c r="FN16" s="176"/>
      <c r="FO16" s="176"/>
      <c r="FP16" s="176"/>
      <c r="FQ16" s="176"/>
      <c r="FR16" s="176"/>
      <c r="FS16" s="174"/>
      <c r="FT16" s="174"/>
      <c r="FU16" s="174"/>
      <c r="FV16" s="174"/>
      <c r="FW16" s="174"/>
      <c r="GD16" s="73">
        <v>10</v>
      </c>
      <c r="GE16" s="73"/>
      <c r="GF16" s="73"/>
      <c r="GG16" s="73"/>
      <c r="GH16" s="73"/>
      <c r="GI16" s="166">
        <v>21</v>
      </c>
      <c r="GJ16" s="166"/>
      <c r="GK16" s="166"/>
      <c r="GL16" s="166"/>
      <c r="GM16" s="166"/>
      <c r="GN16" s="176"/>
      <c r="GO16" s="176"/>
      <c r="GP16" s="176"/>
      <c r="GQ16" s="176"/>
      <c r="GR16" s="176"/>
      <c r="GS16" s="180"/>
      <c r="GT16" s="181"/>
      <c r="GU16" s="181"/>
      <c r="GV16" s="181"/>
      <c r="GW16" s="55" t="s">
        <v>182</v>
      </c>
      <c r="HD16" s="73">
        <v>10</v>
      </c>
      <c r="HE16" s="73"/>
      <c r="HF16" s="73"/>
      <c r="HG16" s="73"/>
      <c r="HH16" s="73"/>
      <c r="HI16" s="166">
        <v>169</v>
      </c>
      <c r="HJ16" s="166"/>
      <c r="HK16" s="166"/>
      <c r="HL16" s="166"/>
      <c r="HM16" s="166"/>
      <c r="HN16" s="176"/>
      <c r="HO16" s="176"/>
      <c r="HP16" s="176"/>
      <c r="HQ16" s="176"/>
      <c r="HR16" s="176"/>
      <c r="HS16" s="174"/>
      <c r="HT16" s="174"/>
      <c r="HU16" s="174"/>
      <c r="HV16" s="174"/>
      <c r="HW16" s="174"/>
      <c r="IA16" s="19"/>
      <c r="IB16" s="12"/>
      <c r="IC16" s="4"/>
      <c r="ID16" s="1" t="s">
        <v>21</v>
      </c>
      <c r="IH16" s="1" t="s">
        <v>22</v>
      </c>
      <c r="IX16" s="5"/>
    </row>
    <row r="17" spans="1:258" ht="25" customHeight="1" thickBot="1">
      <c r="A17" s="119" t="s">
        <v>61</v>
      </c>
      <c r="B17" s="119"/>
      <c r="C17" s="119"/>
      <c r="D17" s="17"/>
      <c r="E17" s="17" t="s">
        <v>60</v>
      </c>
      <c r="F17" s="17" t="s">
        <v>62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20"/>
      <c r="Z17" s="20"/>
      <c r="AG17" s="20" t="s">
        <v>105</v>
      </c>
      <c r="AK17" s="67" t="s">
        <v>19</v>
      </c>
      <c r="AL17" s="65"/>
      <c r="AM17" s="66"/>
      <c r="AN17" s="20" t="s">
        <v>106</v>
      </c>
      <c r="AO17" s="67" t="s">
        <v>21</v>
      </c>
      <c r="AP17" s="65"/>
      <c r="AQ17" s="66"/>
      <c r="AR17" s="20" t="s">
        <v>107</v>
      </c>
      <c r="BD17" s="20" t="s">
        <v>136</v>
      </c>
      <c r="DE17" s="133"/>
      <c r="DF17" s="133"/>
      <c r="DG17" s="133"/>
      <c r="DH17" s="133"/>
      <c r="DI17" s="133"/>
      <c r="DJ17" s="133"/>
      <c r="DK17" s="133"/>
      <c r="DL17" s="133"/>
      <c r="DM17" s="133"/>
      <c r="DN17" s="133"/>
      <c r="DO17" s="133"/>
      <c r="DP17" s="133"/>
      <c r="DQ17" s="133"/>
      <c r="DR17" s="133"/>
      <c r="DS17" s="133"/>
      <c r="DT17" s="133"/>
      <c r="DU17" s="133"/>
      <c r="DV17" s="133"/>
      <c r="DW17" s="133"/>
      <c r="DX17" s="133"/>
      <c r="EI17" s="54"/>
      <c r="EJ17" s="54"/>
      <c r="EK17" s="54"/>
      <c r="EL17" s="54"/>
      <c r="EM17" s="54"/>
      <c r="FD17" s="73">
        <v>11</v>
      </c>
      <c r="FE17" s="73"/>
      <c r="FF17" s="73"/>
      <c r="FG17" s="73"/>
      <c r="FH17" s="73"/>
      <c r="FI17" s="166">
        <v>43</v>
      </c>
      <c r="FJ17" s="166"/>
      <c r="FK17" s="166"/>
      <c r="FL17" s="166"/>
      <c r="FM17" s="166"/>
      <c r="FN17" s="176"/>
      <c r="FO17" s="176"/>
      <c r="FP17" s="176"/>
      <c r="FQ17" s="176"/>
      <c r="FR17" s="176"/>
      <c r="FS17" s="174"/>
      <c r="FT17" s="174"/>
      <c r="FU17" s="174"/>
      <c r="FV17" s="174"/>
      <c r="FW17" s="174"/>
      <c r="GD17" s="73">
        <v>11</v>
      </c>
      <c r="GE17" s="73"/>
      <c r="GF17" s="73"/>
      <c r="GG17" s="73"/>
      <c r="GH17" s="73"/>
      <c r="GI17" s="166">
        <v>29</v>
      </c>
      <c r="GJ17" s="166"/>
      <c r="GK17" s="166"/>
      <c r="GL17" s="166"/>
      <c r="GM17" s="166"/>
      <c r="GN17" s="176"/>
      <c r="GO17" s="176"/>
      <c r="GP17" s="176"/>
      <c r="GQ17" s="176"/>
      <c r="GR17" s="176"/>
      <c r="GS17" s="174"/>
      <c r="GT17" s="174"/>
      <c r="GU17" s="174"/>
      <c r="GV17" s="174"/>
      <c r="GW17" s="174"/>
      <c r="HD17" s="73">
        <v>11</v>
      </c>
      <c r="HE17" s="73"/>
      <c r="HF17" s="73"/>
      <c r="HG17" s="73"/>
      <c r="HH17" s="73"/>
      <c r="HI17" s="166">
        <v>165</v>
      </c>
      <c r="HJ17" s="166"/>
      <c r="HK17" s="166"/>
      <c r="HL17" s="166"/>
      <c r="HM17" s="166"/>
      <c r="HN17" s="176"/>
      <c r="HO17" s="176"/>
      <c r="HP17" s="176"/>
      <c r="HQ17" s="176"/>
      <c r="HR17" s="176"/>
      <c r="HS17" s="180"/>
      <c r="HT17" s="181"/>
      <c r="HU17" s="181"/>
      <c r="HV17" s="181"/>
      <c r="HW17" s="55" t="s">
        <v>196</v>
      </c>
      <c r="IA17" s="19"/>
      <c r="IB17" s="12"/>
      <c r="IC17" s="27"/>
      <c r="ID17" s="28" t="s">
        <v>23</v>
      </c>
      <c r="IE17" s="28"/>
      <c r="IF17" s="28"/>
      <c r="IG17" s="28"/>
      <c r="IH17" s="28" t="s">
        <v>24</v>
      </c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9"/>
    </row>
    <row r="18" spans="1:258" ht="25" customHeight="1">
      <c r="A18" s="19"/>
      <c r="B18" s="19"/>
      <c r="C18" s="17"/>
      <c r="D18" s="17"/>
      <c r="E18" s="17"/>
      <c r="F18" s="17" t="s">
        <v>63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20"/>
      <c r="Z18" s="20"/>
      <c r="AF18" s="20" t="s">
        <v>110</v>
      </c>
      <c r="AG18" s="20" t="s">
        <v>111</v>
      </c>
      <c r="CB18" s="20" t="s">
        <v>69</v>
      </c>
      <c r="CC18" s="20" t="s">
        <v>145</v>
      </c>
      <c r="DE18" s="73">
        <v>1</v>
      </c>
      <c r="DF18" s="73"/>
      <c r="DG18" s="73"/>
      <c r="DH18" s="73"/>
      <c r="DI18" s="73"/>
      <c r="DJ18" s="166">
        <v>68</v>
      </c>
      <c r="DK18" s="166"/>
      <c r="DL18" s="166"/>
      <c r="DM18" s="166"/>
      <c r="DN18" s="166"/>
      <c r="DO18" s="105"/>
      <c r="DP18" s="105"/>
      <c r="DQ18" s="105"/>
      <c r="DR18" s="105"/>
      <c r="DS18" s="105"/>
      <c r="DT18" s="106"/>
      <c r="DU18" s="106"/>
      <c r="DV18" s="106"/>
      <c r="DW18" s="106"/>
      <c r="DX18" s="106"/>
      <c r="FD18" s="73">
        <v>12</v>
      </c>
      <c r="FE18" s="73"/>
      <c r="FF18" s="73"/>
      <c r="FG18" s="73"/>
      <c r="FH18" s="73"/>
      <c r="FI18" s="166">
        <v>73</v>
      </c>
      <c r="FJ18" s="166"/>
      <c r="FK18" s="166"/>
      <c r="FL18" s="166"/>
      <c r="FM18" s="166"/>
      <c r="FN18" s="176"/>
      <c r="FO18" s="176"/>
      <c r="FP18" s="176"/>
      <c r="FQ18" s="176"/>
      <c r="FR18" s="176"/>
      <c r="FS18" s="174"/>
      <c r="FT18" s="174"/>
      <c r="FU18" s="174"/>
      <c r="FV18" s="174"/>
      <c r="FW18" s="174"/>
      <c r="GD18" s="73">
        <v>12</v>
      </c>
      <c r="GE18" s="73"/>
      <c r="GF18" s="73"/>
      <c r="GG18" s="73"/>
      <c r="GH18" s="73"/>
      <c r="GI18" s="166">
        <v>3</v>
      </c>
      <c r="GJ18" s="166"/>
      <c r="GK18" s="166"/>
      <c r="GL18" s="166"/>
      <c r="GM18" s="166"/>
      <c r="GN18" s="176"/>
      <c r="GO18" s="176"/>
      <c r="GP18" s="176"/>
      <c r="GQ18" s="176"/>
      <c r="GR18" s="176"/>
      <c r="GS18" s="174"/>
      <c r="GT18" s="174"/>
      <c r="GU18" s="174"/>
      <c r="GV18" s="174"/>
      <c r="GW18" s="174"/>
      <c r="HD18" s="73">
        <v>12</v>
      </c>
      <c r="HE18" s="73"/>
      <c r="HF18" s="73"/>
      <c r="HG18" s="73"/>
      <c r="HH18" s="73"/>
      <c r="HI18" s="166">
        <v>174</v>
      </c>
      <c r="HJ18" s="166"/>
      <c r="HK18" s="166"/>
      <c r="HL18" s="166"/>
      <c r="HM18" s="166"/>
      <c r="HN18" s="176"/>
      <c r="HO18" s="176"/>
      <c r="HP18" s="176"/>
      <c r="HQ18" s="176"/>
      <c r="HR18" s="176"/>
      <c r="HS18" s="174"/>
      <c r="HT18" s="174"/>
      <c r="HU18" s="174"/>
      <c r="HV18" s="174"/>
      <c r="HW18" s="174"/>
      <c r="IA18" s="19"/>
      <c r="IC18" s="41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</row>
    <row r="19" spans="1:258" ht="25" customHeight="1">
      <c r="A19" s="19"/>
      <c r="B19" s="19"/>
      <c r="C19" s="17"/>
      <c r="D19" s="17"/>
      <c r="E19" s="17"/>
      <c r="F19" s="17" t="s">
        <v>64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20"/>
      <c r="Z19" s="20"/>
      <c r="AG19" s="20" t="s">
        <v>112</v>
      </c>
      <c r="AP19" s="67" t="s">
        <v>78</v>
      </c>
      <c r="AQ19" s="65"/>
      <c r="AR19" s="66"/>
      <c r="AS19" s="20" t="s">
        <v>113</v>
      </c>
      <c r="BB19" s="20" t="s">
        <v>44</v>
      </c>
      <c r="BC19" s="20" t="s">
        <v>138</v>
      </c>
      <c r="CD19" s="122" t="s">
        <v>132</v>
      </c>
      <c r="CE19" s="122"/>
      <c r="CF19" s="122"/>
      <c r="CG19" s="122"/>
      <c r="CH19" s="122"/>
      <c r="CI19" s="122" t="s">
        <v>133</v>
      </c>
      <c r="CJ19" s="122"/>
      <c r="CK19" s="122"/>
      <c r="CL19" s="122"/>
      <c r="CM19" s="122"/>
      <c r="CN19" s="122" t="s">
        <v>134</v>
      </c>
      <c r="CO19" s="122"/>
      <c r="CP19" s="122"/>
      <c r="CQ19" s="122"/>
      <c r="CR19" s="122"/>
      <c r="CS19" s="122" t="s">
        <v>21</v>
      </c>
      <c r="CT19" s="122"/>
      <c r="CU19" s="122"/>
      <c r="CV19" s="122"/>
      <c r="CW19" s="122"/>
      <c r="DE19" s="73">
        <v>2</v>
      </c>
      <c r="DF19" s="73"/>
      <c r="DG19" s="73"/>
      <c r="DH19" s="73"/>
      <c r="DI19" s="73"/>
      <c r="DJ19" s="166">
        <v>84</v>
      </c>
      <c r="DK19" s="166"/>
      <c r="DL19" s="166"/>
      <c r="DM19" s="166"/>
      <c r="DN19" s="166"/>
      <c r="DO19" s="105"/>
      <c r="DP19" s="105"/>
      <c r="DQ19" s="105"/>
      <c r="DR19" s="105"/>
      <c r="DS19" s="105"/>
      <c r="DT19" s="106"/>
      <c r="DU19" s="106"/>
      <c r="DV19" s="106"/>
      <c r="DW19" s="106"/>
      <c r="DX19" s="106"/>
      <c r="FD19" s="73">
        <v>13</v>
      </c>
      <c r="FE19" s="73"/>
      <c r="FF19" s="73"/>
      <c r="FG19" s="73"/>
      <c r="FH19" s="73"/>
      <c r="FI19" s="166">
        <v>25</v>
      </c>
      <c r="FJ19" s="166"/>
      <c r="FK19" s="166"/>
      <c r="FL19" s="166"/>
      <c r="FM19" s="166"/>
      <c r="FN19" s="176"/>
      <c r="FO19" s="176"/>
      <c r="FP19" s="176"/>
      <c r="FQ19" s="176"/>
      <c r="FR19" s="176"/>
      <c r="FS19" s="174"/>
      <c r="FT19" s="174"/>
      <c r="FU19" s="174"/>
      <c r="FV19" s="174"/>
      <c r="FW19" s="174"/>
      <c r="GD19" s="73">
        <v>13</v>
      </c>
      <c r="GE19" s="73"/>
      <c r="GF19" s="73"/>
      <c r="GG19" s="73"/>
      <c r="GH19" s="73"/>
      <c r="GI19" s="166">
        <v>1</v>
      </c>
      <c r="GJ19" s="166"/>
      <c r="GK19" s="166"/>
      <c r="GL19" s="166"/>
      <c r="GM19" s="166"/>
      <c r="GN19" s="176"/>
      <c r="GO19" s="176"/>
      <c r="GP19" s="176"/>
      <c r="GQ19" s="176"/>
      <c r="GR19" s="176"/>
      <c r="GS19" s="174"/>
      <c r="GT19" s="174"/>
      <c r="GU19" s="174"/>
      <c r="GV19" s="174"/>
      <c r="GW19" s="174"/>
      <c r="HD19" s="73">
        <v>13</v>
      </c>
      <c r="HE19" s="73"/>
      <c r="HF19" s="73"/>
      <c r="HG19" s="73"/>
      <c r="HH19" s="73"/>
      <c r="HI19" s="166">
        <v>167</v>
      </c>
      <c r="HJ19" s="166"/>
      <c r="HK19" s="166"/>
      <c r="HL19" s="166"/>
      <c r="HM19" s="166"/>
      <c r="HN19" s="172"/>
      <c r="HO19" s="173"/>
      <c r="HP19" s="173"/>
      <c r="HQ19" s="173"/>
      <c r="HR19" s="61" t="s">
        <v>191</v>
      </c>
      <c r="HS19" s="174"/>
      <c r="HT19" s="174"/>
      <c r="HU19" s="174"/>
      <c r="HV19" s="174"/>
      <c r="HW19" s="174"/>
      <c r="IA19" s="19"/>
      <c r="IB19" s="12"/>
      <c r="IC19" s="13" t="s">
        <v>1</v>
      </c>
      <c r="ID19" s="9" t="s">
        <v>7</v>
      </c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10"/>
    </row>
    <row r="20" spans="1:258" ht="25" customHeight="1" thickBot="1">
      <c r="A20" s="19"/>
      <c r="B20" s="19"/>
      <c r="C20" s="17"/>
      <c r="D20" s="17"/>
      <c r="E20" s="17"/>
      <c r="F20" s="67" t="s">
        <v>65</v>
      </c>
      <c r="G20" s="65"/>
      <c r="H20" s="65"/>
      <c r="I20" s="65"/>
      <c r="J20" s="65"/>
      <c r="K20" s="66"/>
      <c r="L20" s="17" t="s">
        <v>66</v>
      </c>
      <c r="M20" s="17"/>
      <c r="N20" s="17"/>
      <c r="O20" s="67" t="s">
        <v>67</v>
      </c>
      <c r="P20" s="66"/>
      <c r="Q20" s="17" t="s">
        <v>68</v>
      </c>
      <c r="R20" s="17"/>
      <c r="S20" s="17"/>
      <c r="T20" s="17"/>
      <c r="U20" s="17"/>
      <c r="V20" s="17"/>
      <c r="W20" s="17"/>
      <c r="X20" s="17"/>
      <c r="Y20" s="22"/>
      <c r="Z20" s="22"/>
      <c r="AC20" s="22"/>
      <c r="AE20" s="22"/>
      <c r="AF20" s="22"/>
      <c r="AG20" s="20" t="s">
        <v>114</v>
      </c>
      <c r="AH20" s="22"/>
      <c r="AI20" s="22"/>
      <c r="AJ20" s="22"/>
      <c r="AK20" s="22"/>
      <c r="AL20" s="22"/>
      <c r="AM20" s="22"/>
      <c r="AN20" s="22"/>
      <c r="AO20" s="22"/>
      <c r="AP20" s="67" t="s">
        <v>77</v>
      </c>
      <c r="AQ20" s="65"/>
      <c r="AR20" s="66"/>
      <c r="AS20" s="20" t="s">
        <v>117</v>
      </c>
      <c r="AT20" s="22"/>
      <c r="AU20" s="22"/>
      <c r="AV20" s="22"/>
      <c r="AW20" s="22"/>
      <c r="AX20" s="22"/>
      <c r="AY20" s="22"/>
      <c r="AZ20" s="22"/>
      <c r="BA20" s="22"/>
      <c r="BD20" s="122" t="s">
        <v>132</v>
      </c>
      <c r="BE20" s="122"/>
      <c r="BF20" s="122"/>
      <c r="BG20" s="122"/>
      <c r="BH20" s="122"/>
      <c r="BI20" s="122" t="s">
        <v>133</v>
      </c>
      <c r="BJ20" s="122"/>
      <c r="BK20" s="122"/>
      <c r="BL20" s="122"/>
      <c r="BM20" s="122"/>
      <c r="BN20" s="122" t="s">
        <v>134</v>
      </c>
      <c r="BO20" s="122"/>
      <c r="BP20" s="122"/>
      <c r="BQ20" s="122"/>
      <c r="BR20" s="122"/>
      <c r="BS20" s="175" t="s">
        <v>21</v>
      </c>
      <c r="BT20" s="175"/>
      <c r="BU20" s="175"/>
      <c r="BV20" s="175"/>
      <c r="BW20" s="175"/>
      <c r="BX20" s="22"/>
      <c r="BY20" s="22"/>
      <c r="BZ20" s="22"/>
      <c r="CA20" s="22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  <c r="CT20" s="133"/>
      <c r="CU20" s="133"/>
      <c r="CV20" s="133"/>
      <c r="CW20" s="133"/>
      <c r="CX20" s="22"/>
      <c r="CY20" s="22"/>
      <c r="CZ20" s="22"/>
      <c r="DA20" s="22"/>
      <c r="DB20" s="22"/>
      <c r="DC20" s="22"/>
      <c r="DD20" s="22"/>
      <c r="DE20" s="73">
        <v>3</v>
      </c>
      <c r="DF20" s="73"/>
      <c r="DG20" s="73"/>
      <c r="DH20" s="73"/>
      <c r="DI20" s="73"/>
      <c r="DJ20" s="166">
        <v>76</v>
      </c>
      <c r="DK20" s="166"/>
      <c r="DL20" s="166"/>
      <c r="DM20" s="166"/>
      <c r="DN20" s="166"/>
      <c r="DO20" s="105"/>
      <c r="DP20" s="105"/>
      <c r="DQ20" s="105"/>
      <c r="DR20" s="105"/>
      <c r="DS20" s="105"/>
      <c r="DT20" s="106"/>
      <c r="DU20" s="106"/>
      <c r="DV20" s="106"/>
      <c r="DW20" s="106"/>
      <c r="DX20" s="106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171">
        <v>14</v>
      </c>
      <c r="FE20" s="171"/>
      <c r="FF20" s="171"/>
      <c r="FG20" s="171"/>
      <c r="FH20" s="171"/>
      <c r="FI20" s="169">
        <v>22</v>
      </c>
      <c r="FJ20" s="169"/>
      <c r="FK20" s="169"/>
      <c r="FL20" s="169"/>
      <c r="FM20" s="169"/>
      <c r="FN20" s="170"/>
      <c r="FO20" s="170"/>
      <c r="FP20" s="170"/>
      <c r="FQ20" s="170"/>
      <c r="FR20" s="170"/>
      <c r="FS20" s="167"/>
      <c r="FT20" s="167"/>
      <c r="FU20" s="167"/>
      <c r="FV20" s="167"/>
      <c r="FW20" s="167"/>
      <c r="FX20" s="22"/>
      <c r="FY20" s="22"/>
      <c r="FZ20" s="22"/>
      <c r="GA20" s="22"/>
      <c r="GB20" s="22"/>
      <c r="GC20" s="22"/>
      <c r="GD20" s="171">
        <v>14</v>
      </c>
      <c r="GE20" s="171"/>
      <c r="GF20" s="171"/>
      <c r="GG20" s="171"/>
      <c r="GH20" s="171"/>
      <c r="GI20" s="169">
        <v>41</v>
      </c>
      <c r="GJ20" s="169"/>
      <c r="GK20" s="169"/>
      <c r="GL20" s="169"/>
      <c r="GM20" s="169"/>
      <c r="GN20" s="170"/>
      <c r="GO20" s="170"/>
      <c r="GP20" s="170"/>
      <c r="GQ20" s="170"/>
      <c r="GR20" s="170"/>
      <c r="GS20" s="167"/>
      <c r="GT20" s="167"/>
      <c r="GU20" s="167"/>
      <c r="GV20" s="167"/>
      <c r="GW20" s="167"/>
      <c r="GX20" s="22"/>
      <c r="GY20" s="22"/>
      <c r="GZ20" s="22"/>
      <c r="HA20" s="22"/>
      <c r="HB20" s="22"/>
      <c r="HC20" s="22"/>
      <c r="HD20" s="171">
        <v>14</v>
      </c>
      <c r="HE20" s="171"/>
      <c r="HF20" s="171"/>
      <c r="HG20" s="171"/>
      <c r="HH20" s="171"/>
      <c r="HI20" s="169">
        <v>163</v>
      </c>
      <c r="HJ20" s="169"/>
      <c r="HK20" s="169"/>
      <c r="HL20" s="169"/>
      <c r="HM20" s="169"/>
      <c r="HN20" s="170"/>
      <c r="HO20" s="170"/>
      <c r="HP20" s="170"/>
      <c r="HQ20" s="170"/>
      <c r="HR20" s="170"/>
      <c r="HS20" s="167"/>
      <c r="HT20" s="167"/>
      <c r="HU20" s="167"/>
      <c r="HV20" s="167"/>
      <c r="HW20" s="167"/>
      <c r="HX20" s="22"/>
      <c r="HY20" s="22"/>
      <c r="HZ20" s="22"/>
      <c r="IA20" s="19"/>
      <c r="IB20" s="12"/>
      <c r="IC20" s="11"/>
      <c r="IX20" s="12"/>
    </row>
    <row r="21" spans="1:258" ht="25" customHeight="1" thickTop="1">
      <c r="A21" s="119" t="s">
        <v>70</v>
      </c>
      <c r="B21" s="119"/>
      <c r="C21" s="119"/>
      <c r="D21" s="17"/>
      <c r="E21" s="17" t="s">
        <v>69</v>
      </c>
      <c r="F21" s="17" t="s">
        <v>71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20"/>
      <c r="Z21" s="20"/>
      <c r="AF21" s="20" t="s">
        <v>115</v>
      </c>
      <c r="AG21" s="120" t="s">
        <v>77</v>
      </c>
      <c r="AH21" s="121"/>
      <c r="AI21" s="182"/>
      <c r="AJ21" s="20" t="s">
        <v>116</v>
      </c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68"/>
      <c r="BT21" s="168"/>
      <c r="BU21" s="168"/>
      <c r="BV21" s="168"/>
      <c r="BW21" s="168"/>
      <c r="BX21" s="24"/>
      <c r="BY21" s="24"/>
      <c r="BZ21" s="24"/>
      <c r="CD21" s="73">
        <v>1</v>
      </c>
      <c r="CE21" s="73"/>
      <c r="CF21" s="73"/>
      <c r="CG21" s="73"/>
      <c r="CH21" s="73"/>
      <c r="CI21" s="124">
        <v>5.2</v>
      </c>
      <c r="CJ21" s="124"/>
      <c r="CK21" s="124"/>
      <c r="CL21" s="124"/>
      <c r="CM21" s="124"/>
      <c r="CN21" s="105">
        <v>-1.6499999999999995</v>
      </c>
      <c r="CO21" s="105"/>
      <c r="CP21" s="105"/>
      <c r="CQ21" s="105"/>
      <c r="CR21" s="105"/>
      <c r="CS21" s="106"/>
      <c r="CT21" s="106"/>
      <c r="CU21" s="106"/>
      <c r="CV21" s="106"/>
      <c r="CW21" s="106"/>
      <c r="CX21" s="24"/>
      <c r="CY21" s="24"/>
      <c r="CZ21" s="24"/>
      <c r="DE21" s="73">
        <v>4</v>
      </c>
      <c r="DF21" s="73"/>
      <c r="DG21" s="73"/>
      <c r="DH21" s="73"/>
      <c r="DI21" s="73"/>
      <c r="DJ21" s="166">
        <v>72</v>
      </c>
      <c r="DK21" s="166"/>
      <c r="DL21" s="166"/>
      <c r="DM21" s="166"/>
      <c r="DN21" s="166"/>
      <c r="DO21" s="105"/>
      <c r="DP21" s="105"/>
      <c r="DQ21" s="105"/>
      <c r="DR21" s="105"/>
      <c r="DS21" s="105"/>
      <c r="DT21" s="106"/>
      <c r="DU21" s="106"/>
      <c r="DV21" s="106"/>
      <c r="DW21" s="106"/>
      <c r="DX21" s="106"/>
      <c r="DY21" s="24"/>
      <c r="DZ21" s="24"/>
      <c r="EH21" s="24"/>
      <c r="EI21" s="24"/>
      <c r="EJ21" s="24"/>
      <c r="EK21" s="24"/>
      <c r="EL21" s="24"/>
      <c r="EM21" s="24"/>
      <c r="EN21" s="81" t="s">
        <v>15</v>
      </c>
      <c r="EO21" s="82"/>
      <c r="EP21" s="82"/>
      <c r="EQ21" s="82"/>
      <c r="ER21" s="82"/>
      <c r="ES21" s="150"/>
      <c r="ET21" s="150"/>
      <c r="EU21" s="150"/>
      <c r="EV21" s="150"/>
      <c r="EW21" s="151"/>
      <c r="EX21" s="24"/>
      <c r="EY21" s="24"/>
      <c r="EZ21" s="24"/>
      <c r="FD21" s="107" t="s">
        <v>135</v>
      </c>
      <c r="FE21" s="107"/>
      <c r="FF21" s="107"/>
      <c r="FG21" s="107"/>
      <c r="FH21" s="107"/>
      <c r="FI21" s="160"/>
      <c r="FJ21" s="161"/>
      <c r="FK21" s="161"/>
      <c r="FL21" s="161"/>
      <c r="FM21" s="162"/>
      <c r="FN21" s="155"/>
      <c r="FO21" s="163"/>
      <c r="FP21" s="163"/>
      <c r="FQ21" s="163"/>
      <c r="FR21" s="164"/>
      <c r="FS21" s="165"/>
      <c r="FT21" s="165"/>
      <c r="FU21" s="165"/>
      <c r="FV21" s="165"/>
      <c r="FW21" s="165"/>
      <c r="FX21" s="24"/>
      <c r="FY21" s="24"/>
      <c r="FZ21" s="24"/>
      <c r="GD21" s="107" t="s">
        <v>135</v>
      </c>
      <c r="GE21" s="107"/>
      <c r="GF21" s="107"/>
      <c r="GG21" s="107"/>
      <c r="GH21" s="107"/>
      <c r="GI21" s="159"/>
      <c r="GJ21" s="159"/>
      <c r="GK21" s="159"/>
      <c r="GL21" s="159"/>
      <c r="GM21" s="159"/>
      <c r="GN21" s="155"/>
      <c r="GO21" s="156"/>
      <c r="GP21" s="156"/>
      <c r="GQ21" s="156"/>
      <c r="GR21" s="57" t="s">
        <v>181</v>
      </c>
      <c r="GS21" s="157"/>
      <c r="GT21" s="158"/>
      <c r="GU21" s="158"/>
      <c r="GV21" s="158"/>
      <c r="GW21" s="58" t="s">
        <v>183</v>
      </c>
      <c r="GX21" s="24"/>
      <c r="GY21" s="24"/>
      <c r="GZ21" s="24"/>
      <c r="HD21" s="107" t="s">
        <v>135</v>
      </c>
      <c r="HE21" s="107"/>
      <c r="HF21" s="107"/>
      <c r="HG21" s="107"/>
      <c r="HH21" s="107"/>
      <c r="HI21" s="159"/>
      <c r="HJ21" s="159"/>
      <c r="HK21" s="159"/>
      <c r="HL21" s="159"/>
      <c r="HM21" s="159"/>
      <c r="HN21" s="155"/>
      <c r="HO21" s="156"/>
      <c r="HP21" s="156"/>
      <c r="HQ21" s="156"/>
      <c r="HR21" s="57" t="s">
        <v>192</v>
      </c>
      <c r="HS21" s="157"/>
      <c r="HT21" s="158"/>
      <c r="HU21" s="158"/>
      <c r="HV21" s="158"/>
      <c r="HW21" s="58" t="s">
        <v>194</v>
      </c>
      <c r="HX21" s="24"/>
      <c r="HY21" s="24"/>
      <c r="HZ21" s="24"/>
      <c r="IA21" s="19"/>
      <c r="IB21" s="12"/>
      <c r="IC21" s="11"/>
      <c r="IX21" s="12"/>
    </row>
    <row r="22" spans="1:258" ht="25" customHeight="1" thickBot="1">
      <c r="A22" s="19"/>
      <c r="B22" s="19"/>
      <c r="C22" s="17"/>
      <c r="D22" s="17"/>
      <c r="E22" s="17"/>
      <c r="F22" s="17"/>
      <c r="G22" s="17"/>
      <c r="H22" s="17"/>
      <c r="I22" s="17"/>
      <c r="J22" s="128" t="s">
        <v>73</v>
      </c>
      <c r="K22" s="146"/>
      <c r="L22" s="146"/>
      <c r="M22" s="129"/>
      <c r="N22" s="143" t="s">
        <v>76</v>
      </c>
      <c r="O22" s="144"/>
      <c r="P22" s="144"/>
      <c r="Q22" s="145"/>
      <c r="R22" s="143" t="s">
        <v>81</v>
      </c>
      <c r="S22" s="144"/>
      <c r="T22" s="145"/>
      <c r="U22" s="44"/>
      <c r="V22" s="44"/>
      <c r="W22" s="17"/>
      <c r="X22" s="17"/>
      <c r="Y22" s="20"/>
      <c r="Z22" s="20"/>
      <c r="AG22" s="67" t="s">
        <v>118</v>
      </c>
      <c r="AH22" s="65"/>
      <c r="AI22" s="65"/>
      <c r="AJ22" s="65"/>
      <c r="AK22" s="182"/>
      <c r="AL22" s="20" t="s">
        <v>119</v>
      </c>
      <c r="BD22" s="73">
        <v>1</v>
      </c>
      <c r="BE22" s="73"/>
      <c r="BF22" s="73"/>
      <c r="BG22" s="73"/>
      <c r="BH22" s="73"/>
      <c r="BI22" s="124">
        <v>5.2</v>
      </c>
      <c r="BJ22" s="124"/>
      <c r="BK22" s="124"/>
      <c r="BL22" s="124"/>
      <c r="BM22" s="124"/>
      <c r="BN22" s="149"/>
      <c r="BO22" s="125"/>
      <c r="BP22" s="125"/>
      <c r="BQ22" s="125"/>
      <c r="BR22" s="125"/>
      <c r="BS22" s="80"/>
      <c r="BT22" s="80"/>
      <c r="BU22" s="80"/>
      <c r="BV22" s="80"/>
      <c r="BW22" s="80"/>
      <c r="BX22" s="24"/>
      <c r="BY22" s="24"/>
      <c r="BZ22" s="24"/>
      <c r="CD22" s="73">
        <v>2</v>
      </c>
      <c r="CE22" s="73"/>
      <c r="CF22" s="73"/>
      <c r="CG22" s="73"/>
      <c r="CH22" s="73"/>
      <c r="CI22" s="124">
        <v>4.0999999999999996</v>
      </c>
      <c r="CJ22" s="124"/>
      <c r="CK22" s="124"/>
      <c r="CL22" s="124"/>
      <c r="CM22" s="124"/>
      <c r="CN22" s="105">
        <v>-2.75</v>
      </c>
      <c r="CO22" s="105"/>
      <c r="CP22" s="105"/>
      <c r="CQ22" s="105"/>
      <c r="CR22" s="105"/>
      <c r="CS22" s="106"/>
      <c r="CT22" s="106"/>
      <c r="CU22" s="106"/>
      <c r="CV22" s="106"/>
      <c r="CW22" s="106"/>
      <c r="CX22" s="24"/>
      <c r="CY22" s="24"/>
      <c r="CZ22" s="24"/>
      <c r="DE22" s="73">
        <v>5</v>
      </c>
      <c r="DF22" s="73"/>
      <c r="DG22" s="73"/>
      <c r="DH22" s="73"/>
      <c r="DI22" s="73"/>
      <c r="DJ22" s="166">
        <v>72</v>
      </c>
      <c r="DK22" s="166"/>
      <c r="DL22" s="166"/>
      <c r="DM22" s="166"/>
      <c r="DN22" s="166"/>
      <c r="DO22" s="105"/>
      <c r="DP22" s="105"/>
      <c r="DQ22" s="105"/>
      <c r="DR22" s="105"/>
      <c r="DS22" s="105"/>
      <c r="DT22" s="106"/>
      <c r="DU22" s="106"/>
      <c r="DV22" s="106"/>
      <c r="DW22" s="106"/>
      <c r="DX22" s="106"/>
      <c r="DY22" s="24"/>
      <c r="DZ22" s="24"/>
      <c r="EH22" s="24"/>
      <c r="EI22" s="24"/>
      <c r="EJ22" s="24"/>
      <c r="EK22" s="24"/>
      <c r="EL22" s="24"/>
      <c r="EM22" s="24"/>
      <c r="EN22" s="81"/>
      <c r="EO22" s="82"/>
      <c r="EP22" s="82"/>
      <c r="EQ22" s="82"/>
      <c r="ER22" s="82"/>
      <c r="ES22" s="150"/>
      <c r="ET22" s="150"/>
      <c r="EU22" s="150"/>
      <c r="EV22" s="150"/>
      <c r="EW22" s="151"/>
      <c r="EX22" s="24"/>
      <c r="EY22" s="24"/>
      <c r="EZ22" s="24"/>
      <c r="FD22" s="73" t="s">
        <v>77</v>
      </c>
      <c r="FE22" s="73"/>
      <c r="FF22" s="73"/>
      <c r="FG22" s="73"/>
      <c r="FH22" s="73"/>
      <c r="FI22" s="153"/>
      <c r="FJ22" s="154"/>
      <c r="FK22" s="154"/>
      <c r="FL22" s="154"/>
      <c r="FM22" s="56" t="s">
        <v>177</v>
      </c>
      <c r="FN22" s="77"/>
      <c r="FO22" s="78"/>
      <c r="FP22" s="78"/>
      <c r="FQ22" s="78"/>
      <c r="FR22" s="79"/>
      <c r="FS22" s="80"/>
      <c r="FT22" s="80"/>
      <c r="FU22" s="80"/>
      <c r="FV22" s="80"/>
      <c r="FW22" s="80"/>
      <c r="FX22" s="24"/>
      <c r="FY22" s="24"/>
      <c r="FZ22" s="24"/>
      <c r="GD22" s="73" t="s">
        <v>77</v>
      </c>
      <c r="GE22" s="73"/>
      <c r="GF22" s="73"/>
      <c r="GG22" s="73"/>
      <c r="GH22" s="73"/>
      <c r="GI22" s="152"/>
      <c r="GJ22" s="152"/>
      <c r="GK22" s="152"/>
      <c r="GL22" s="152"/>
      <c r="GM22" s="152"/>
      <c r="GN22" s="77"/>
      <c r="GO22" s="78"/>
      <c r="GP22" s="78"/>
      <c r="GQ22" s="78"/>
      <c r="GR22" s="79"/>
      <c r="GS22" s="80"/>
      <c r="GT22" s="80"/>
      <c r="GU22" s="80"/>
      <c r="GV22" s="80"/>
      <c r="GW22" s="80"/>
      <c r="GX22" s="24"/>
      <c r="GY22" s="24"/>
      <c r="GZ22" s="24"/>
      <c r="HD22" s="73" t="s">
        <v>77</v>
      </c>
      <c r="HE22" s="73"/>
      <c r="HF22" s="73"/>
      <c r="HG22" s="73"/>
      <c r="HH22" s="73"/>
      <c r="HI22" s="152"/>
      <c r="HJ22" s="152"/>
      <c r="HK22" s="152"/>
      <c r="HL22" s="152"/>
      <c r="HM22" s="152"/>
      <c r="HN22" s="77"/>
      <c r="HO22" s="78"/>
      <c r="HP22" s="78"/>
      <c r="HQ22" s="78"/>
      <c r="HR22" s="79"/>
      <c r="HS22" s="80"/>
      <c r="HT22" s="80"/>
      <c r="HU22" s="80"/>
      <c r="HV22" s="80"/>
      <c r="HW22" s="80"/>
      <c r="HX22" s="24"/>
      <c r="HY22" s="24"/>
      <c r="HZ22" s="24"/>
      <c r="IA22" s="19"/>
      <c r="IB22" s="12"/>
      <c r="IC22" s="11"/>
      <c r="IX22" s="12"/>
    </row>
    <row r="23" spans="1:258" ht="25" customHeight="1" thickTop="1" thickBot="1">
      <c r="A23" s="19"/>
      <c r="B23" s="19"/>
      <c r="C23" s="17"/>
      <c r="D23" s="17"/>
      <c r="E23" s="73" t="s">
        <v>72</v>
      </c>
      <c r="F23" s="73"/>
      <c r="G23" s="73"/>
      <c r="H23" s="73"/>
      <c r="I23" s="73"/>
      <c r="J23" s="73"/>
      <c r="K23" s="73"/>
      <c r="L23" s="73"/>
      <c r="M23" s="73"/>
      <c r="N23" s="137" t="s">
        <v>77</v>
      </c>
      <c r="O23" s="138"/>
      <c r="P23" s="138"/>
      <c r="Q23" s="139"/>
      <c r="R23" s="143" t="s">
        <v>80</v>
      </c>
      <c r="S23" s="144"/>
      <c r="T23" s="145"/>
      <c r="U23" s="44"/>
      <c r="V23" s="44"/>
      <c r="W23" s="17"/>
      <c r="X23" s="17"/>
      <c r="Y23" s="20"/>
      <c r="Z23" s="20"/>
      <c r="AG23" s="20" t="s">
        <v>120</v>
      </c>
      <c r="AK23" s="177" t="s">
        <v>15</v>
      </c>
      <c r="AL23" s="179"/>
      <c r="AM23" s="20" t="s">
        <v>121</v>
      </c>
      <c r="BD23" s="73">
        <v>2</v>
      </c>
      <c r="BE23" s="73"/>
      <c r="BF23" s="73"/>
      <c r="BG23" s="73"/>
      <c r="BH23" s="73"/>
      <c r="BI23" s="124">
        <v>4.0999999999999996</v>
      </c>
      <c r="BJ23" s="124"/>
      <c r="BK23" s="124"/>
      <c r="BL23" s="124"/>
      <c r="BM23" s="124"/>
      <c r="BN23" s="125"/>
      <c r="BO23" s="125"/>
      <c r="BP23" s="125"/>
      <c r="BQ23" s="125"/>
      <c r="BR23" s="125"/>
      <c r="BS23" s="80"/>
      <c r="BT23" s="80"/>
      <c r="BU23" s="80"/>
      <c r="BV23" s="80"/>
      <c r="BW23" s="80"/>
      <c r="CD23" s="73">
        <v>3</v>
      </c>
      <c r="CE23" s="73"/>
      <c r="CF23" s="73"/>
      <c r="CG23" s="73"/>
      <c r="CH23" s="73"/>
      <c r="CI23" s="124">
        <v>8</v>
      </c>
      <c r="CJ23" s="124"/>
      <c r="CK23" s="124"/>
      <c r="CL23" s="124"/>
      <c r="CM23" s="124"/>
      <c r="CN23" s="105">
        <v>1.1500000000000004</v>
      </c>
      <c r="CO23" s="105"/>
      <c r="CP23" s="105"/>
      <c r="CQ23" s="105"/>
      <c r="CR23" s="105"/>
      <c r="CS23" s="106"/>
      <c r="CT23" s="106"/>
      <c r="CU23" s="106"/>
      <c r="CV23" s="106"/>
      <c r="CW23" s="106"/>
      <c r="DE23" s="107" t="s">
        <v>135</v>
      </c>
      <c r="DF23" s="107"/>
      <c r="DG23" s="107"/>
      <c r="DH23" s="107"/>
      <c r="DI23" s="107"/>
      <c r="DJ23" s="148">
        <f>SUM(DJ18:DN22)</f>
        <v>372</v>
      </c>
      <c r="DK23" s="148"/>
      <c r="DL23" s="148"/>
      <c r="DM23" s="148"/>
      <c r="DN23" s="148"/>
      <c r="DO23" s="88"/>
      <c r="DP23" s="89"/>
      <c r="DQ23" s="89"/>
      <c r="DR23" s="89"/>
      <c r="DS23" s="90"/>
      <c r="DT23" s="91"/>
      <c r="DU23" s="91"/>
      <c r="DV23" s="91"/>
      <c r="DW23" s="91"/>
      <c r="DX23" s="91"/>
      <c r="EN23" s="81" t="s">
        <v>12</v>
      </c>
      <c r="EO23" s="82"/>
      <c r="EP23" s="82"/>
      <c r="EQ23" s="82"/>
      <c r="ER23" s="82"/>
      <c r="ES23" s="150"/>
      <c r="ET23" s="150"/>
      <c r="EU23" s="150"/>
      <c r="EV23" s="150"/>
      <c r="EW23" s="151"/>
      <c r="IA23" s="19"/>
      <c r="IC23" s="11"/>
      <c r="IX23" s="12"/>
    </row>
    <row r="24" spans="1:258" ht="25" customHeight="1" thickTop="1">
      <c r="C24" s="17"/>
      <c r="D24" s="17"/>
      <c r="E24" s="73"/>
      <c r="F24" s="73"/>
      <c r="G24" s="73"/>
      <c r="H24" s="73"/>
      <c r="I24" s="73"/>
      <c r="J24" s="73"/>
      <c r="K24" s="73"/>
      <c r="L24" s="73"/>
      <c r="M24" s="73"/>
      <c r="N24" s="137"/>
      <c r="O24" s="138"/>
      <c r="P24" s="138"/>
      <c r="Q24" s="139"/>
      <c r="R24" s="143"/>
      <c r="S24" s="144"/>
      <c r="T24" s="145"/>
      <c r="U24" s="17"/>
      <c r="V24" s="17"/>
      <c r="W24" s="17"/>
      <c r="X24" s="17"/>
      <c r="Y24" s="20"/>
      <c r="Z24" s="20"/>
      <c r="AF24" s="20" t="s">
        <v>122</v>
      </c>
      <c r="AG24" s="20" t="s">
        <v>95</v>
      </c>
      <c r="AO24" s="67" t="s">
        <v>51</v>
      </c>
      <c r="AP24" s="66"/>
      <c r="AQ24" s="20" t="s">
        <v>123</v>
      </c>
      <c r="BD24" s="73">
        <v>3</v>
      </c>
      <c r="BE24" s="73"/>
      <c r="BF24" s="73"/>
      <c r="BG24" s="73"/>
      <c r="BH24" s="73"/>
      <c r="BI24" s="124">
        <v>8</v>
      </c>
      <c r="BJ24" s="124"/>
      <c r="BK24" s="124"/>
      <c r="BL24" s="124"/>
      <c r="BM24" s="124"/>
      <c r="BN24" s="125"/>
      <c r="BO24" s="125"/>
      <c r="BP24" s="125"/>
      <c r="BQ24" s="125"/>
      <c r="BR24" s="125"/>
      <c r="BS24" s="80"/>
      <c r="BT24" s="80"/>
      <c r="BU24" s="80"/>
      <c r="BV24" s="80"/>
      <c r="BW24" s="80"/>
      <c r="CD24" s="73">
        <v>4</v>
      </c>
      <c r="CE24" s="73"/>
      <c r="CF24" s="73"/>
      <c r="CG24" s="73"/>
      <c r="CH24" s="73"/>
      <c r="CI24" s="124">
        <v>3</v>
      </c>
      <c r="CJ24" s="124"/>
      <c r="CK24" s="124"/>
      <c r="CL24" s="124"/>
      <c r="CM24" s="124"/>
      <c r="CN24" s="105">
        <v>-3.8499999999999996</v>
      </c>
      <c r="CO24" s="105"/>
      <c r="CP24" s="105"/>
      <c r="CQ24" s="105"/>
      <c r="CR24" s="105"/>
      <c r="CS24" s="106"/>
      <c r="CT24" s="106"/>
      <c r="CU24" s="106"/>
      <c r="CV24" s="106"/>
      <c r="CW24" s="106"/>
      <c r="DE24" s="73" t="s">
        <v>77</v>
      </c>
      <c r="DF24" s="73"/>
      <c r="DG24" s="73"/>
      <c r="DH24" s="73"/>
      <c r="DI24" s="73"/>
      <c r="DJ24" s="147">
        <f>AVERAGE(DJ18:DN22)</f>
        <v>74.400000000000006</v>
      </c>
      <c r="DK24" s="147"/>
      <c r="DL24" s="147"/>
      <c r="DM24" s="147"/>
      <c r="DN24" s="147"/>
      <c r="DO24" s="77"/>
      <c r="DP24" s="78"/>
      <c r="DQ24" s="78"/>
      <c r="DR24" s="78"/>
      <c r="DS24" s="79"/>
      <c r="DT24" s="80"/>
      <c r="DU24" s="80"/>
      <c r="DV24" s="80"/>
      <c r="DW24" s="80"/>
      <c r="DX24" s="80"/>
      <c r="EN24" s="81"/>
      <c r="EO24" s="82"/>
      <c r="EP24" s="82"/>
      <c r="EQ24" s="82"/>
      <c r="ER24" s="82"/>
      <c r="ES24" s="150"/>
      <c r="ET24" s="150"/>
      <c r="EU24" s="150"/>
      <c r="EV24" s="150"/>
      <c r="EW24" s="151"/>
      <c r="FC24" s="20" t="s">
        <v>171</v>
      </c>
      <c r="FD24" s="21"/>
      <c r="GC24" s="20" t="s">
        <v>171</v>
      </c>
      <c r="GD24" s="21"/>
      <c r="GE24" s="59" t="s">
        <v>184</v>
      </c>
      <c r="HC24" s="20" t="s">
        <v>171</v>
      </c>
      <c r="HD24" s="21"/>
      <c r="IA24" s="19"/>
      <c r="IC24" s="11"/>
      <c r="IX24" s="12"/>
    </row>
    <row r="25" spans="1:258" ht="25" customHeight="1">
      <c r="C25" s="17"/>
      <c r="D25" s="17"/>
      <c r="E25" s="73" t="s">
        <v>74</v>
      </c>
      <c r="F25" s="73"/>
      <c r="G25" s="73"/>
      <c r="H25" s="73"/>
      <c r="I25" s="73"/>
      <c r="J25" s="73"/>
      <c r="K25" s="73"/>
      <c r="L25" s="73"/>
      <c r="M25" s="73"/>
      <c r="N25" s="137" t="s">
        <v>78</v>
      </c>
      <c r="O25" s="138"/>
      <c r="P25" s="138"/>
      <c r="Q25" s="139"/>
      <c r="R25" s="143" t="s">
        <v>79</v>
      </c>
      <c r="S25" s="144"/>
      <c r="T25" s="145"/>
      <c r="U25" s="17"/>
      <c r="V25" s="17"/>
      <c r="W25" s="17"/>
      <c r="X25" s="17"/>
      <c r="AG25" s="20" t="s">
        <v>124</v>
      </c>
      <c r="BD25" s="73">
        <v>4</v>
      </c>
      <c r="BE25" s="73"/>
      <c r="BF25" s="73"/>
      <c r="BG25" s="73"/>
      <c r="BH25" s="73"/>
      <c r="BI25" s="124">
        <v>3</v>
      </c>
      <c r="BJ25" s="124"/>
      <c r="BK25" s="124"/>
      <c r="BL25" s="124"/>
      <c r="BM25" s="124"/>
      <c r="BN25" s="125"/>
      <c r="BO25" s="125"/>
      <c r="BP25" s="125"/>
      <c r="BQ25" s="125"/>
      <c r="BR25" s="125"/>
      <c r="BS25" s="80"/>
      <c r="BT25" s="80"/>
      <c r="BU25" s="80"/>
      <c r="BV25" s="80"/>
      <c r="BW25" s="80"/>
      <c r="BX25" s="24"/>
      <c r="BY25" s="24"/>
      <c r="BZ25" s="24"/>
      <c r="CC25" s="22"/>
      <c r="CD25" s="73">
        <v>5</v>
      </c>
      <c r="CE25" s="73"/>
      <c r="CF25" s="73"/>
      <c r="CG25" s="73"/>
      <c r="CH25" s="73"/>
      <c r="CI25" s="124">
        <v>15.8</v>
      </c>
      <c r="CJ25" s="124"/>
      <c r="CK25" s="124"/>
      <c r="CL25" s="124"/>
      <c r="CM25" s="124"/>
      <c r="CN25" s="105">
        <v>8.9500000000000011</v>
      </c>
      <c r="CO25" s="105"/>
      <c r="CP25" s="105"/>
      <c r="CQ25" s="105"/>
      <c r="CR25" s="105"/>
      <c r="CS25" s="106"/>
      <c r="CT25" s="106"/>
      <c r="CU25" s="106"/>
      <c r="CV25" s="106"/>
      <c r="CW25" s="106"/>
      <c r="CX25" s="24"/>
      <c r="CY25" s="24"/>
      <c r="CZ25" s="24"/>
      <c r="DE25" s="50" t="s">
        <v>160</v>
      </c>
      <c r="DF25" s="35"/>
      <c r="DG25" s="35"/>
      <c r="DH25" s="35"/>
      <c r="DI25" s="35"/>
      <c r="DJ25" s="47"/>
      <c r="DK25" s="47"/>
      <c r="DL25" s="47"/>
      <c r="DM25" s="47"/>
      <c r="DN25" s="47"/>
      <c r="DO25" s="50" t="s">
        <v>161</v>
      </c>
      <c r="DP25" s="48"/>
      <c r="DQ25" s="48"/>
      <c r="DR25" s="48"/>
      <c r="DS25" s="48"/>
      <c r="DT25" s="35"/>
      <c r="DU25" s="35"/>
      <c r="DV25" s="35"/>
      <c r="DW25" s="35"/>
      <c r="DX25" s="35"/>
      <c r="DY25" s="24"/>
      <c r="DZ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19"/>
      <c r="IC25" s="11"/>
      <c r="IX25" s="12"/>
    </row>
    <row r="26" spans="1:258" ht="25" customHeight="1" thickBot="1">
      <c r="C26" s="17"/>
      <c r="D26" s="17"/>
      <c r="E26" s="73"/>
      <c r="F26" s="73"/>
      <c r="G26" s="73"/>
      <c r="H26" s="73"/>
      <c r="I26" s="73"/>
      <c r="J26" s="73"/>
      <c r="K26" s="73"/>
      <c r="L26" s="73"/>
      <c r="M26" s="73"/>
      <c r="N26" s="137"/>
      <c r="O26" s="138"/>
      <c r="P26" s="138"/>
      <c r="Q26" s="139"/>
      <c r="R26" s="143"/>
      <c r="S26" s="144"/>
      <c r="T26" s="145"/>
      <c r="U26" s="17"/>
      <c r="V26" s="17"/>
      <c r="W26" s="17"/>
      <c r="X26" s="17"/>
      <c r="AG26" s="20" t="s">
        <v>125</v>
      </c>
      <c r="AI26" s="67" t="s">
        <v>98</v>
      </c>
      <c r="AJ26" s="65"/>
      <c r="AK26" s="121"/>
      <c r="AL26" s="182"/>
      <c r="AM26" s="20" t="s">
        <v>126</v>
      </c>
      <c r="BC26" s="22"/>
      <c r="BD26" s="73">
        <v>5</v>
      </c>
      <c r="BE26" s="73"/>
      <c r="BF26" s="73"/>
      <c r="BG26" s="73"/>
      <c r="BH26" s="73"/>
      <c r="BI26" s="124">
        <v>15.8</v>
      </c>
      <c r="BJ26" s="124"/>
      <c r="BK26" s="124"/>
      <c r="BL26" s="124"/>
      <c r="BM26" s="124"/>
      <c r="BN26" s="125"/>
      <c r="BO26" s="125"/>
      <c r="BP26" s="125"/>
      <c r="BQ26" s="125"/>
      <c r="BR26" s="125"/>
      <c r="BS26" s="80"/>
      <c r="BT26" s="80"/>
      <c r="BU26" s="80"/>
      <c r="BV26" s="80"/>
      <c r="BW26" s="80"/>
      <c r="BX26" s="24"/>
      <c r="BY26" s="24"/>
      <c r="BZ26" s="24"/>
      <c r="CD26" s="73">
        <v>6</v>
      </c>
      <c r="CE26" s="73"/>
      <c r="CF26" s="73"/>
      <c r="CG26" s="73"/>
      <c r="CH26" s="73"/>
      <c r="CI26" s="124">
        <v>10.199999999999999</v>
      </c>
      <c r="CJ26" s="124"/>
      <c r="CK26" s="124"/>
      <c r="CL26" s="124"/>
      <c r="CM26" s="124"/>
      <c r="CN26" s="105">
        <v>3.3499999999999996</v>
      </c>
      <c r="CO26" s="105"/>
      <c r="CP26" s="105"/>
      <c r="CQ26" s="105"/>
      <c r="CR26" s="105"/>
      <c r="CS26" s="106"/>
      <c r="CT26" s="106"/>
      <c r="CU26" s="106"/>
      <c r="CV26" s="106"/>
      <c r="CW26" s="106"/>
      <c r="CX26" s="24"/>
      <c r="CY26" s="24"/>
      <c r="CZ26" s="24"/>
      <c r="DA26" s="119" t="s">
        <v>157</v>
      </c>
      <c r="DB26" s="119"/>
      <c r="DC26" s="119"/>
      <c r="DD26" s="20" t="s">
        <v>158</v>
      </c>
      <c r="DE26" s="17"/>
      <c r="DF26" s="17"/>
      <c r="DG26" s="17"/>
      <c r="DH26" s="17"/>
      <c r="DI26" s="17"/>
      <c r="DJ26" s="49"/>
      <c r="DK26" s="44"/>
      <c r="DL26" s="44"/>
      <c r="DM26" s="44"/>
      <c r="DN26" s="44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24"/>
      <c r="DZ26" s="24"/>
      <c r="EH26" s="24"/>
      <c r="EI26" s="24"/>
      <c r="EJ26" s="24"/>
      <c r="EK26" s="24"/>
      <c r="EL26" s="25"/>
      <c r="EM26" s="25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H26" s="24"/>
      <c r="FI26" s="24"/>
      <c r="FJ26" s="24"/>
      <c r="FK26" s="24"/>
      <c r="FL26" s="25"/>
      <c r="FM26" s="25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H26" s="24"/>
      <c r="GI26" s="24"/>
      <c r="GJ26" s="24"/>
      <c r="GK26" s="24"/>
      <c r="GL26" s="25"/>
      <c r="GM26" s="25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H26" s="24"/>
      <c r="HI26" s="24"/>
      <c r="HJ26" s="24"/>
      <c r="HK26" s="24"/>
      <c r="HL26" s="25"/>
      <c r="HM26" s="25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19"/>
      <c r="IC26" s="11"/>
      <c r="IX26" s="12"/>
    </row>
    <row r="27" spans="1:258" ht="25" customHeight="1" thickTop="1" thickBot="1">
      <c r="C27" s="17"/>
      <c r="D27" s="17"/>
      <c r="E27" s="73" t="s">
        <v>75</v>
      </c>
      <c r="F27" s="73"/>
      <c r="G27" s="73"/>
      <c r="H27" s="73"/>
      <c r="I27" s="73"/>
      <c r="J27" s="73"/>
      <c r="K27" s="73"/>
      <c r="L27" s="73"/>
      <c r="M27" s="73"/>
      <c r="N27" s="137" t="s">
        <v>77</v>
      </c>
      <c r="O27" s="138"/>
      <c r="P27" s="138"/>
      <c r="Q27" s="139"/>
      <c r="R27" s="143" t="s">
        <v>101</v>
      </c>
      <c r="S27" s="144"/>
      <c r="T27" s="145"/>
      <c r="U27" s="17"/>
      <c r="V27" s="17"/>
      <c r="W27" s="17"/>
      <c r="X27" s="17"/>
      <c r="AG27" s="20" t="s">
        <v>120</v>
      </c>
      <c r="AK27" s="177" t="s">
        <v>12</v>
      </c>
      <c r="AL27" s="178"/>
      <c r="AM27" s="179"/>
      <c r="AN27" s="20" t="s">
        <v>121</v>
      </c>
      <c r="BD27" s="73">
        <v>6</v>
      </c>
      <c r="BE27" s="73"/>
      <c r="BF27" s="73"/>
      <c r="BG27" s="73"/>
      <c r="BH27" s="73"/>
      <c r="BI27" s="124">
        <v>10.199999999999999</v>
      </c>
      <c r="BJ27" s="124"/>
      <c r="BK27" s="124"/>
      <c r="BL27" s="124"/>
      <c r="BM27" s="124"/>
      <c r="BN27" s="125"/>
      <c r="BO27" s="125"/>
      <c r="BP27" s="125"/>
      <c r="BQ27" s="125"/>
      <c r="BR27" s="125"/>
      <c r="BS27" s="80"/>
      <c r="BT27" s="80"/>
      <c r="BU27" s="80"/>
      <c r="BV27" s="80"/>
      <c r="BW27" s="80"/>
      <c r="CD27" s="73">
        <v>7</v>
      </c>
      <c r="CE27" s="73"/>
      <c r="CF27" s="73"/>
      <c r="CG27" s="73"/>
      <c r="CH27" s="73"/>
      <c r="CI27" s="124">
        <v>3.7</v>
      </c>
      <c r="CJ27" s="124"/>
      <c r="CK27" s="124"/>
      <c r="CL27" s="124"/>
      <c r="CM27" s="124"/>
      <c r="CN27" s="105">
        <v>-3.1499999999999995</v>
      </c>
      <c r="CO27" s="105"/>
      <c r="CP27" s="105"/>
      <c r="CQ27" s="105"/>
      <c r="CR27" s="105"/>
      <c r="CS27" s="106"/>
      <c r="CT27" s="106"/>
      <c r="CU27" s="106"/>
      <c r="CV27" s="106"/>
      <c r="CW27" s="106"/>
      <c r="DE27" s="122" t="s">
        <v>132</v>
      </c>
      <c r="DF27" s="122"/>
      <c r="DG27" s="122"/>
      <c r="DH27" s="122"/>
      <c r="DI27" s="122"/>
      <c r="DJ27" s="128" t="s">
        <v>133</v>
      </c>
      <c r="DK27" s="129"/>
      <c r="DL27" s="130" t="s">
        <v>159</v>
      </c>
      <c r="DM27" s="131"/>
      <c r="DN27" s="132"/>
      <c r="DO27" s="122" t="s">
        <v>134</v>
      </c>
      <c r="DP27" s="122"/>
      <c r="DQ27" s="122"/>
      <c r="DR27" s="122"/>
      <c r="DS27" s="122"/>
      <c r="DT27" s="122" t="s">
        <v>21</v>
      </c>
      <c r="DU27" s="122"/>
      <c r="DV27" s="122"/>
      <c r="DW27" s="122"/>
      <c r="DX27" s="122"/>
      <c r="IA27" s="19"/>
      <c r="IC27" s="11"/>
      <c r="IX27" s="12"/>
    </row>
    <row r="28" spans="1:258" ht="25" customHeight="1" thickTop="1" thickBot="1">
      <c r="C28" s="17"/>
      <c r="D28" s="17"/>
      <c r="E28" s="73"/>
      <c r="F28" s="73"/>
      <c r="G28" s="73"/>
      <c r="H28" s="73"/>
      <c r="I28" s="73"/>
      <c r="J28" s="213"/>
      <c r="K28" s="213"/>
      <c r="L28" s="213"/>
      <c r="M28" s="213"/>
      <c r="N28" s="214"/>
      <c r="O28" s="215"/>
      <c r="P28" s="215"/>
      <c r="Q28" s="216"/>
      <c r="R28" s="210"/>
      <c r="S28" s="211"/>
      <c r="T28" s="212"/>
      <c r="U28" s="17"/>
      <c r="V28" s="17"/>
      <c r="W28" s="17"/>
      <c r="X28" s="17"/>
      <c r="BD28" s="73">
        <v>7</v>
      </c>
      <c r="BE28" s="73"/>
      <c r="BF28" s="73"/>
      <c r="BG28" s="73"/>
      <c r="BH28" s="73"/>
      <c r="BI28" s="124">
        <v>3.7</v>
      </c>
      <c r="BJ28" s="124"/>
      <c r="BK28" s="124"/>
      <c r="BL28" s="124"/>
      <c r="BM28" s="124"/>
      <c r="BN28" s="125"/>
      <c r="BO28" s="125"/>
      <c r="BP28" s="125"/>
      <c r="BQ28" s="125"/>
      <c r="BR28" s="125"/>
      <c r="BS28" s="80"/>
      <c r="BT28" s="80"/>
      <c r="BU28" s="80"/>
      <c r="BV28" s="80"/>
      <c r="BW28" s="80"/>
      <c r="CD28" s="122">
        <v>8</v>
      </c>
      <c r="CE28" s="122"/>
      <c r="CF28" s="122"/>
      <c r="CG28" s="122"/>
      <c r="CH28" s="122"/>
      <c r="CI28" s="123">
        <v>4.8</v>
      </c>
      <c r="CJ28" s="123"/>
      <c r="CK28" s="123"/>
      <c r="CL28" s="123"/>
      <c r="CM28" s="123"/>
      <c r="CN28" s="126">
        <v>-2.0499999999999998</v>
      </c>
      <c r="CO28" s="126"/>
      <c r="CP28" s="126"/>
      <c r="CQ28" s="126"/>
      <c r="CR28" s="126"/>
      <c r="CS28" s="127"/>
      <c r="CT28" s="127"/>
      <c r="CU28" s="127"/>
      <c r="CV28" s="127"/>
      <c r="CW28" s="127"/>
      <c r="DE28" s="133"/>
      <c r="DF28" s="133"/>
      <c r="DG28" s="133"/>
      <c r="DH28" s="133"/>
      <c r="DI28" s="133"/>
      <c r="DJ28" s="134"/>
      <c r="DK28" s="135"/>
      <c r="DL28" s="134"/>
      <c r="DM28" s="136"/>
      <c r="DN28" s="135"/>
      <c r="DO28" s="133"/>
      <c r="DP28" s="133"/>
      <c r="DQ28" s="133"/>
      <c r="DR28" s="133"/>
      <c r="DS28" s="133"/>
      <c r="DT28" s="133"/>
      <c r="DU28" s="133"/>
      <c r="DV28" s="133"/>
      <c r="DW28" s="133"/>
      <c r="DX28" s="133"/>
      <c r="FC28" s="22"/>
      <c r="GC28" s="22"/>
      <c r="HC28" s="22"/>
      <c r="IA28" s="19"/>
      <c r="IC28" s="11"/>
      <c r="IX28" s="12"/>
    </row>
    <row r="29" spans="1:258" ht="25" customHeight="1" thickTop="1" thickBot="1">
      <c r="AA29" s="22"/>
      <c r="BD29" s="122">
        <v>8</v>
      </c>
      <c r="BE29" s="122"/>
      <c r="BF29" s="122"/>
      <c r="BG29" s="122"/>
      <c r="BH29" s="122"/>
      <c r="BI29" s="123">
        <v>4.8</v>
      </c>
      <c r="BJ29" s="123"/>
      <c r="BK29" s="123"/>
      <c r="BL29" s="123"/>
      <c r="BM29" s="123"/>
      <c r="BN29" s="117"/>
      <c r="BO29" s="117"/>
      <c r="BP29" s="117"/>
      <c r="BQ29" s="117"/>
      <c r="BR29" s="117"/>
      <c r="BS29" s="118"/>
      <c r="BT29" s="118"/>
      <c r="BU29" s="118"/>
      <c r="BV29" s="118"/>
      <c r="BW29" s="118"/>
      <c r="CD29" s="107" t="s">
        <v>135</v>
      </c>
      <c r="CE29" s="107"/>
      <c r="CF29" s="107"/>
      <c r="CG29" s="107"/>
      <c r="CH29" s="107"/>
      <c r="CI29" s="114">
        <v>54.8</v>
      </c>
      <c r="CJ29" s="115"/>
      <c r="CK29" s="115"/>
      <c r="CL29" s="115"/>
      <c r="CM29" s="115"/>
      <c r="CN29" s="88"/>
      <c r="CO29" s="89"/>
      <c r="CP29" s="89"/>
      <c r="CQ29" s="89"/>
      <c r="CR29" s="90"/>
      <c r="CS29" s="91"/>
      <c r="CT29" s="91"/>
      <c r="CU29" s="91"/>
      <c r="CV29" s="91"/>
      <c r="CW29" s="91"/>
      <c r="DE29" s="73">
        <v>1</v>
      </c>
      <c r="DF29" s="73"/>
      <c r="DG29" s="73"/>
      <c r="DH29" s="73"/>
      <c r="DI29" s="73"/>
      <c r="DJ29" s="110">
        <v>68</v>
      </c>
      <c r="DK29" s="112"/>
      <c r="DL29" s="110">
        <f>DJ29-70</f>
        <v>-2</v>
      </c>
      <c r="DM29" s="111"/>
      <c r="DN29" s="112"/>
      <c r="DO29" s="105"/>
      <c r="DP29" s="105"/>
      <c r="DQ29" s="105"/>
      <c r="DR29" s="105"/>
      <c r="DS29" s="105"/>
      <c r="DT29" s="106"/>
      <c r="DU29" s="106"/>
      <c r="DV29" s="106"/>
      <c r="DW29" s="106"/>
      <c r="DX29" s="106"/>
      <c r="IA29" s="19"/>
      <c r="IC29" s="11"/>
      <c r="IX29" s="12"/>
    </row>
    <row r="30" spans="1:258" ht="25" customHeight="1" thickTop="1">
      <c r="BD30" s="107" t="s">
        <v>135</v>
      </c>
      <c r="BE30" s="107"/>
      <c r="BF30" s="107"/>
      <c r="BG30" s="107"/>
      <c r="BH30" s="107"/>
      <c r="BI30" s="114">
        <v>54.8</v>
      </c>
      <c r="BJ30" s="115"/>
      <c r="BK30" s="115"/>
      <c r="BL30" s="115"/>
      <c r="BM30" s="115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CD30" s="73" t="s">
        <v>77</v>
      </c>
      <c r="CE30" s="73"/>
      <c r="CF30" s="73"/>
      <c r="CG30" s="73"/>
      <c r="CH30" s="73"/>
      <c r="CI30" s="113">
        <v>6.85</v>
      </c>
      <c r="CJ30" s="113"/>
      <c r="CK30" s="113"/>
      <c r="CL30" s="113"/>
      <c r="CM30" s="113"/>
      <c r="CN30" s="77"/>
      <c r="CO30" s="78"/>
      <c r="CP30" s="78"/>
      <c r="CQ30" s="78"/>
      <c r="CR30" s="79"/>
      <c r="CS30" s="80"/>
      <c r="CT30" s="80"/>
      <c r="CU30" s="80"/>
      <c r="CV30" s="80"/>
      <c r="CW30" s="80"/>
      <c r="DE30" s="73">
        <v>2</v>
      </c>
      <c r="DF30" s="73"/>
      <c r="DG30" s="73"/>
      <c r="DH30" s="73"/>
      <c r="DI30" s="73"/>
      <c r="DJ30" s="110">
        <v>84</v>
      </c>
      <c r="DK30" s="112"/>
      <c r="DL30" s="110">
        <f t="shared" ref="DL30:DL33" si="0">DJ30-70</f>
        <v>14</v>
      </c>
      <c r="DM30" s="111"/>
      <c r="DN30" s="112"/>
      <c r="DO30" s="105"/>
      <c r="DP30" s="105"/>
      <c r="DQ30" s="105"/>
      <c r="DR30" s="105"/>
      <c r="DS30" s="105"/>
      <c r="DT30" s="106"/>
      <c r="DU30" s="106"/>
      <c r="DV30" s="106"/>
      <c r="DW30" s="106"/>
      <c r="DX30" s="106"/>
      <c r="HO30" s="81" t="s">
        <v>15</v>
      </c>
      <c r="HP30" s="82"/>
      <c r="HQ30" s="82"/>
      <c r="HR30" s="82"/>
      <c r="HS30" s="82"/>
      <c r="HT30" s="83"/>
      <c r="HU30" s="83"/>
      <c r="HV30" s="83"/>
      <c r="HW30" s="83"/>
      <c r="HX30" s="68" t="s">
        <v>188</v>
      </c>
      <c r="IA30" s="19"/>
      <c r="IC30" s="11"/>
      <c r="IX30" s="12"/>
    </row>
    <row r="31" spans="1:258" ht="25" customHeight="1">
      <c r="BD31" s="73" t="s">
        <v>77</v>
      </c>
      <c r="BE31" s="73"/>
      <c r="BF31" s="73"/>
      <c r="BG31" s="73"/>
      <c r="BH31" s="73"/>
      <c r="BI31" s="113">
        <v>6.85</v>
      </c>
      <c r="BJ31" s="113"/>
      <c r="BK31" s="113"/>
      <c r="BL31" s="113"/>
      <c r="BM31" s="113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CD31" s="20" t="s">
        <v>147</v>
      </c>
      <c r="DE31" s="73">
        <v>3</v>
      </c>
      <c r="DF31" s="73"/>
      <c r="DG31" s="73"/>
      <c r="DH31" s="73"/>
      <c r="DI31" s="73"/>
      <c r="DJ31" s="110">
        <v>76</v>
      </c>
      <c r="DK31" s="112"/>
      <c r="DL31" s="110">
        <f t="shared" si="0"/>
        <v>6</v>
      </c>
      <c r="DM31" s="111"/>
      <c r="DN31" s="112"/>
      <c r="DO31" s="105"/>
      <c r="DP31" s="105"/>
      <c r="DQ31" s="105"/>
      <c r="DR31" s="105"/>
      <c r="DS31" s="105"/>
      <c r="DT31" s="106"/>
      <c r="DU31" s="106"/>
      <c r="DV31" s="106"/>
      <c r="DW31" s="106"/>
      <c r="DX31" s="106"/>
      <c r="HO31" s="81"/>
      <c r="HP31" s="82"/>
      <c r="HQ31" s="82"/>
      <c r="HR31" s="82"/>
      <c r="HS31" s="82"/>
      <c r="HT31" s="84"/>
      <c r="HU31" s="84"/>
      <c r="HV31" s="84"/>
      <c r="HW31" s="84"/>
      <c r="HX31" s="69"/>
      <c r="IA31" s="19"/>
      <c r="IC31" s="42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7"/>
    </row>
    <row r="32" spans="1:258" ht="25" customHeight="1">
      <c r="BD32" s="20" t="s">
        <v>139</v>
      </c>
      <c r="CD32" s="20" t="s">
        <v>146</v>
      </c>
      <c r="DE32" s="73">
        <v>4</v>
      </c>
      <c r="DF32" s="73"/>
      <c r="DG32" s="73"/>
      <c r="DH32" s="73"/>
      <c r="DI32" s="73"/>
      <c r="DJ32" s="110">
        <v>72</v>
      </c>
      <c r="DK32" s="112"/>
      <c r="DL32" s="110">
        <f t="shared" si="0"/>
        <v>2</v>
      </c>
      <c r="DM32" s="111"/>
      <c r="DN32" s="112"/>
      <c r="DO32" s="105"/>
      <c r="DP32" s="105"/>
      <c r="DQ32" s="105"/>
      <c r="DR32" s="105"/>
      <c r="DS32" s="105"/>
      <c r="DT32" s="106"/>
      <c r="DU32" s="106"/>
      <c r="DV32" s="106"/>
      <c r="DW32" s="106"/>
      <c r="DX32" s="106"/>
      <c r="FO32" s="81" t="s">
        <v>15</v>
      </c>
      <c r="FP32" s="82"/>
      <c r="FQ32" s="82"/>
      <c r="FR32" s="82"/>
      <c r="FS32" s="82"/>
      <c r="FT32" s="83"/>
      <c r="FU32" s="83"/>
      <c r="FV32" s="83"/>
      <c r="FW32" s="83"/>
      <c r="FX32" s="68" t="s">
        <v>179</v>
      </c>
      <c r="GO32" s="81" t="s">
        <v>15</v>
      </c>
      <c r="GP32" s="82"/>
      <c r="GQ32" s="82"/>
      <c r="GR32" s="82"/>
      <c r="GS32" s="82"/>
      <c r="GT32" s="108"/>
      <c r="GU32" s="108"/>
      <c r="GV32" s="108"/>
      <c r="GW32" s="108"/>
      <c r="GX32" s="109"/>
      <c r="HO32" s="81" t="s">
        <v>12</v>
      </c>
      <c r="HP32" s="82"/>
      <c r="HQ32" s="82"/>
      <c r="HR32" s="82"/>
      <c r="HS32" s="82"/>
      <c r="HT32" s="83"/>
      <c r="HU32" s="83"/>
      <c r="HV32" s="83"/>
      <c r="HW32" s="83"/>
      <c r="HX32" s="68" t="s">
        <v>187</v>
      </c>
      <c r="IA32" s="19"/>
    </row>
    <row r="33" spans="56:235" ht="25" customHeight="1" thickBot="1">
      <c r="BD33" s="20" t="s">
        <v>140</v>
      </c>
      <c r="CD33" s="20" t="s">
        <v>152</v>
      </c>
      <c r="DE33" s="73">
        <v>5</v>
      </c>
      <c r="DF33" s="73"/>
      <c r="DG33" s="73"/>
      <c r="DH33" s="73"/>
      <c r="DI33" s="73"/>
      <c r="DJ33" s="102">
        <v>72</v>
      </c>
      <c r="DK33" s="103"/>
      <c r="DL33" s="102">
        <f t="shared" si="0"/>
        <v>2</v>
      </c>
      <c r="DM33" s="104"/>
      <c r="DN33" s="103"/>
      <c r="DO33" s="105"/>
      <c r="DP33" s="105"/>
      <c r="DQ33" s="105"/>
      <c r="DR33" s="105"/>
      <c r="DS33" s="105"/>
      <c r="DT33" s="106"/>
      <c r="DU33" s="106"/>
      <c r="DV33" s="106"/>
      <c r="DW33" s="106"/>
      <c r="DX33" s="106"/>
      <c r="FO33" s="81"/>
      <c r="FP33" s="82"/>
      <c r="FQ33" s="82"/>
      <c r="FR33" s="82"/>
      <c r="FS33" s="82"/>
      <c r="FT33" s="84"/>
      <c r="FU33" s="84"/>
      <c r="FV33" s="84"/>
      <c r="FW33" s="84"/>
      <c r="FX33" s="69"/>
      <c r="GO33" s="81"/>
      <c r="GP33" s="82"/>
      <c r="GQ33" s="82"/>
      <c r="GR33" s="82"/>
      <c r="GS33" s="82"/>
      <c r="GT33" s="108"/>
      <c r="GU33" s="108"/>
      <c r="GV33" s="108"/>
      <c r="GW33" s="108"/>
      <c r="GX33" s="109"/>
      <c r="HO33" s="81"/>
      <c r="HP33" s="82"/>
      <c r="HQ33" s="82"/>
      <c r="HR33" s="82"/>
      <c r="HS33" s="82"/>
      <c r="HT33" s="84"/>
      <c r="HU33" s="84"/>
      <c r="HV33" s="84"/>
      <c r="HW33" s="84"/>
      <c r="HX33" s="69"/>
      <c r="IA33" s="19"/>
    </row>
    <row r="34" spans="56:235" ht="25" customHeight="1" thickTop="1">
      <c r="BD34" s="20" t="s">
        <v>141</v>
      </c>
      <c r="DE34" s="107" t="s">
        <v>135</v>
      </c>
      <c r="DF34" s="107"/>
      <c r="DG34" s="107"/>
      <c r="DH34" s="107"/>
      <c r="DI34" s="107"/>
      <c r="DJ34" s="85">
        <f>SUM(DJ29:DN33)</f>
        <v>394</v>
      </c>
      <c r="DK34" s="86"/>
      <c r="DL34" s="85">
        <f>SUM(DL29:DN33)</f>
        <v>22</v>
      </c>
      <c r="DM34" s="87"/>
      <c r="DN34" s="86"/>
      <c r="DO34" s="88"/>
      <c r="DP34" s="89"/>
      <c r="DQ34" s="89"/>
      <c r="DR34" s="89"/>
      <c r="DS34" s="90"/>
      <c r="DT34" s="91"/>
      <c r="DU34" s="91"/>
      <c r="DV34" s="91"/>
      <c r="DW34" s="91"/>
      <c r="DX34" s="91"/>
      <c r="FO34" s="81" t="s">
        <v>12</v>
      </c>
      <c r="FP34" s="82"/>
      <c r="FQ34" s="82"/>
      <c r="FR34" s="82"/>
      <c r="FS34" s="82"/>
      <c r="FT34" s="83"/>
      <c r="FU34" s="83"/>
      <c r="FV34" s="83"/>
      <c r="FW34" s="83"/>
      <c r="FX34" s="68" t="s">
        <v>180</v>
      </c>
      <c r="GO34" s="81" t="s">
        <v>12</v>
      </c>
      <c r="GP34" s="82"/>
      <c r="GQ34" s="82"/>
      <c r="GR34" s="82"/>
      <c r="GS34" s="82"/>
      <c r="GT34" s="83"/>
      <c r="GU34" s="83"/>
      <c r="GV34" s="83"/>
      <c r="GW34" s="83"/>
      <c r="GX34" s="68" t="s">
        <v>185</v>
      </c>
    </row>
    <row r="35" spans="56:235" ht="25" customHeight="1">
      <c r="DE35" s="73" t="s">
        <v>77</v>
      </c>
      <c r="DF35" s="73"/>
      <c r="DG35" s="73"/>
      <c r="DH35" s="73"/>
      <c r="DI35" s="73"/>
      <c r="DJ35" s="74">
        <f>AVERAGE(DJ29:DN33)</f>
        <v>39.4</v>
      </c>
      <c r="DK35" s="75"/>
      <c r="DL35" s="74">
        <f>AVERAGE(DL29:DN33)</f>
        <v>4.4000000000000004</v>
      </c>
      <c r="DM35" s="76"/>
      <c r="DN35" s="75"/>
      <c r="DO35" s="77"/>
      <c r="DP35" s="78"/>
      <c r="DQ35" s="78"/>
      <c r="DR35" s="78"/>
      <c r="DS35" s="79"/>
      <c r="DT35" s="80"/>
      <c r="DU35" s="80"/>
      <c r="DV35" s="80"/>
      <c r="DW35" s="80"/>
      <c r="DX35" s="80"/>
      <c r="FO35" s="81"/>
      <c r="FP35" s="82"/>
      <c r="FQ35" s="82"/>
      <c r="FR35" s="82"/>
      <c r="FS35" s="82"/>
      <c r="FT35" s="84"/>
      <c r="FU35" s="84"/>
      <c r="FV35" s="84"/>
      <c r="FW35" s="84"/>
      <c r="FX35" s="69"/>
      <c r="GO35" s="81"/>
      <c r="GP35" s="82"/>
      <c r="GQ35" s="82"/>
      <c r="GR35" s="82"/>
      <c r="GS35" s="82"/>
      <c r="GT35" s="84"/>
      <c r="GU35" s="84"/>
      <c r="GV35" s="84"/>
      <c r="GW35" s="84"/>
      <c r="GX35" s="69"/>
      <c r="HD35" s="20" t="s">
        <v>69</v>
      </c>
      <c r="HE35" s="20" t="s">
        <v>176</v>
      </c>
      <c r="HW35" s="67"/>
      <c r="HX35" s="65"/>
      <c r="HY35" s="60" t="s">
        <v>186</v>
      </c>
    </row>
    <row r="36" spans="56:235" ht="25" customHeight="1">
      <c r="DE36" s="50" t="s">
        <v>160</v>
      </c>
      <c r="DF36" s="35"/>
      <c r="DG36" s="35"/>
      <c r="DH36" s="35"/>
      <c r="DI36" s="35"/>
      <c r="DJ36" s="47"/>
      <c r="DK36" s="47"/>
      <c r="DL36" s="47"/>
      <c r="DM36" s="47"/>
      <c r="DN36" s="47"/>
      <c r="DO36" s="50" t="s">
        <v>161</v>
      </c>
    </row>
  </sheetData>
  <mergeCells count="613">
    <mergeCell ref="E25:I26"/>
    <mergeCell ref="J25:M26"/>
    <mergeCell ref="N25:Q26"/>
    <mergeCell ref="R25:T26"/>
    <mergeCell ref="AI26:AL26"/>
    <mergeCell ref="E27:I28"/>
    <mergeCell ref="J27:M28"/>
    <mergeCell ref="N27:Q28"/>
    <mergeCell ref="R27:T28"/>
    <mergeCell ref="AK27:AM27"/>
    <mergeCell ref="E23:I24"/>
    <mergeCell ref="J23:M24"/>
    <mergeCell ref="N23:Q24"/>
    <mergeCell ref="R23:T24"/>
    <mergeCell ref="AK23:AL23"/>
    <mergeCell ref="AO24:AP24"/>
    <mergeCell ref="F20:K20"/>
    <mergeCell ref="O20:P20"/>
    <mergeCell ref="AP20:AR20"/>
    <mergeCell ref="A21:C21"/>
    <mergeCell ref="AG21:AI21"/>
    <mergeCell ref="J22:M22"/>
    <mergeCell ref="N22:Q22"/>
    <mergeCell ref="R22:T22"/>
    <mergeCell ref="AG22:AK22"/>
    <mergeCell ref="I15:J15"/>
    <mergeCell ref="AN16:AR16"/>
    <mergeCell ref="A17:C17"/>
    <mergeCell ref="AK17:AM17"/>
    <mergeCell ref="AO17:AQ17"/>
    <mergeCell ref="AP19:AR19"/>
    <mergeCell ref="AN10:AO10"/>
    <mergeCell ref="J11:K11"/>
    <mergeCell ref="AA11:AC11"/>
    <mergeCell ref="AP11:AQ11"/>
    <mergeCell ref="AS11:AV11"/>
    <mergeCell ref="AE12:AL14"/>
    <mergeCell ref="AM12:AV14"/>
    <mergeCell ref="O7:Q7"/>
    <mergeCell ref="T7:V7"/>
    <mergeCell ref="F8:H8"/>
    <mergeCell ref="AF8:AI8"/>
    <mergeCell ref="AK8:AL8"/>
    <mergeCell ref="F9:H9"/>
    <mergeCell ref="HW35:HX35"/>
    <mergeCell ref="C2:F4"/>
    <mergeCell ref="AA2:AC2"/>
    <mergeCell ref="AM2:AO2"/>
    <mergeCell ref="AQ2:AS2"/>
    <mergeCell ref="AL3:AN3"/>
    <mergeCell ref="AF4:AH4"/>
    <mergeCell ref="A6:C6"/>
    <mergeCell ref="AE6:AI7"/>
    <mergeCell ref="AJ6:AV7"/>
    <mergeCell ref="FT34:FW35"/>
    <mergeCell ref="FX34:FX35"/>
    <mergeCell ref="GO34:GS35"/>
    <mergeCell ref="GT34:GW35"/>
    <mergeCell ref="GX34:GX35"/>
    <mergeCell ref="DE35:DI35"/>
    <mergeCell ref="DJ35:DK35"/>
    <mergeCell ref="DL35:DN35"/>
    <mergeCell ref="DO35:DS35"/>
    <mergeCell ref="DT35:DX35"/>
    <mergeCell ref="DE34:DI34"/>
    <mergeCell ref="DJ34:DK34"/>
    <mergeCell ref="DL34:DN34"/>
    <mergeCell ref="DO34:DS34"/>
    <mergeCell ref="DT34:DX34"/>
    <mergeCell ref="FO34:FS35"/>
    <mergeCell ref="HT32:HW33"/>
    <mergeCell ref="HX32:HX33"/>
    <mergeCell ref="DE33:DI33"/>
    <mergeCell ref="DJ33:DK33"/>
    <mergeCell ref="DL33:DN33"/>
    <mergeCell ref="DO33:DS33"/>
    <mergeCell ref="DT33:DX33"/>
    <mergeCell ref="FO32:FS33"/>
    <mergeCell ref="FT32:FW33"/>
    <mergeCell ref="FX32:FX33"/>
    <mergeCell ref="GO32:GS33"/>
    <mergeCell ref="GT32:GX33"/>
    <mergeCell ref="HO32:HS33"/>
    <mergeCell ref="DL31:DN31"/>
    <mergeCell ref="DO31:DS31"/>
    <mergeCell ref="DT31:DX31"/>
    <mergeCell ref="DE32:DI32"/>
    <mergeCell ref="DJ32:DK32"/>
    <mergeCell ref="DL32:DN32"/>
    <mergeCell ref="DO32:DS32"/>
    <mergeCell ref="DT32:DX32"/>
    <mergeCell ref="DT30:DX30"/>
    <mergeCell ref="HO30:HS31"/>
    <mergeCell ref="HT30:HW31"/>
    <mergeCell ref="HX30:HX31"/>
    <mergeCell ref="BD31:BH31"/>
    <mergeCell ref="BI31:BM31"/>
    <mergeCell ref="BN31:BR31"/>
    <mergeCell ref="BS31:BW31"/>
    <mergeCell ref="DE31:DI31"/>
    <mergeCell ref="DJ31:DK31"/>
    <mergeCell ref="CN30:CR30"/>
    <mergeCell ref="CS30:CW30"/>
    <mergeCell ref="DE30:DI30"/>
    <mergeCell ref="DJ30:DK30"/>
    <mergeCell ref="DL30:DN30"/>
    <mergeCell ref="DO30:DS30"/>
    <mergeCell ref="BD30:BH30"/>
    <mergeCell ref="BI30:BM30"/>
    <mergeCell ref="BN30:BR30"/>
    <mergeCell ref="BS30:BW30"/>
    <mergeCell ref="CD30:CH30"/>
    <mergeCell ref="CI30:CM30"/>
    <mergeCell ref="CS29:CW29"/>
    <mergeCell ref="DE29:DI29"/>
    <mergeCell ref="DJ29:DK29"/>
    <mergeCell ref="DL29:DN29"/>
    <mergeCell ref="DO29:DS29"/>
    <mergeCell ref="DT29:DX29"/>
    <mergeCell ref="DO28:DS28"/>
    <mergeCell ref="DT28:DX28"/>
    <mergeCell ref="BD29:BH29"/>
    <mergeCell ref="BI29:BM29"/>
    <mergeCell ref="BN29:BR29"/>
    <mergeCell ref="BS29:BW29"/>
    <mergeCell ref="CD29:CH29"/>
    <mergeCell ref="CI29:CM29"/>
    <mergeCell ref="CN29:CR29"/>
    <mergeCell ref="CI28:CM28"/>
    <mergeCell ref="CN28:CR28"/>
    <mergeCell ref="CS28:CW28"/>
    <mergeCell ref="DE28:DI28"/>
    <mergeCell ref="DJ28:DK28"/>
    <mergeCell ref="DL28:DN28"/>
    <mergeCell ref="BD28:BH28"/>
    <mergeCell ref="BI28:BM28"/>
    <mergeCell ref="BN28:BR28"/>
    <mergeCell ref="BS28:BW28"/>
    <mergeCell ref="CD28:CH28"/>
    <mergeCell ref="CS27:CW27"/>
    <mergeCell ref="DE27:DI27"/>
    <mergeCell ref="DJ27:DK27"/>
    <mergeCell ref="DL27:DN27"/>
    <mergeCell ref="DO27:DS27"/>
    <mergeCell ref="DT27:DX27"/>
    <mergeCell ref="BI27:BM27"/>
    <mergeCell ref="BN27:BR27"/>
    <mergeCell ref="BS27:BW27"/>
    <mergeCell ref="CD27:CH27"/>
    <mergeCell ref="CI27:CM27"/>
    <mergeCell ref="CN27:CR27"/>
    <mergeCell ref="CD26:CH26"/>
    <mergeCell ref="CI26:CM26"/>
    <mergeCell ref="CN26:CR26"/>
    <mergeCell ref="CS26:CW26"/>
    <mergeCell ref="DA26:DC26"/>
    <mergeCell ref="BD27:BH27"/>
    <mergeCell ref="BS25:BW25"/>
    <mergeCell ref="CD25:CH25"/>
    <mergeCell ref="CI25:CM25"/>
    <mergeCell ref="CN25:CR25"/>
    <mergeCell ref="CS25:CW25"/>
    <mergeCell ref="BD26:BH26"/>
    <mergeCell ref="BI26:BM26"/>
    <mergeCell ref="BN26:BR26"/>
    <mergeCell ref="BS26:BW26"/>
    <mergeCell ref="DO24:DS24"/>
    <mergeCell ref="DT24:DX24"/>
    <mergeCell ref="BD25:BH25"/>
    <mergeCell ref="BI25:BM25"/>
    <mergeCell ref="BN25:BR25"/>
    <mergeCell ref="CD24:CH24"/>
    <mergeCell ref="CI24:CM24"/>
    <mergeCell ref="CN24:CR24"/>
    <mergeCell ref="CS24:CW24"/>
    <mergeCell ref="DE24:DI24"/>
    <mergeCell ref="DJ24:DN24"/>
    <mergeCell ref="DJ23:DN23"/>
    <mergeCell ref="DO23:DS23"/>
    <mergeCell ref="DT23:DX23"/>
    <mergeCell ref="EN23:ER24"/>
    <mergeCell ref="ES23:EW24"/>
    <mergeCell ref="BD24:BH24"/>
    <mergeCell ref="BI24:BM24"/>
    <mergeCell ref="BN24:BR24"/>
    <mergeCell ref="BS24:BW24"/>
    <mergeCell ref="BS23:BW23"/>
    <mergeCell ref="CD23:CH23"/>
    <mergeCell ref="CI23:CM23"/>
    <mergeCell ref="CN23:CR23"/>
    <mergeCell ref="CS23:CW23"/>
    <mergeCell ref="DE23:DI23"/>
    <mergeCell ref="HN22:HR22"/>
    <mergeCell ref="HS22:HW22"/>
    <mergeCell ref="BD23:BH23"/>
    <mergeCell ref="BI23:BM23"/>
    <mergeCell ref="BN23:BR23"/>
    <mergeCell ref="GD22:GH22"/>
    <mergeCell ref="GI22:GM22"/>
    <mergeCell ref="GN22:GR22"/>
    <mergeCell ref="GS22:GW22"/>
    <mergeCell ref="HD22:HH22"/>
    <mergeCell ref="HI22:HM22"/>
    <mergeCell ref="CI22:CM22"/>
    <mergeCell ref="CN22:CR22"/>
    <mergeCell ref="CS22:CW22"/>
    <mergeCell ref="DE22:DI22"/>
    <mergeCell ref="DJ22:DN22"/>
    <mergeCell ref="DO22:DS22"/>
    <mergeCell ref="HS21:HV21"/>
    <mergeCell ref="BD22:BH22"/>
    <mergeCell ref="BI22:BM22"/>
    <mergeCell ref="BN22:BR22"/>
    <mergeCell ref="BS22:BW22"/>
    <mergeCell ref="CD22:CH22"/>
    <mergeCell ref="GI21:GM21"/>
    <mergeCell ref="GN21:GQ21"/>
    <mergeCell ref="GS21:GV21"/>
    <mergeCell ref="HD21:HH21"/>
    <mergeCell ref="HI21:HM21"/>
    <mergeCell ref="HN21:HQ21"/>
    <mergeCell ref="ES21:EW22"/>
    <mergeCell ref="FD21:FH21"/>
    <mergeCell ref="FI21:FM21"/>
    <mergeCell ref="FN21:FR21"/>
    <mergeCell ref="FS21:FW21"/>
    <mergeCell ref="GD21:GH21"/>
    <mergeCell ref="FD22:FH22"/>
    <mergeCell ref="FI22:FL22"/>
    <mergeCell ref="FN22:FR22"/>
    <mergeCell ref="FS22:FW22"/>
    <mergeCell ref="CS21:CW21"/>
    <mergeCell ref="DE21:DI21"/>
    <mergeCell ref="DJ21:DN21"/>
    <mergeCell ref="DO21:DS21"/>
    <mergeCell ref="DT21:DX21"/>
    <mergeCell ref="EN21:ER22"/>
    <mergeCell ref="DT22:DX22"/>
    <mergeCell ref="HS20:HW20"/>
    <mergeCell ref="BD21:BH21"/>
    <mergeCell ref="BI21:BM21"/>
    <mergeCell ref="BN21:BR21"/>
    <mergeCell ref="BS21:BW21"/>
    <mergeCell ref="CD21:CH21"/>
    <mergeCell ref="CI21:CM21"/>
    <mergeCell ref="CN21:CR21"/>
    <mergeCell ref="GI20:GM20"/>
    <mergeCell ref="GN20:GR20"/>
    <mergeCell ref="GS20:GW20"/>
    <mergeCell ref="HD20:HH20"/>
    <mergeCell ref="HI20:HM20"/>
    <mergeCell ref="HN20:HR20"/>
    <mergeCell ref="DT20:DX20"/>
    <mergeCell ref="FD20:FH20"/>
    <mergeCell ref="FI20:FM20"/>
    <mergeCell ref="FN20:FR20"/>
    <mergeCell ref="FS20:FW20"/>
    <mergeCell ref="GD20:GH20"/>
    <mergeCell ref="CI20:CM20"/>
    <mergeCell ref="CN20:CR20"/>
    <mergeCell ref="CS20:CW20"/>
    <mergeCell ref="DE20:DI20"/>
    <mergeCell ref="DJ20:DN20"/>
    <mergeCell ref="DO20:DS20"/>
    <mergeCell ref="HI19:HM19"/>
    <mergeCell ref="HN19:HQ19"/>
    <mergeCell ref="HS19:HW19"/>
    <mergeCell ref="BD20:BH20"/>
    <mergeCell ref="BI20:BM20"/>
    <mergeCell ref="BN20:BR20"/>
    <mergeCell ref="BS20:BW20"/>
    <mergeCell ref="CD20:CH20"/>
    <mergeCell ref="FS19:FW19"/>
    <mergeCell ref="GD19:GH19"/>
    <mergeCell ref="GI19:GM19"/>
    <mergeCell ref="GN19:GR19"/>
    <mergeCell ref="GS19:GW19"/>
    <mergeCell ref="HD19:HH19"/>
    <mergeCell ref="DJ19:DN19"/>
    <mergeCell ref="DO19:DS19"/>
    <mergeCell ref="DT19:DX19"/>
    <mergeCell ref="FD19:FH19"/>
    <mergeCell ref="FI19:FM19"/>
    <mergeCell ref="FN19:FR19"/>
    <mergeCell ref="HI18:HM18"/>
    <mergeCell ref="HN18:HR18"/>
    <mergeCell ref="HS18:HW18"/>
    <mergeCell ref="CD19:CH19"/>
    <mergeCell ref="CI19:CM19"/>
    <mergeCell ref="CN19:CR19"/>
    <mergeCell ref="CS19:CW19"/>
    <mergeCell ref="DE19:DI19"/>
    <mergeCell ref="FS18:FW18"/>
    <mergeCell ref="GD18:GH18"/>
    <mergeCell ref="GI18:GM18"/>
    <mergeCell ref="GN18:GR18"/>
    <mergeCell ref="GS18:GW18"/>
    <mergeCell ref="HD18:HH18"/>
    <mergeCell ref="HN17:HR17"/>
    <mergeCell ref="HS17:HV17"/>
    <mergeCell ref="DE18:DI18"/>
    <mergeCell ref="DJ18:DN18"/>
    <mergeCell ref="DO18:DS18"/>
    <mergeCell ref="DT18:DX18"/>
    <mergeCell ref="FD18:FH18"/>
    <mergeCell ref="FI18:FM18"/>
    <mergeCell ref="FN18:FR18"/>
    <mergeCell ref="GD17:GH17"/>
    <mergeCell ref="GI17:GM17"/>
    <mergeCell ref="GN17:GR17"/>
    <mergeCell ref="GS17:GW17"/>
    <mergeCell ref="HD17:HH17"/>
    <mergeCell ref="HI17:HM17"/>
    <mergeCell ref="HS16:HW16"/>
    <mergeCell ref="DE17:DI17"/>
    <mergeCell ref="DJ17:DN17"/>
    <mergeCell ref="DO17:DS17"/>
    <mergeCell ref="DT17:DX17"/>
    <mergeCell ref="FD17:FH17"/>
    <mergeCell ref="FI17:FM17"/>
    <mergeCell ref="FN17:FR17"/>
    <mergeCell ref="FS17:FW17"/>
    <mergeCell ref="GI16:GM16"/>
    <mergeCell ref="GN16:GR16"/>
    <mergeCell ref="GS16:GV16"/>
    <mergeCell ref="HD16:HH16"/>
    <mergeCell ref="HI16:HM16"/>
    <mergeCell ref="HN16:HR16"/>
    <mergeCell ref="DT16:DX16"/>
    <mergeCell ref="FD16:FH16"/>
    <mergeCell ref="FI16:FM16"/>
    <mergeCell ref="FN16:FR16"/>
    <mergeCell ref="FS16:FW16"/>
    <mergeCell ref="GD16:GH16"/>
    <mergeCell ref="HI15:HM15"/>
    <mergeCell ref="HN15:HR15"/>
    <mergeCell ref="HS15:HW15"/>
    <mergeCell ref="BD16:BH16"/>
    <mergeCell ref="BI16:BM16"/>
    <mergeCell ref="BN16:BR16"/>
    <mergeCell ref="BS16:BW16"/>
    <mergeCell ref="DE16:DI16"/>
    <mergeCell ref="DJ16:DN16"/>
    <mergeCell ref="DO16:DS16"/>
    <mergeCell ref="FS15:FW15"/>
    <mergeCell ref="GD15:GH15"/>
    <mergeCell ref="GI15:GM15"/>
    <mergeCell ref="GN15:GR15"/>
    <mergeCell ref="GS15:GW15"/>
    <mergeCell ref="HD15:HH15"/>
    <mergeCell ref="HS14:HW14"/>
    <mergeCell ref="BD15:BH15"/>
    <mergeCell ref="BI15:BM15"/>
    <mergeCell ref="BN15:BR15"/>
    <mergeCell ref="BS15:BW15"/>
    <mergeCell ref="DA15:DC15"/>
    <mergeCell ref="FD15:FH15"/>
    <mergeCell ref="FI15:FM15"/>
    <mergeCell ref="FN15:FR15"/>
    <mergeCell ref="GI14:GM14"/>
    <mergeCell ref="GN14:GR14"/>
    <mergeCell ref="GS14:GW14"/>
    <mergeCell ref="HD14:HH14"/>
    <mergeCell ref="HI14:HM14"/>
    <mergeCell ref="HN14:HR14"/>
    <mergeCell ref="ES14:EW14"/>
    <mergeCell ref="FD14:FH14"/>
    <mergeCell ref="FI14:FM14"/>
    <mergeCell ref="FN14:FR14"/>
    <mergeCell ref="FS14:FW14"/>
    <mergeCell ref="GD14:GH14"/>
    <mergeCell ref="CN14:CR14"/>
    <mergeCell ref="CS14:CW14"/>
    <mergeCell ref="DM14:DP14"/>
    <mergeCell ref="ED14:EH14"/>
    <mergeCell ref="EI14:EM14"/>
    <mergeCell ref="EN14:ER14"/>
    <mergeCell ref="HN13:HQ13"/>
    <mergeCell ref="HS13:HV13"/>
    <mergeCell ref="BD14:BH14"/>
    <mergeCell ref="BI14:BM14"/>
    <mergeCell ref="BN14:BR14"/>
    <mergeCell ref="BS14:BW14"/>
    <mergeCell ref="CD14:CH14"/>
    <mergeCell ref="CI14:CM14"/>
    <mergeCell ref="GD13:GH13"/>
    <mergeCell ref="GI13:GM13"/>
    <mergeCell ref="GN13:GR13"/>
    <mergeCell ref="GS13:GW13"/>
    <mergeCell ref="HD13:HH13"/>
    <mergeCell ref="HI13:HM13"/>
    <mergeCell ref="EN13:ER13"/>
    <mergeCell ref="ES13:EW13"/>
    <mergeCell ref="FD13:FH13"/>
    <mergeCell ref="FI13:FM13"/>
    <mergeCell ref="FN13:FR13"/>
    <mergeCell ref="FS13:FW13"/>
    <mergeCell ref="CD13:CH13"/>
    <mergeCell ref="CI13:CM13"/>
    <mergeCell ref="CN13:CR13"/>
    <mergeCell ref="CS13:CW13"/>
    <mergeCell ref="ED13:EH13"/>
    <mergeCell ref="EI13:EM13"/>
    <mergeCell ref="HI12:HM12"/>
    <mergeCell ref="HN12:HR12"/>
    <mergeCell ref="HS12:HW12"/>
    <mergeCell ref="BD13:BH13"/>
    <mergeCell ref="BI13:BM13"/>
    <mergeCell ref="BN13:BR13"/>
    <mergeCell ref="BS13:BW13"/>
    <mergeCell ref="FS12:FV12"/>
    <mergeCell ref="GD12:GH12"/>
    <mergeCell ref="GI12:GM12"/>
    <mergeCell ref="GN12:GR12"/>
    <mergeCell ref="GS12:GW12"/>
    <mergeCell ref="HD12:HH12"/>
    <mergeCell ref="EI12:EM12"/>
    <mergeCell ref="EN12:ER12"/>
    <mergeCell ref="ES12:EW12"/>
    <mergeCell ref="FD12:FH12"/>
    <mergeCell ref="FI12:FM12"/>
    <mergeCell ref="FN12:FR12"/>
    <mergeCell ref="HI11:HM11"/>
    <mergeCell ref="HN11:HR11"/>
    <mergeCell ref="HS11:HW11"/>
    <mergeCell ref="BD12:BH12"/>
    <mergeCell ref="BI12:BM12"/>
    <mergeCell ref="BN12:BR12"/>
    <mergeCell ref="BS12:BW12"/>
    <mergeCell ref="CD12:CH12"/>
    <mergeCell ref="CI12:CM12"/>
    <mergeCell ref="CN12:CR12"/>
    <mergeCell ref="FS11:FW11"/>
    <mergeCell ref="GD11:GH11"/>
    <mergeCell ref="GI11:GM11"/>
    <mergeCell ref="GN11:GR11"/>
    <mergeCell ref="GS11:GW11"/>
    <mergeCell ref="HD11:HH11"/>
    <mergeCell ref="EI11:EM11"/>
    <mergeCell ref="EN11:ER11"/>
    <mergeCell ref="ES11:EW11"/>
    <mergeCell ref="FD11:FH11"/>
    <mergeCell ref="FI11:FM11"/>
    <mergeCell ref="FN11:FR11"/>
    <mergeCell ref="CD11:CH11"/>
    <mergeCell ref="CI11:CM11"/>
    <mergeCell ref="CN11:CR11"/>
    <mergeCell ref="CS11:CW11"/>
    <mergeCell ref="DD11:DH12"/>
    <mergeCell ref="ED11:EH11"/>
    <mergeCell ref="CS12:CW12"/>
    <mergeCell ref="ED12:EH12"/>
    <mergeCell ref="HD10:HH10"/>
    <mergeCell ref="HI10:HM10"/>
    <mergeCell ref="HN10:HR10"/>
    <mergeCell ref="HS10:HW10"/>
    <mergeCell ref="BD11:BH11"/>
    <mergeCell ref="BI11:BM11"/>
    <mergeCell ref="BN11:BR11"/>
    <mergeCell ref="BS11:BW11"/>
    <mergeCell ref="FN10:FR10"/>
    <mergeCell ref="FS10:FW10"/>
    <mergeCell ref="GD10:GH10"/>
    <mergeCell ref="GI10:GM10"/>
    <mergeCell ref="GN10:GR10"/>
    <mergeCell ref="GS10:GW10"/>
    <mergeCell ref="ED10:EH10"/>
    <mergeCell ref="EI10:EM10"/>
    <mergeCell ref="EN10:ER10"/>
    <mergeCell ref="ES10:EW10"/>
    <mergeCell ref="FD10:FH10"/>
    <mergeCell ref="FI10:FM10"/>
    <mergeCell ref="HD9:HH9"/>
    <mergeCell ref="HI9:HM9"/>
    <mergeCell ref="HN9:HR9"/>
    <mergeCell ref="HS9:HV9"/>
    <mergeCell ref="BD10:BH10"/>
    <mergeCell ref="BI10:BM10"/>
    <mergeCell ref="BN10:BR10"/>
    <mergeCell ref="BS10:BW10"/>
    <mergeCell ref="CD10:CH10"/>
    <mergeCell ref="CI10:CM10"/>
    <mergeCell ref="FN9:FR9"/>
    <mergeCell ref="FS9:FW9"/>
    <mergeCell ref="GD9:GH9"/>
    <mergeCell ref="GI9:GM9"/>
    <mergeCell ref="GN9:GR9"/>
    <mergeCell ref="GS9:GW9"/>
    <mergeCell ref="ED9:EH9"/>
    <mergeCell ref="EI9:EM9"/>
    <mergeCell ref="EN9:ER9"/>
    <mergeCell ref="ES9:EW9"/>
    <mergeCell ref="FD9:FH9"/>
    <mergeCell ref="FI9:FM9"/>
    <mergeCell ref="BS9:BW9"/>
    <mergeCell ref="CD9:CH9"/>
    <mergeCell ref="CI9:CM9"/>
    <mergeCell ref="CN9:CR9"/>
    <mergeCell ref="CS9:CW9"/>
    <mergeCell ref="DD9:DH10"/>
    <mergeCell ref="CN10:CR10"/>
    <mergeCell ref="CS10:CW10"/>
    <mergeCell ref="HD8:HH8"/>
    <mergeCell ref="HI8:HM8"/>
    <mergeCell ref="HN8:HR8"/>
    <mergeCell ref="HS8:HW8"/>
    <mergeCell ref="BD9:BH9"/>
    <mergeCell ref="BI9:BM9"/>
    <mergeCell ref="BN9:BR9"/>
    <mergeCell ref="FN8:FR8"/>
    <mergeCell ref="FS8:FW8"/>
    <mergeCell ref="GD8:GH8"/>
    <mergeCell ref="GI8:GM8"/>
    <mergeCell ref="GN8:GR8"/>
    <mergeCell ref="GS8:GW8"/>
    <mergeCell ref="ED8:EH8"/>
    <mergeCell ref="EI8:EM8"/>
    <mergeCell ref="EN8:ER8"/>
    <mergeCell ref="ES8:EW8"/>
    <mergeCell ref="FD8:FH8"/>
    <mergeCell ref="FI8:FM8"/>
    <mergeCell ref="HD7:HH7"/>
    <mergeCell ref="HI7:HM7"/>
    <mergeCell ref="HN7:HQ7"/>
    <mergeCell ref="HS7:HW7"/>
    <mergeCell ref="BD8:BH8"/>
    <mergeCell ref="BI8:BM8"/>
    <mergeCell ref="BN8:BR8"/>
    <mergeCell ref="BS8:BW8"/>
    <mergeCell ref="CD8:CH8"/>
    <mergeCell ref="FN7:FR7"/>
    <mergeCell ref="FS7:FW7"/>
    <mergeCell ref="GD7:GH7"/>
    <mergeCell ref="GI7:GM7"/>
    <mergeCell ref="GN7:GR7"/>
    <mergeCell ref="GS7:GW7"/>
    <mergeCell ref="ED7:EH7"/>
    <mergeCell ref="EI7:EM7"/>
    <mergeCell ref="EN7:ER7"/>
    <mergeCell ref="ES7:EW7"/>
    <mergeCell ref="FD7:FH7"/>
    <mergeCell ref="FI7:FM7"/>
    <mergeCell ref="BS7:BW7"/>
    <mergeCell ref="CD7:CH7"/>
    <mergeCell ref="CI7:CM7"/>
    <mergeCell ref="CN7:CR7"/>
    <mergeCell ref="CS7:CW7"/>
    <mergeCell ref="DD7:DH8"/>
    <mergeCell ref="CI8:CM8"/>
    <mergeCell ref="CN8:CR8"/>
    <mergeCell ref="CS8:CW8"/>
    <mergeCell ref="HI6:HM6"/>
    <mergeCell ref="HN6:HR6"/>
    <mergeCell ref="HS6:HW6"/>
    <mergeCell ref="BD7:BH7"/>
    <mergeCell ref="BI7:BM7"/>
    <mergeCell ref="BN7:BR7"/>
    <mergeCell ref="FS6:FW6"/>
    <mergeCell ref="GD6:GH6"/>
    <mergeCell ref="GI6:GM6"/>
    <mergeCell ref="GN6:GR6"/>
    <mergeCell ref="GS6:GW6"/>
    <mergeCell ref="HD6:HH6"/>
    <mergeCell ref="EI6:EM6"/>
    <mergeCell ref="EN6:ER6"/>
    <mergeCell ref="ES6:EW6"/>
    <mergeCell ref="FD6:FH6"/>
    <mergeCell ref="FI6:FM6"/>
    <mergeCell ref="FN6:FR6"/>
    <mergeCell ref="HD5:HH5"/>
    <mergeCell ref="HI5:HM5"/>
    <mergeCell ref="HN5:HR5"/>
    <mergeCell ref="HS5:HW5"/>
    <mergeCell ref="BD6:BH6"/>
    <mergeCell ref="BI6:BM6"/>
    <mergeCell ref="BN6:BR6"/>
    <mergeCell ref="BS6:BW6"/>
    <mergeCell ref="CD6:CH6"/>
    <mergeCell ref="FN5:FR5"/>
    <mergeCell ref="FS5:FW5"/>
    <mergeCell ref="GD5:GH5"/>
    <mergeCell ref="GI5:GM5"/>
    <mergeCell ref="GN5:GR5"/>
    <mergeCell ref="GS5:GW5"/>
    <mergeCell ref="CI5:CM5"/>
    <mergeCell ref="CN5:CR5"/>
    <mergeCell ref="CS5:CW5"/>
    <mergeCell ref="DD5:DH6"/>
    <mergeCell ref="FD5:FH5"/>
    <mergeCell ref="FI5:FM5"/>
    <mergeCell ref="CI6:CM6"/>
    <mergeCell ref="CN6:CR6"/>
    <mergeCell ref="CS6:CW6"/>
    <mergeCell ref="ED6:EH6"/>
    <mergeCell ref="BD5:BH5"/>
    <mergeCell ref="BI5:BM5"/>
    <mergeCell ref="BN5:BR5"/>
    <mergeCell ref="BS5:BW5"/>
    <mergeCell ref="CD5:CH5"/>
    <mergeCell ref="CS3:CW3"/>
    <mergeCell ref="DD3:DH4"/>
    <mergeCell ref="EO3:ER3"/>
    <mergeCell ref="ET3:EW3"/>
    <mergeCell ref="CD4:CH4"/>
    <mergeCell ref="CI4:CM4"/>
    <mergeCell ref="CN4:CR4"/>
    <mergeCell ref="CS4:CW4"/>
    <mergeCell ref="BA2:BC2"/>
    <mergeCell ref="EA2:EC2"/>
    <mergeCell ref="IC2:IX3"/>
    <mergeCell ref="CD3:CH3"/>
    <mergeCell ref="CI3:CM3"/>
    <mergeCell ref="CN3:CR3"/>
  </mergeCells>
  <phoneticPr fontId="2"/>
  <pageMargins left="0.5" right="0.7" top="0.3" bottom="0.105729166666667" header="0.3" footer="0.3"/>
  <pageSetup paperSize="9" scale="87" orientation="portrait" copies="34" r:id="rId1"/>
  <headerFooter>
    <oddHeader>&amp;L2023/06/13&amp;C&amp;"メイリオ,Regular"&amp;16&amp;A&amp;R&amp;"メイリオ,Regular"（担当：YOH）</oddHeader>
    <oddFooter>&amp;C&amp;"メイリオ,レギュラー"&amp;14&amp;P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36"/>
  <sheetViews>
    <sheetView showGridLines="0" view="pageLayout" zoomScale="80" zoomScaleNormal="90" zoomScalePageLayoutView="80" workbookViewId="0">
      <selection activeCell="IO29" sqref="IO29"/>
    </sheetView>
  </sheetViews>
  <sheetFormatPr baseColWidth="10" defaultColWidth="3.6640625" defaultRowHeight="25" customHeight="1"/>
  <cols>
    <col min="1" max="1" width="3.6640625" style="1"/>
    <col min="2" max="2" width="4.33203125" style="1" bestFit="1" customWidth="1"/>
    <col min="3" max="7" width="3.6640625" style="1"/>
    <col min="8" max="8" width="4" style="1" bestFit="1" customWidth="1"/>
    <col min="9" max="26" width="3.6640625" style="1"/>
    <col min="27" max="133" width="3.6640625" style="20"/>
    <col min="134" max="134" width="4.1640625" style="20" bestFit="1" customWidth="1"/>
    <col min="135" max="156" width="3.6640625" style="20"/>
    <col min="157" max="157" width="3.6640625" style="20" customWidth="1"/>
    <col min="158" max="159" width="3.6640625" style="20"/>
    <col min="160" max="160" width="4.5" style="20" bestFit="1" customWidth="1"/>
    <col min="161" max="182" width="3.6640625" style="20"/>
    <col min="183" max="183" width="3.6640625" style="20" customWidth="1"/>
    <col min="184" max="185" width="3.6640625" style="20"/>
    <col min="186" max="186" width="4.5" style="20" bestFit="1" customWidth="1"/>
    <col min="187" max="208" width="3.6640625" style="20"/>
    <col min="209" max="209" width="3.6640625" style="20" customWidth="1"/>
    <col min="210" max="211" width="3.6640625" style="20"/>
    <col min="212" max="212" width="4.5" style="20" bestFit="1" customWidth="1"/>
    <col min="213" max="234" width="3.6640625" style="20"/>
    <col min="235" max="16384" width="3.6640625" style="1"/>
  </cols>
  <sheetData>
    <row r="1" spans="1:258" ht="25" customHeight="1" thickBot="1"/>
    <row r="2" spans="1:258" ht="25" customHeight="1">
      <c r="C2" s="188" t="s">
        <v>0</v>
      </c>
      <c r="D2" s="189"/>
      <c r="E2" s="189"/>
      <c r="F2" s="190"/>
      <c r="G2" s="26" t="s">
        <v>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19"/>
      <c r="Z2" s="19"/>
      <c r="BA2" s="119" t="s">
        <v>128</v>
      </c>
      <c r="BB2" s="119"/>
      <c r="BC2" s="119"/>
      <c r="BD2" s="21" t="s">
        <v>129</v>
      </c>
      <c r="BE2" s="21"/>
      <c r="BF2" s="21"/>
      <c r="BG2" s="21"/>
      <c r="BH2" s="21"/>
      <c r="BI2" s="21"/>
      <c r="BJ2" s="21"/>
      <c r="BK2" s="21" t="s">
        <v>130</v>
      </c>
      <c r="CB2" s="20" t="s">
        <v>60</v>
      </c>
      <c r="CC2" s="20" t="s">
        <v>142</v>
      </c>
      <c r="DB2" s="20" t="s">
        <v>83</v>
      </c>
      <c r="DC2" s="20" t="s">
        <v>149</v>
      </c>
      <c r="EA2" s="119" t="s">
        <v>162</v>
      </c>
      <c r="EB2" s="119"/>
      <c r="EC2" s="119"/>
      <c r="ED2" s="20" t="s">
        <v>163</v>
      </c>
      <c r="FA2" s="20" t="s">
        <v>172</v>
      </c>
      <c r="GA2" s="20" t="s">
        <v>172</v>
      </c>
      <c r="HA2" s="20" t="s">
        <v>172</v>
      </c>
      <c r="IA2" s="19"/>
      <c r="IC2" s="188" t="s">
        <v>2</v>
      </c>
      <c r="ID2" s="189"/>
      <c r="IE2" s="189"/>
      <c r="IF2" s="189"/>
      <c r="IG2" s="189"/>
      <c r="IH2" s="189"/>
      <c r="II2" s="189"/>
      <c r="IJ2" s="189"/>
      <c r="IK2" s="189"/>
      <c r="IL2" s="189"/>
      <c r="IM2" s="189"/>
      <c r="IN2" s="189"/>
      <c r="IO2" s="189"/>
      <c r="IP2" s="189"/>
      <c r="IQ2" s="189"/>
      <c r="IR2" s="189"/>
      <c r="IS2" s="189"/>
      <c r="IT2" s="189"/>
      <c r="IU2" s="189"/>
      <c r="IV2" s="189"/>
      <c r="IW2" s="189"/>
      <c r="IX2" s="190"/>
    </row>
    <row r="3" spans="1:258" ht="25" customHeight="1" thickBot="1">
      <c r="C3" s="201"/>
      <c r="D3" s="119"/>
      <c r="E3" s="119"/>
      <c r="F3" s="202"/>
      <c r="G3" s="4" t="s">
        <v>9</v>
      </c>
      <c r="X3" s="5"/>
      <c r="Y3" s="19"/>
      <c r="Z3" s="19"/>
      <c r="AA3" s="119" t="s">
        <v>82</v>
      </c>
      <c r="AB3" s="119"/>
      <c r="AC3" s="119"/>
      <c r="AD3" s="17"/>
      <c r="AE3" s="17" t="s">
        <v>83</v>
      </c>
      <c r="AF3" s="17" t="s">
        <v>84</v>
      </c>
      <c r="AG3" s="17"/>
      <c r="AH3" s="17"/>
      <c r="AI3" s="17"/>
      <c r="AJ3" s="17"/>
      <c r="AK3" s="17"/>
      <c r="AL3" s="17"/>
      <c r="AM3" s="120"/>
      <c r="AN3" s="121"/>
      <c r="AO3" s="66"/>
      <c r="AP3" s="17" t="s">
        <v>85</v>
      </c>
      <c r="AQ3" s="67"/>
      <c r="AR3" s="65"/>
      <c r="AS3" s="66"/>
      <c r="AT3" s="17" t="s">
        <v>86</v>
      </c>
      <c r="AU3" s="17"/>
      <c r="AV3" s="17"/>
      <c r="AW3" s="17"/>
      <c r="AX3" s="17"/>
      <c r="AY3" s="1"/>
      <c r="AZ3" s="1"/>
      <c r="CD3" s="122" t="s">
        <v>132</v>
      </c>
      <c r="CE3" s="122"/>
      <c r="CF3" s="122"/>
      <c r="CG3" s="122"/>
      <c r="CH3" s="122"/>
      <c r="CI3" s="122" t="s">
        <v>133</v>
      </c>
      <c r="CJ3" s="122"/>
      <c r="CK3" s="122"/>
      <c r="CL3" s="122"/>
      <c r="CM3" s="122"/>
      <c r="CN3" s="122" t="s">
        <v>134</v>
      </c>
      <c r="CO3" s="122"/>
      <c r="CP3" s="122"/>
      <c r="CQ3" s="122"/>
      <c r="CR3" s="122"/>
      <c r="CS3" s="175" t="s">
        <v>21</v>
      </c>
      <c r="CT3" s="175"/>
      <c r="CU3" s="175"/>
      <c r="CV3" s="175"/>
      <c r="CW3" s="175"/>
      <c r="DD3" s="143" t="s">
        <v>67</v>
      </c>
      <c r="DE3" s="144"/>
      <c r="DF3" s="144"/>
      <c r="DG3" s="144"/>
      <c r="DH3" s="145"/>
      <c r="DI3" s="33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4"/>
      <c r="ED3" s="20" t="str">
        <f>"(1)"</f>
        <v>(1)</v>
      </c>
      <c r="EE3" s="20" t="s">
        <v>164</v>
      </c>
      <c r="EO3" s="200" t="s">
        <v>165</v>
      </c>
      <c r="EP3" s="200"/>
      <c r="EQ3" s="200"/>
      <c r="ER3" s="200"/>
      <c r="ES3" s="32" t="s">
        <v>166</v>
      </c>
      <c r="ET3" s="200" t="s">
        <v>167</v>
      </c>
      <c r="EU3" s="200"/>
      <c r="EV3" s="200"/>
      <c r="EW3" s="200"/>
      <c r="FD3" s="20" t="s">
        <v>38</v>
      </c>
      <c r="FE3" s="20" t="s">
        <v>173</v>
      </c>
      <c r="GD3" s="20" t="s">
        <v>44</v>
      </c>
      <c r="GE3" s="20" t="s">
        <v>173</v>
      </c>
      <c r="HD3" s="20" t="s">
        <v>60</v>
      </c>
      <c r="HE3" s="20" t="s">
        <v>173</v>
      </c>
      <c r="IA3" s="19"/>
      <c r="IC3" s="191"/>
      <c r="ID3" s="192"/>
      <c r="IE3" s="192"/>
      <c r="IF3" s="192"/>
      <c r="IG3" s="192"/>
      <c r="IH3" s="192"/>
      <c r="II3" s="192"/>
      <c r="IJ3" s="192"/>
      <c r="IK3" s="192"/>
      <c r="IL3" s="192"/>
      <c r="IM3" s="192"/>
      <c r="IN3" s="192"/>
      <c r="IO3" s="192"/>
      <c r="IP3" s="192"/>
      <c r="IQ3" s="192"/>
      <c r="IR3" s="192"/>
      <c r="IS3" s="192"/>
      <c r="IT3" s="192"/>
      <c r="IU3" s="192"/>
      <c r="IV3" s="192"/>
      <c r="IW3" s="192"/>
      <c r="IX3" s="193"/>
    </row>
    <row r="4" spans="1:258" ht="25" customHeight="1" thickBot="1">
      <c r="C4" s="191"/>
      <c r="D4" s="192"/>
      <c r="E4" s="192"/>
      <c r="F4" s="193"/>
      <c r="G4" s="27" t="s">
        <v>10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9"/>
      <c r="Y4" s="20"/>
      <c r="Z4" s="20"/>
      <c r="AA4" s="1"/>
      <c r="AB4" s="1"/>
      <c r="AC4" s="17"/>
      <c r="AD4" s="17"/>
      <c r="AE4" s="17" t="s">
        <v>6</v>
      </c>
      <c r="AF4" s="17" t="s">
        <v>87</v>
      </c>
      <c r="AG4" s="17"/>
      <c r="AH4" s="17"/>
      <c r="AI4" s="17"/>
      <c r="AJ4" s="17"/>
      <c r="AK4" s="17"/>
      <c r="AL4" s="67"/>
      <c r="AM4" s="65"/>
      <c r="AN4" s="66"/>
      <c r="AO4" s="17" t="s">
        <v>88</v>
      </c>
      <c r="AP4" s="17"/>
      <c r="AQ4" s="17"/>
      <c r="AR4" s="17"/>
      <c r="AS4" s="17"/>
      <c r="AT4" s="17"/>
      <c r="AU4" s="17"/>
      <c r="AV4" s="17"/>
      <c r="AW4" s="17"/>
      <c r="AX4" s="17"/>
      <c r="AY4" s="1"/>
      <c r="AZ4" s="1"/>
      <c r="BB4" s="20" t="s">
        <v>38</v>
      </c>
      <c r="BC4" s="20" t="s">
        <v>131</v>
      </c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68"/>
      <c r="CT4" s="168"/>
      <c r="CU4" s="168"/>
      <c r="CV4" s="168"/>
      <c r="CW4" s="168"/>
      <c r="DD4" s="143"/>
      <c r="DE4" s="144"/>
      <c r="DF4" s="144"/>
      <c r="DG4" s="144"/>
      <c r="DH4" s="145"/>
      <c r="DI4" s="36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7"/>
      <c r="ED4" s="20" t="str">
        <f>"(2)"</f>
        <v>(2)</v>
      </c>
      <c r="EE4" s="20" t="s">
        <v>168</v>
      </c>
      <c r="FE4" s="20" t="s">
        <v>174</v>
      </c>
      <c r="GE4" s="20" t="s">
        <v>174</v>
      </c>
      <c r="HE4" s="20" t="s">
        <v>175</v>
      </c>
      <c r="IA4" s="19"/>
      <c r="IC4" s="14"/>
      <c r="ID4" s="1" t="s">
        <v>11</v>
      </c>
      <c r="IV4" s="2"/>
      <c r="IW4" s="2"/>
      <c r="IX4" s="3"/>
    </row>
    <row r="5" spans="1:258" ht="25" customHeight="1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9"/>
      <c r="Y5" s="20"/>
      <c r="Z5" s="20"/>
      <c r="AA5" s="1"/>
      <c r="AB5" s="1"/>
      <c r="AC5" s="17"/>
      <c r="AD5" s="17"/>
      <c r="AE5" s="17" t="s">
        <v>6</v>
      </c>
      <c r="AF5" s="67"/>
      <c r="AG5" s="65"/>
      <c r="AH5" s="66"/>
      <c r="AI5" s="17" t="s">
        <v>89</v>
      </c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"/>
      <c r="AZ5" s="1"/>
      <c r="BD5" s="122" t="s">
        <v>132</v>
      </c>
      <c r="BE5" s="122"/>
      <c r="BF5" s="122"/>
      <c r="BG5" s="122"/>
      <c r="BH5" s="122"/>
      <c r="BI5" s="122" t="s">
        <v>133</v>
      </c>
      <c r="BJ5" s="122"/>
      <c r="BK5" s="122"/>
      <c r="BL5" s="122"/>
      <c r="BM5" s="122"/>
      <c r="BN5" s="175" t="s">
        <v>134</v>
      </c>
      <c r="BO5" s="175"/>
      <c r="BP5" s="175"/>
      <c r="BQ5" s="175"/>
      <c r="BR5" s="175"/>
      <c r="BS5" s="175" t="s">
        <v>21</v>
      </c>
      <c r="BT5" s="175"/>
      <c r="BU5" s="175"/>
      <c r="BV5" s="175"/>
      <c r="BW5" s="175"/>
      <c r="CD5" s="73">
        <v>1</v>
      </c>
      <c r="CE5" s="73"/>
      <c r="CF5" s="73"/>
      <c r="CG5" s="73"/>
      <c r="CH5" s="73"/>
      <c r="CI5" s="124">
        <v>5.2</v>
      </c>
      <c r="CJ5" s="124"/>
      <c r="CK5" s="124"/>
      <c r="CL5" s="124"/>
      <c r="CM5" s="124"/>
      <c r="CN5" s="105">
        <v>-1.6499999999999995</v>
      </c>
      <c r="CO5" s="105"/>
      <c r="CP5" s="105"/>
      <c r="CQ5" s="105"/>
      <c r="CR5" s="105"/>
      <c r="CS5" s="80"/>
      <c r="CT5" s="80"/>
      <c r="CU5" s="80"/>
      <c r="CV5" s="80"/>
      <c r="CW5" s="80"/>
      <c r="DD5" s="143" t="s">
        <v>150</v>
      </c>
      <c r="DE5" s="144"/>
      <c r="DF5" s="144"/>
      <c r="DG5" s="144"/>
      <c r="DH5" s="145"/>
      <c r="DI5" s="33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4"/>
      <c r="EE5" s="20" t="s">
        <v>169</v>
      </c>
      <c r="EH5" s="20" t="s">
        <v>170</v>
      </c>
      <c r="FD5" s="122" t="s">
        <v>132</v>
      </c>
      <c r="FE5" s="122"/>
      <c r="FF5" s="122"/>
      <c r="FG5" s="122"/>
      <c r="FH5" s="122"/>
      <c r="FI5" s="122" t="s">
        <v>133</v>
      </c>
      <c r="FJ5" s="122"/>
      <c r="FK5" s="122"/>
      <c r="FL5" s="122"/>
      <c r="FM5" s="122"/>
      <c r="FN5" s="122" t="s">
        <v>134</v>
      </c>
      <c r="FO5" s="122"/>
      <c r="FP5" s="122"/>
      <c r="FQ5" s="122"/>
      <c r="FR5" s="122"/>
      <c r="FS5" s="122" t="s">
        <v>21</v>
      </c>
      <c r="FT5" s="122"/>
      <c r="FU5" s="122"/>
      <c r="FV5" s="122"/>
      <c r="FW5" s="122"/>
      <c r="GD5" s="122" t="s">
        <v>132</v>
      </c>
      <c r="GE5" s="122"/>
      <c r="GF5" s="122"/>
      <c r="GG5" s="122"/>
      <c r="GH5" s="122"/>
      <c r="GI5" s="122" t="s">
        <v>133</v>
      </c>
      <c r="GJ5" s="122"/>
      <c r="GK5" s="122"/>
      <c r="GL5" s="122"/>
      <c r="GM5" s="122"/>
      <c r="GN5" s="122" t="s">
        <v>134</v>
      </c>
      <c r="GO5" s="122"/>
      <c r="GP5" s="122"/>
      <c r="GQ5" s="122"/>
      <c r="GR5" s="122"/>
      <c r="GS5" s="122" t="s">
        <v>21</v>
      </c>
      <c r="GT5" s="122"/>
      <c r="GU5" s="122"/>
      <c r="GV5" s="122"/>
      <c r="GW5" s="122"/>
      <c r="HD5" s="122" t="s">
        <v>132</v>
      </c>
      <c r="HE5" s="122"/>
      <c r="HF5" s="122"/>
      <c r="HG5" s="122"/>
      <c r="HH5" s="122"/>
      <c r="HI5" s="122" t="s">
        <v>133</v>
      </c>
      <c r="HJ5" s="122"/>
      <c r="HK5" s="122"/>
      <c r="HL5" s="122"/>
      <c r="HM5" s="122"/>
      <c r="HN5" s="122" t="s">
        <v>134</v>
      </c>
      <c r="HO5" s="122"/>
      <c r="HP5" s="122"/>
      <c r="HQ5" s="122"/>
      <c r="HR5" s="122"/>
      <c r="HS5" s="122" t="s">
        <v>21</v>
      </c>
      <c r="HT5" s="122"/>
      <c r="HU5" s="122"/>
      <c r="HV5" s="122"/>
      <c r="HW5" s="122"/>
      <c r="IA5" s="19"/>
      <c r="IC5" s="14"/>
      <c r="IE5" s="1" t="s">
        <v>15</v>
      </c>
      <c r="IH5" s="1" t="s">
        <v>14</v>
      </c>
      <c r="IX5" s="5"/>
    </row>
    <row r="6" spans="1:258" ht="25" customHeight="1" thickBot="1">
      <c r="A6" s="119" t="s">
        <v>36</v>
      </c>
      <c r="B6" s="119"/>
      <c r="C6" s="119"/>
      <c r="D6" s="17" t="s">
        <v>37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X6" s="19"/>
      <c r="Y6" s="20"/>
      <c r="Z6" s="20"/>
      <c r="AA6" s="1"/>
      <c r="AB6" s="1"/>
      <c r="AC6" s="17"/>
      <c r="AD6" s="17"/>
      <c r="AE6" s="17"/>
      <c r="AF6" s="17" t="s">
        <v>90</v>
      </c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"/>
      <c r="AZ6" s="1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68"/>
      <c r="BO6" s="168"/>
      <c r="BP6" s="168"/>
      <c r="BQ6" s="168"/>
      <c r="BR6" s="168"/>
      <c r="BS6" s="168"/>
      <c r="BT6" s="168"/>
      <c r="BU6" s="168"/>
      <c r="BV6" s="168"/>
      <c r="BW6" s="168"/>
      <c r="CD6" s="73">
        <v>2</v>
      </c>
      <c r="CE6" s="73"/>
      <c r="CF6" s="73"/>
      <c r="CG6" s="73"/>
      <c r="CH6" s="73"/>
      <c r="CI6" s="124">
        <v>4.0999999999999996</v>
      </c>
      <c r="CJ6" s="124"/>
      <c r="CK6" s="124"/>
      <c r="CL6" s="124"/>
      <c r="CM6" s="124"/>
      <c r="CN6" s="105">
        <v>-2.75</v>
      </c>
      <c r="CO6" s="105"/>
      <c r="CP6" s="105"/>
      <c r="CQ6" s="105"/>
      <c r="CR6" s="105"/>
      <c r="CS6" s="80"/>
      <c r="CT6" s="80"/>
      <c r="CU6" s="80"/>
      <c r="CV6" s="80"/>
      <c r="CW6" s="80"/>
      <c r="DD6" s="143"/>
      <c r="DE6" s="144"/>
      <c r="DF6" s="144"/>
      <c r="DG6" s="144"/>
      <c r="DH6" s="145"/>
      <c r="DI6" s="36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7"/>
      <c r="ED6" s="122" t="s">
        <v>132</v>
      </c>
      <c r="EE6" s="122"/>
      <c r="EF6" s="122"/>
      <c r="EG6" s="122"/>
      <c r="EH6" s="122"/>
      <c r="EI6" s="122" t="s">
        <v>133</v>
      </c>
      <c r="EJ6" s="122"/>
      <c r="EK6" s="122"/>
      <c r="EL6" s="122"/>
      <c r="EM6" s="122"/>
      <c r="EN6" s="122" t="s">
        <v>134</v>
      </c>
      <c r="EO6" s="122"/>
      <c r="EP6" s="122"/>
      <c r="EQ6" s="122"/>
      <c r="ER6" s="122"/>
      <c r="ES6" s="122" t="s">
        <v>21</v>
      </c>
      <c r="ET6" s="122"/>
      <c r="EU6" s="122"/>
      <c r="EV6" s="122"/>
      <c r="EW6" s="122"/>
      <c r="FD6" s="133"/>
      <c r="FE6" s="133"/>
      <c r="FF6" s="133"/>
      <c r="FG6" s="133"/>
      <c r="FH6" s="133"/>
      <c r="FI6" s="133"/>
      <c r="FJ6" s="133"/>
      <c r="FK6" s="133"/>
      <c r="FL6" s="133"/>
      <c r="FM6" s="133"/>
      <c r="FN6" s="133"/>
      <c r="FO6" s="133"/>
      <c r="FP6" s="133"/>
      <c r="FQ6" s="133"/>
      <c r="FR6" s="133"/>
      <c r="FS6" s="133"/>
      <c r="FT6" s="133"/>
      <c r="FU6" s="133"/>
      <c r="FV6" s="133"/>
      <c r="FW6" s="133"/>
      <c r="GD6" s="133"/>
      <c r="GE6" s="133"/>
      <c r="GF6" s="133"/>
      <c r="GG6" s="133"/>
      <c r="GH6" s="133"/>
      <c r="GI6" s="133"/>
      <c r="GJ6" s="133"/>
      <c r="GK6" s="133"/>
      <c r="GL6" s="133"/>
      <c r="GM6" s="133"/>
      <c r="GN6" s="133"/>
      <c r="GO6" s="133"/>
      <c r="GP6" s="133"/>
      <c r="GQ6" s="133"/>
      <c r="GR6" s="133"/>
      <c r="GS6" s="133"/>
      <c r="GT6" s="133"/>
      <c r="GU6" s="133"/>
      <c r="GV6" s="133"/>
      <c r="GW6" s="133"/>
      <c r="HD6" s="133"/>
      <c r="HE6" s="133"/>
      <c r="HF6" s="133"/>
      <c r="HG6" s="133"/>
      <c r="HH6" s="133"/>
      <c r="HI6" s="133"/>
      <c r="HJ6" s="133"/>
      <c r="HK6" s="133"/>
      <c r="HL6" s="133"/>
      <c r="HM6" s="133"/>
      <c r="HN6" s="133"/>
      <c r="HO6" s="133"/>
      <c r="HP6" s="133"/>
      <c r="HQ6" s="133"/>
      <c r="HR6" s="133"/>
      <c r="HS6" s="133"/>
      <c r="HT6" s="133"/>
      <c r="HU6" s="133"/>
      <c r="HV6" s="133"/>
      <c r="HW6" s="133"/>
      <c r="IA6" s="19"/>
      <c r="IC6" s="40"/>
      <c r="ID6" s="6"/>
      <c r="IE6" s="6" t="s">
        <v>12</v>
      </c>
      <c r="IF6" s="6"/>
      <c r="IG6" s="6"/>
      <c r="IH6" s="6" t="s">
        <v>13</v>
      </c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8"/>
    </row>
    <row r="7" spans="1:258" ht="25" customHeight="1" thickTop="1">
      <c r="A7" s="19"/>
      <c r="B7" s="19"/>
      <c r="C7" s="17"/>
      <c r="D7" s="17"/>
      <c r="E7" s="17" t="s">
        <v>38</v>
      </c>
      <c r="F7" s="17" t="s">
        <v>40</v>
      </c>
      <c r="G7" s="17"/>
      <c r="H7" s="17"/>
      <c r="I7" s="17"/>
      <c r="J7" s="17"/>
      <c r="K7" s="17"/>
      <c r="L7" s="17"/>
      <c r="M7" s="17"/>
      <c r="N7" s="17"/>
      <c r="O7" s="67"/>
      <c r="P7" s="65"/>
      <c r="Q7" s="66"/>
      <c r="R7" s="17" t="s">
        <v>41</v>
      </c>
      <c r="S7" s="17"/>
      <c r="T7" s="67"/>
      <c r="U7" s="65"/>
      <c r="V7" s="66"/>
      <c r="W7" s="17" t="s">
        <v>43</v>
      </c>
      <c r="X7" s="17"/>
      <c r="Y7" s="20"/>
      <c r="Z7" s="20"/>
      <c r="AA7" s="1"/>
      <c r="AB7" s="1"/>
      <c r="AC7" s="44"/>
      <c r="AD7" s="44"/>
      <c r="AE7" s="92"/>
      <c r="AF7" s="93"/>
      <c r="AG7" s="93"/>
      <c r="AH7" s="93"/>
      <c r="AI7" s="94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9"/>
      <c r="AW7" s="44"/>
      <c r="AX7" s="44"/>
      <c r="AY7" s="1"/>
      <c r="AZ7" s="1"/>
      <c r="BD7" s="73">
        <v>1</v>
      </c>
      <c r="BE7" s="73"/>
      <c r="BF7" s="73"/>
      <c r="BG7" s="73"/>
      <c r="BH7" s="73"/>
      <c r="BI7" s="124">
        <v>5.2</v>
      </c>
      <c r="BJ7" s="124"/>
      <c r="BK7" s="124"/>
      <c r="BL7" s="124"/>
      <c r="BM7" s="124"/>
      <c r="BN7" s="80"/>
      <c r="BO7" s="80"/>
      <c r="BP7" s="80"/>
      <c r="BQ7" s="80"/>
      <c r="BR7" s="80"/>
      <c r="BS7" s="80"/>
      <c r="BT7" s="80"/>
      <c r="BU7" s="80"/>
      <c r="BV7" s="80"/>
      <c r="BW7" s="80"/>
      <c r="CD7" s="73">
        <v>3</v>
      </c>
      <c r="CE7" s="73"/>
      <c r="CF7" s="73"/>
      <c r="CG7" s="73"/>
      <c r="CH7" s="73"/>
      <c r="CI7" s="124">
        <v>8</v>
      </c>
      <c r="CJ7" s="124"/>
      <c r="CK7" s="124"/>
      <c r="CL7" s="124"/>
      <c r="CM7" s="124"/>
      <c r="CN7" s="105">
        <v>1.1500000000000004</v>
      </c>
      <c r="CO7" s="105"/>
      <c r="CP7" s="105"/>
      <c r="CQ7" s="105"/>
      <c r="CR7" s="105"/>
      <c r="CS7" s="80"/>
      <c r="CT7" s="80"/>
      <c r="CU7" s="80"/>
      <c r="CV7" s="80"/>
      <c r="CW7" s="80"/>
      <c r="DD7" s="143" t="s">
        <v>151</v>
      </c>
      <c r="DE7" s="144"/>
      <c r="DF7" s="144"/>
      <c r="DG7" s="144"/>
      <c r="DH7" s="145"/>
      <c r="DI7" s="33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4"/>
      <c r="ED7" s="133"/>
      <c r="EE7" s="133"/>
      <c r="EF7" s="133"/>
      <c r="EG7" s="133"/>
      <c r="EH7" s="133"/>
      <c r="EI7" s="133"/>
      <c r="EJ7" s="133"/>
      <c r="EK7" s="133"/>
      <c r="EL7" s="133"/>
      <c r="EM7" s="133"/>
      <c r="EN7" s="133"/>
      <c r="EO7" s="133"/>
      <c r="EP7" s="133"/>
      <c r="EQ7" s="133"/>
      <c r="ER7" s="133"/>
      <c r="ES7" s="133"/>
      <c r="ET7" s="133"/>
      <c r="EU7" s="133"/>
      <c r="EV7" s="133"/>
      <c r="EW7" s="133"/>
      <c r="FD7" s="73">
        <v>1</v>
      </c>
      <c r="FE7" s="73"/>
      <c r="FF7" s="73"/>
      <c r="FG7" s="73"/>
      <c r="FH7" s="73"/>
      <c r="FI7" s="166">
        <v>25</v>
      </c>
      <c r="FJ7" s="166"/>
      <c r="FK7" s="166"/>
      <c r="FL7" s="166"/>
      <c r="FM7" s="166"/>
      <c r="FN7" s="176"/>
      <c r="FO7" s="176"/>
      <c r="FP7" s="176"/>
      <c r="FQ7" s="176"/>
      <c r="FR7" s="176"/>
      <c r="FS7" s="174"/>
      <c r="FT7" s="174"/>
      <c r="FU7" s="174"/>
      <c r="FV7" s="174"/>
      <c r="FW7" s="174"/>
      <c r="GD7" s="73">
        <v>1</v>
      </c>
      <c r="GE7" s="73"/>
      <c r="GF7" s="73"/>
      <c r="GG7" s="73"/>
      <c r="GH7" s="73"/>
      <c r="GI7" s="166">
        <v>15</v>
      </c>
      <c r="GJ7" s="166"/>
      <c r="GK7" s="166"/>
      <c r="GL7" s="166"/>
      <c r="GM7" s="166"/>
      <c r="GN7" s="176"/>
      <c r="GO7" s="176"/>
      <c r="GP7" s="176"/>
      <c r="GQ7" s="176"/>
      <c r="GR7" s="176"/>
      <c r="GS7" s="174"/>
      <c r="GT7" s="174"/>
      <c r="GU7" s="174"/>
      <c r="GV7" s="174"/>
      <c r="GW7" s="174"/>
      <c r="HD7" s="73">
        <v>1</v>
      </c>
      <c r="HE7" s="73"/>
      <c r="HF7" s="73"/>
      <c r="HG7" s="73"/>
      <c r="HH7" s="73"/>
      <c r="HI7" s="166">
        <v>163</v>
      </c>
      <c r="HJ7" s="166"/>
      <c r="HK7" s="166"/>
      <c r="HL7" s="166"/>
      <c r="HM7" s="166"/>
      <c r="HN7" s="172"/>
      <c r="HO7" s="173"/>
      <c r="HP7" s="173"/>
      <c r="HQ7" s="173"/>
      <c r="HR7" s="61" t="s">
        <v>189</v>
      </c>
      <c r="HS7" s="174"/>
      <c r="HT7" s="174"/>
      <c r="HU7" s="174"/>
      <c r="HV7" s="174"/>
      <c r="HW7" s="174"/>
      <c r="IA7" s="19"/>
      <c r="IC7" s="18"/>
      <c r="ID7" s="9" t="s">
        <v>15</v>
      </c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15"/>
    </row>
    <row r="8" spans="1:258" ht="25" customHeight="1" thickBot="1">
      <c r="A8" s="19"/>
      <c r="B8" s="19"/>
      <c r="C8" s="17"/>
      <c r="D8" s="17"/>
      <c r="E8" s="17" t="s">
        <v>44</v>
      </c>
      <c r="F8" s="67"/>
      <c r="G8" s="65"/>
      <c r="H8" s="66"/>
      <c r="I8" s="17" t="s">
        <v>45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20"/>
      <c r="Z8" s="20"/>
      <c r="AA8" s="1"/>
      <c r="AB8" s="1"/>
      <c r="AC8" s="17"/>
      <c r="AD8" s="17"/>
      <c r="AE8" s="95"/>
      <c r="AF8" s="96"/>
      <c r="AG8" s="96"/>
      <c r="AH8" s="96"/>
      <c r="AI8" s="97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1"/>
      <c r="AW8" s="17"/>
      <c r="AX8" s="17"/>
      <c r="AY8" s="1"/>
      <c r="AZ8" s="1"/>
      <c r="BD8" s="73">
        <v>2</v>
      </c>
      <c r="BE8" s="73"/>
      <c r="BF8" s="73"/>
      <c r="BG8" s="73"/>
      <c r="BH8" s="73"/>
      <c r="BI8" s="124">
        <v>4.0999999999999996</v>
      </c>
      <c r="BJ8" s="124"/>
      <c r="BK8" s="124"/>
      <c r="BL8" s="124"/>
      <c r="BM8" s="124"/>
      <c r="BN8" s="80"/>
      <c r="BO8" s="80"/>
      <c r="BP8" s="80"/>
      <c r="BQ8" s="80"/>
      <c r="BR8" s="80"/>
      <c r="BS8" s="80"/>
      <c r="BT8" s="80"/>
      <c r="BU8" s="80"/>
      <c r="BV8" s="80"/>
      <c r="BW8" s="80"/>
      <c r="CD8" s="73">
        <v>4</v>
      </c>
      <c r="CE8" s="73"/>
      <c r="CF8" s="73"/>
      <c r="CG8" s="73"/>
      <c r="CH8" s="73"/>
      <c r="CI8" s="124">
        <v>3</v>
      </c>
      <c r="CJ8" s="124"/>
      <c r="CK8" s="124"/>
      <c r="CL8" s="124"/>
      <c r="CM8" s="124"/>
      <c r="CN8" s="105">
        <v>-3.8499999999999996</v>
      </c>
      <c r="CO8" s="105"/>
      <c r="CP8" s="105"/>
      <c r="CQ8" s="105"/>
      <c r="CR8" s="105"/>
      <c r="CS8" s="80"/>
      <c r="CT8" s="80"/>
      <c r="CU8" s="80"/>
      <c r="CV8" s="80"/>
      <c r="CW8" s="80"/>
      <c r="DD8" s="143"/>
      <c r="DE8" s="144"/>
      <c r="DF8" s="144"/>
      <c r="DG8" s="144"/>
      <c r="DH8" s="145"/>
      <c r="DI8" s="36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7"/>
      <c r="ED8" s="73">
        <v>1</v>
      </c>
      <c r="EE8" s="73"/>
      <c r="EF8" s="73"/>
      <c r="EG8" s="73"/>
      <c r="EH8" s="73"/>
      <c r="EI8" s="186"/>
      <c r="EJ8" s="186"/>
      <c r="EK8" s="186"/>
      <c r="EL8" s="186"/>
      <c r="EM8" s="186"/>
      <c r="EN8" s="125"/>
      <c r="EO8" s="125"/>
      <c r="EP8" s="125"/>
      <c r="EQ8" s="125"/>
      <c r="ER8" s="125"/>
      <c r="ES8" s="187"/>
      <c r="ET8" s="187"/>
      <c r="EU8" s="187"/>
      <c r="EV8" s="187"/>
      <c r="EW8" s="187"/>
      <c r="FD8" s="73">
        <v>2</v>
      </c>
      <c r="FE8" s="73"/>
      <c r="FF8" s="73"/>
      <c r="FG8" s="73"/>
      <c r="FH8" s="73"/>
      <c r="FI8" s="166">
        <v>59</v>
      </c>
      <c r="FJ8" s="166"/>
      <c r="FK8" s="166"/>
      <c r="FL8" s="166"/>
      <c r="FM8" s="166"/>
      <c r="FN8" s="176"/>
      <c r="FO8" s="176"/>
      <c r="FP8" s="176"/>
      <c r="FQ8" s="176"/>
      <c r="FR8" s="176"/>
      <c r="FS8" s="174"/>
      <c r="FT8" s="174"/>
      <c r="FU8" s="174"/>
      <c r="FV8" s="174"/>
      <c r="FW8" s="174"/>
      <c r="GD8" s="73">
        <v>2</v>
      </c>
      <c r="GE8" s="73"/>
      <c r="GF8" s="73"/>
      <c r="GG8" s="73"/>
      <c r="GH8" s="73"/>
      <c r="GI8" s="166">
        <v>1</v>
      </c>
      <c r="GJ8" s="166"/>
      <c r="GK8" s="166"/>
      <c r="GL8" s="166"/>
      <c r="GM8" s="166"/>
      <c r="GN8" s="176"/>
      <c r="GO8" s="176"/>
      <c r="GP8" s="176"/>
      <c r="GQ8" s="176"/>
      <c r="GR8" s="176"/>
      <c r="GS8" s="174"/>
      <c r="GT8" s="174"/>
      <c r="GU8" s="174"/>
      <c r="GV8" s="174"/>
      <c r="GW8" s="174"/>
      <c r="HD8" s="73">
        <v>2</v>
      </c>
      <c r="HE8" s="73"/>
      <c r="HF8" s="73"/>
      <c r="HG8" s="73"/>
      <c r="HH8" s="73"/>
      <c r="HI8" s="166">
        <v>164</v>
      </c>
      <c r="HJ8" s="166"/>
      <c r="HK8" s="166"/>
      <c r="HL8" s="166"/>
      <c r="HM8" s="166"/>
      <c r="HN8" s="176"/>
      <c r="HO8" s="176"/>
      <c r="HP8" s="176"/>
      <c r="HQ8" s="176"/>
      <c r="HR8" s="176"/>
      <c r="HS8" s="174"/>
      <c r="HT8" s="174"/>
      <c r="HU8" s="174"/>
      <c r="HV8" s="174"/>
      <c r="HW8" s="174"/>
      <c r="IA8" s="19"/>
      <c r="IC8" s="4"/>
      <c r="IE8" s="1" t="s">
        <v>17</v>
      </c>
      <c r="IX8" s="5"/>
    </row>
    <row r="9" spans="1:258" ht="25" customHeight="1" thickTop="1">
      <c r="A9" s="19"/>
      <c r="B9" s="19"/>
      <c r="C9" s="17"/>
      <c r="D9" s="17"/>
      <c r="E9" s="17"/>
      <c r="F9" s="67"/>
      <c r="G9" s="65"/>
      <c r="H9" s="66"/>
      <c r="I9" s="17" t="s">
        <v>46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20"/>
      <c r="Z9" s="20"/>
      <c r="AA9" s="1"/>
      <c r="AB9" s="1"/>
      <c r="AC9" s="1"/>
      <c r="AD9" s="1"/>
      <c r="AE9" s="1" t="s">
        <v>6</v>
      </c>
      <c r="AF9" s="70"/>
      <c r="AG9" s="71"/>
      <c r="AH9" s="71"/>
      <c r="AI9" s="72"/>
      <c r="AJ9" s="1" t="s">
        <v>92</v>
      </c>
      <c r="AK9" s="70"/>
      <c r="AL9" s="72"/>
      <c r="AM9" s="1" t="s">
        <v>93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D9" s="73">
        <v>3</v>
      </c>
      <c r="BE9" s="73"/>
      <c r="BF9" s="73"/>
      <c r="BG9" s="73"/>
      <c r="BH9" s="73"/>
      <c r="BI9" s="124">
        <v>8</v>
      </c>
      <c r="BJ9" s="124"/>
      <c r="BK9" s="124"/>
      <c r="BL9" s="124"/>
      <c r="BM9" s="124"/>
      <c r="BN9" s="80"/>
      <c r="BO9" s="80"/>
      <c r="BP9" s="80"/>
      <c r="BQ9" s="80"/>
      <c r="BR9" s="80"/>
      <c r="BS9" s="80"/>
      <c r="BT9" s="80"/>
      <c r="BU9" s="80"/>
      <c r="BV9" s="80"/>
      <c r="BW9" s="80"/>
      <c r="CC9" s="22"/>
      <c r="CD9" s="73">
        <v>5</v>
      </c>
      <c r="CE9" s="73"/>
      <c r="CF9" s="73"/>
      <c r="CG9" s="73"/>
      <c r="CH9" s="73"/>
      <c r="CI9" s="124">
        <v>15.8</v>
      </c>
      <c r="CJ9" s="124"/>
      <c r="CK9" s="124"/>
      <c r="CL9" s="124"/>
      <c r="CM9" s="124"/>
      <c r="CN9" s="105">
        <v>8.9500000000000011</v>
      </c>
      <c r="CO9" s="105"/>
      <c r="CP9" s="105"/>
      <c r="CQ9" s="105"/>
      <c r="CR9" s="105"/>
      <c r="CS9" s="80"/>
      <c r="CT9" s="80"/>
      <c r="CU9" s="80"/>
      <c r="CV9" s="80"/>
      <c r="CW9" s="80"/>
      <c r="DD9" s="143" t="s">
        <v>15</v>
      </c>
      <c r="DE9" s="144"/>
      <c r="DF9" s="144"/>
      <c r="DG9" s="144"/>
      <c r="DH9" s="145"/>
      <c r="DI9" s="33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4"/>
      <c r="ED9" s="73">
        <v>2</v>
      </c>
      <c r="EE9" s="73"/>
      <c r="EF9" s="73"/>
      <c r="EG9" s="73"/>
      <c r="EH9" s="73"/>
      <c r="EI9" s="186"/>
      <c r="EJ9" s="186"/>
      <c r="EK9" s="186"/>
      <c r="EL9" s="186"/>
      <c r="EM9" s="186"/>
      <c r="EN9" s="125"/>
      <c r="EO9" s="125"/>
      <c r="EP9" s="125"/>
      <c r="EQ9" s="125"/>
      <c r="ER9" s="125"/>
      <c r="ES9" s="187"/>
      <c r="ET9" s="187"/>
      <c r="EU9" s="187"/>
      <c r="EV9" s="187"/>
      <c r="EW9" s="187"/>
      <c r="FD9" s="73">
        <v>3</v>
      </c>
      <c r="FE9" s="73"/>
      <c r="FF9" s="73"/>
      <c r="FG9" s="73"/>
      <c r="FH9" s="73"/>
      <c r="FI9" s="166">
        <v>13</v>
      </c>
      <c r="FJ9" s="166"/>
      <c r="FK9" s="166"/>
      <c r="FL9" s="166"/>
      <c r="FM9" s="166"/>
      <c r="FN9" s="176"/>
      <c r="FO9" s="176"/>
      <c r="FP9" s="176"/>
      <c r="FQ9" s="176"/>
      <c r="FR9" s="176"/>
      <c r="FS9" s="174"/>
      <c r="FT9" s="174"/>
      <c r="FU9" s="174"/>
      <c r="FV9" s="174"/>
      <c r="FW9" s="174"/>
      <c r="GD9" s="73">
        <v>3</v>
      </c>
      <c r="GE9" s="73"/>
      <c r="GF9" s="73"/>
      <c r="GG9" s="73"/>
      <c r="GH9" s="73"/>
      <c r="GI9" s="166">
        <v>12</v>
      </c>
      <c r="GJ9" s="166"/>
      <c r="GK9" s="166"/>
      <c r="GL9" s="166"/>
      <c r="GM9" s="166"/>
      <c r="GN9" s="176"/>
      <c r="GO9" s="176"/>
      <c r="GP9" s="176"/>
      <c r="GQ9" s="176"/>
      <c r="GR9" s="176"/>
      <c r="GS9" s="174"/>
      <c r="GT9" s="174"/>
      <c r="GU9" s="174"/>
      <c r="GV9" s="174"/>
      <c r="GW9" s="174"/>
      <c r="HD9" s="73">
        <v>3</v>
      </c>
      <c r="HE9" s="73"/>
      <c r="HF9" s="73"/>
      <c r="HG9" s="73"/>
      <c r="HH9" s="73"/>
      <c r="HI9" s="166">
        <v>162</v>
      </c>
      <c r="HJ9" s="166"/>
      <c r="HK9" s="166"/>
      <c r="HL9" s="166"/>
      <c r="HM9" s="166"/>
      <c r="HN9" s="176"/>
      <c r="HO9" s="176"/>
      <c r="HP9" s="176"/>
      <c r="HQ9" s="176"/>
      <c r="HR9" s="176"/>
      <c r="HS9" s="180"/>
      <c r="HT9" s="181"/>
      <c r="HU9" s="181"/>
      <c r="HV9" s="181"/>
      <c r="HW9" s="55" t="s">
        <v>193</v>
      </c>
      <c r="IA9" s="19"/>
      <c r="IC9" s="4"/>
      <c r="IX9" s="5"/>
    </row>
    <row r="10" spans="1:258" ht="25" customHeight="1">
      <c r="A10" s="19"/>
      <c r="B10" s="19"/>
      <c r="C10" s="17"/>
      <c r="D10" s="17"/>
      <c r="E10" s="17"/>
      <c r="F10" s="17" t="s">
        <v>6</v>
      </c>
      <c r="G10" s="17" t="s">
        <v>23</v>
      </c>
      <c r="H10" s="17"/>
      <c r="I10" s="17" t="s">
        <v>48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9"/>
      <c r="Z10" s="19"/>
      <c r="AA10" s="1"/>
      <c r="AB10" s="1"/>
      <c r="AC10" s="1"/>
      <c r="AD10" s="1"/>
      <c r="AE10" s="1" t="s">
        <v>6</v>
      </c>
      <c r="AF10" s="1" t="s">
        <v>94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D10" s="73">
        <v>4</v>
      </c>
      <c r="BE10" s="73"/>
      <c r="BF10" s="73"/>
      <c r="BG10" s="73"/>
      <c r="BH10" s="73"/>
      <c r="BI10" s="124">
        <v>3</v>
      </c>
      <c r="BJ10" s="124"/>
      <c r="BK10" s="124"/>
      <c r="BL10" s="124"/>
      <c r="BM10" s="124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CD10" s="73">
        <v>6</v>
      </c>
      <c r="CE10" s="73"/>
      <c r="CF10" s="73"/>
      <c r="CG10" s="73"/>
      <c r="CH10" s="73"/>
      <c r="CI10" s="124">
        <v>10.199999999999999</v>
      </c>
      <c r="CJ10" s="124"/>
      <c r="CK10" s="124"/>
      <c r="CL10" s="124"/>
      <c r="CM10" s="124"/>
      <c r="CN10" s="105">
        <v>3.3499999999999996</v>
      </c>
      <c r="CO10" s="105"/>
      <c r="CP10" s="105"/>
      <c r="CQ10" s="105"/>
      <c r="CR10" s="105"/>
      <c r="CS10" s="80"/>
      <c r="CT10" s="80"/>
      <c r="CU10" s="80"/>
      <c r="CV10" s="80"/>
      <c r="CW10" s="80"/>
      <c r="DD10" s="143"/>
      <c r="DE10" s="144"/>
      <c r="DF10" s="144"/>
      <c r="DG10" s="144"/>
      <c r="DH10" s="145"/>
      <c r="DI10" s="36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7"/>
      <c r="ED10" s="73">
        <v>3</v>
      </c>
      <c r="EE10" s="73"/>
      <c r="EF10" s="73"/>
      <c r="EG10" s="73"/>
      <c r="EH10" s="73"/>
      <c r="EI10" s="186"/>
      <c r="EJ10" s="186"/>
      <c r="EK10" s="186"/>
      <c r="EL10" s="186"/>
      <c r="EM10" s="186"/>
      <c r="EN10" s="125"/>
      <c r="EO10" s="125"/>
      <c r="EP10" s="125"/>
      <c r="EQ10" s="125"/>
      <c r="ER10" s="125"/>
      <c r="ES10" s="187"/>
      <c r="ET10" s="187"/>
      <c r="EU10" s="187"/>
      <c r="EV10" s="187"/>
      <c r="EW10" s="187"/>
      <c r="FD10" s="73">
        <v>4</v>
      </c>
      <c r="FE10" s="73"/>
      <c r="FF10" s="73"/>
      <c r="FG10" s="73"/>
      <c r="FH10" s="73"/>
      <c r="FI10" s="166">
        <v>95</v>
      </c>
      <c r="FJ10" s="166"/>
      <c r="FK10" s="166"/>
      <c r="FL10" s="166"/>
      <c r="FM10" s="166"/>
      <c r="FN10" s="176"/>
      <c r="FO10" s="176"/>
      <c r="FP10" s="176"/>
      <c r="FQ10" s="176"/>
      <c r="FR10" s="176"/>
      <c r="FS10" s="174"/>
      <c r="FT10" s="174"/>
      <c r="FU10" s="174"/>
      <c r="FV10" s="174"/>
      <c r="FW10" s="174"/>
      <c r="GD10" s="73">
        <v>4</v>
      </c>
      <c r="GE10" s="73"/>
      <c r="GF10" s="73"/>
      <c r="GG10" s="73"/>
      <c r="GH10" s="73"/>
      <c r="GI10" s="166">
        <v>35</v>
      </c>
      <c r="GJ10" s="166"/>
      <c r="GK10" s="166"/>
      <c r="GL10" s="166"/>
      <c r="GM10" s="166"/>
      <c r="GN10" s="176"/>
      <c r="GO10" s="176"/>
      <c r="GP10" s="176"/>
      <c r="GQ10" s="176"/>
      <c r="GR10" s="176"/>
      <c r="GS10" s="174"/>
      <c r="GT10" s="174"/>
      <c r="GU10" s="174"/>
      <c r="GV10" s="174"/>
      <c r="GW10" s="174"/>
      <c r="HD10" s="73">
        <v>4</v>
      </c>
      <c r="HE10" s="73"/>
      <c r="HF10" s="73"/>
      <c r="HG10" s="73"/>
      <c r="HH10" s="73"/>
      <c r="HI10" s="166">
        <v>164</v>
      </c>
      <c r="HJ10" s="166"/>
      <c r="HK10" s="166"/>
      <c r="HL10" s="166"/>
      <c r="HM10" s="166"/>
      <c r="HN10" s="176"/>
      <c r="HO10" s="176"/>
      <c r="HP10" s="176"/>
      <c r="HQ10" s="176"/>
      <c r="HR10" s="176"/>
      <c r="HS10" s="174"/>
      <c r="HT10" s="174"/>
      <c r="HU10" s="174"/>
      <c r="HV10" s="174"/>
      <c r="HW10" s="174"/>
      <c r="IA10" s="19"/>
      <c r="IC10" s="1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8"/>
    </row>
    <row r="11" spans="1:258" ht="25" customHeight="1">
      <c r="A11" s="19"/>
      <c r="B11" s="19"/>
      <c r="C11" s="17"/>
      <c r="D11" s="17"/>
      <c r="E11" s="17"/>
      <c r="F11" s="17" t="s">
        <v>6</v>
      </c>
      <c r="G11" s="17" t="s">
        <v>49</v>
      </c>
      <c r="H11" s="17"/>
      <c r="I11" s="17" t="s">
        <v>50</v>
      </c>
      <c r="J11" s="67"/>
      <c r="K11" s="66"/>
      <c r="L11" s="17" t="s">
        <v>52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22"/>
      <c r="Z11" s="22"/>
      <c r="AA11" s="1"/>
      <c r="AB11" s="1"/>
      <c r="AC11" s="1"/>
      <c r="AD11" s="1"/>
      <c r="AE11" s="1" t="s">
        <v>6</v>
      </c>
      <c r="AF11" s="1" t="s">
        <v>95</v>
      </c>
      <c r="AG11" s="1"/>
      <c r="AH11" s="1"/>
      <c r="AI11" s="1"/>
      <c r="AJ11" s="1"/>
      <c r="AK11" s="1"/>
      <c r="AL11" s="1"/>
      <c r="AM11" s="62"/>
      <c r="AN11" s="65"/>
      <c r="AO11" s="66"/>
      <c r="AP11" s="45"/>
      <c r="AQ11" s="1"/>
      <c r="AR11" s="45"/>
      <c r="AS11" s="45"/>
      <c r="AT11" s="1"/>
      <c r="AU11" s="1"/>
      <c r="AV11" s="1"/>
      <c r="AW11" s="1"/>
      <c r="AX11" s="1"/>
      <c r="AY11" s="1"/>
      <c r="AZ11" s="1"/>
      <c r="BC11" s="22"/>
      <c r="BD11" s="73">
        <v>5</v>
      </c>
      <c r="BE11" s="73"/>
      <c r="BF11" s="73"/>
      <c r="BG11" s="73"/>
      <c r="BH11" s="73"/>
      <c r="BI11" s="124">
        <v>15.8</v>
      </c>
      <c r="BJ11" s="124"/>
      <c r="BK11" s="124"/>
      <c r="BL11" s="124"/>
      <c r="BM11" s="124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22"/>
      <c r="BY11" s="22"/>
      <c r="BZ11" s="22"/>
      <c r="CD11" s="73">
        <v>7</v>
      </c>
      <c r="CE11" s="73"/>
      <c r="CF11" s="73"/>
      <c r="CG11" s="73"/>
      <c r="CH11" s="73"/>
      <c r="CI11" s="124">
        <v>3.7</v>
      </c>
      <c r="CJ11" s="124"/>
      <c r="CK11" s="124"/>
      <c r="CL11" s="124"/>
      <c r="CM11" s="124"/>
      <c r="CN11" s="105">
        <v>-3.1499999999999995</v>
      </c>
      <c r="CO11" s="105"/>
      <c r="CP11" s="105"/>
      <c r="CQ11" s="105"/>
      <c r="CR11" s="105"/>
      <c r="CS11" s="80"/>
      <c r="CT11" s="80"/>
      <c r="CU11" s="80"/>
      <c r="CV11" s="80"/>
      <c r="CW11" s="80"/>
      <c r="CX11" s="22"/>
      <c r="CY11" s="22"/>
      <c r="CZ11" s="22"/>
      <c r="DC11" s="22"/>
      <c r="DD11" s="143" t="s">
        <v>12</v>
      </c>
      <c r="DE11" s="144"/>
      <c r="DF11" s="144"/>
      <c r="DG11" s="144"/>
      <c r="DH11" s="145"/>
      <c r="DI11" s="33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4"/>
      <c r="DY11" s="22"/>
      <c r="DZ11" s="22"/>
      <c r="EC11" s="22"/>
      <c r="ED11" s="73">
        <v>4</v>
      </c>
      <c r="EE11" s="73"/>
      <c r="EF11" s="73"/>
      <c r="EG11" s="73"/>
      <c r="EH11" s="73"/>
      <c r="EI11" s="186"/>
      <c r="EJ11" s="186"/>
      <c r="EK11" s="186"/>
      <c r="EL11" s="186"/>
      <c r="EM11" s="186"/>
      <c r="EN11" s="125"/>
      <c r="EO11" s="125"/>
      <c r="EP11" s="125"/>
      <c r="EQ11" s="125"/>
      <c r="ER11" s="125"/>
      <c r="ES11" s="187"/>
      <c r="ET11" s="187"/>
      <c r="EU11" s="187"/>
      <c r="EV11" s="187"/>
      <c r="EW11" s="187"/>
      <c r="EX11" s="22"/>
      <c r="EY11" s="22"/>
      <c r="EZ11" s="22"/>
      <c r="FC11" s="22"/>
      <c r="FD11" s="73">
        <v>5</v>
      </c>
      <c r="FE11" s="73"/>
      <c r="FF11" s="73"/>
      <c r="FG11" s="73"/>
      <c r="FH11" s="73"/>
      <c r="FI11" s="166">
        <v>79</v>
      </c>
      <c r="FJ11" s="166"/>
      <c r="FK11" s="166"/>
      <c r="FL11" s="166"/>
      <c r="FM11" s="166"/>
      <c r="FN11" s="176"/>
      <c r="FO11" s="176"/>
      <c r="FP11" s="176"/>
      <c r="FQ11" s="176"/>
      <c r="FR11" s="176"/>
      <c r="FS11" s="174"/>
      <c r="FT11" s="174"/>
      <c r="FU11" s="174"/>
      <c r="FV11" s="174"/>
      <c r="FW11" s="174"/>
      <c r="FX11" s="22"/>
      <c r="FY11" s="22"/>
      <c r="FZ11" s="22"/>
      <c r="GC11" s="22"/>
      <c r="GD11" s="73">
        <v>5</v>
      </c>
      <c r="GE11" s="73"/>
      <c r="GF11" s="73"/>
      <c r="GG11" s="73"/>
      <c r="GH11" s="73"/>
      <c r="GI11" s="166">
        <v>39</v>
      </c>
      <c r="GJ11" s="166"/>
      <c r="GK11" s="166"/>
      <c r="GL11" s="166"/>
      <c r="GM11" s="166"/>
      <c r="GN11" s="176"/>
      <c r="GO11" s="176"/>
      <c r="GP11" s="176"/>
      <c r="GQ11" s="176"/>
      <c r="GR11" s="176"/>
      <c r="GS11" s="174"/>
      <c r="GT11" s="174"/>
      <c r="GU11" s="174"/>
      <c r="GV11" s="174"/>
      <c r="GW11" s="174"/>
      <c r="GX11" s="22"/>
      <c r="GY11" s="22"/>
      <c r="GZ11" s="22"/>
      <c r="HC11" s="22"/>
      <c r="HD11" s="73">
        <v>5</v>
      </c>
      <c r="HE11" s="73"/>
      <c r="HF11" s="73"/>
      <c r="HG11" s="73"/>
      <c r="HH11" s="73"/>
      <c r="HI11" s="166">
        <v>164</v>
      </c>
      <c r="HJ11" s="166"/>
      <c r="HK11" s="166"/>
      <c r="HL11" s="166"/>
      <c r="HM11" s="166"/>
      <c r="HN11" s="176"/>
      <c r="HO11" s="176"/>
      <c r="HP11" s="176"/>
      <c r="HQ11" s="176"/>
      <c r="HR11" s="176"/>
      <c r="HS11" s="174"/>
      <c r="HT11" s="174"/>
      <c r="HU11" s="174"/>
      <c r="HV11" s="174"/>
      <c r="HW11" s="174"/>
      <c r="HX11" s="22"/>
      <c r="HY11" s="22"/>
      <c r="HZ11" s="22"/>
      <c r="IA11" s="19"/>
      <c r="IC11" s="4"/>
      <c r="ID11" s="1" t="s">
        <v>12</v>
      </c>
      <c r="IX11" s="5"/>
    </row>
    <row r="12" spans="1:258" ht="25" customHeight="1" thickBot="1">
      <c r="A12" s="19"/>
      <c r="B12" s="19"/>
      <c r="C12" s="17"/>
      <c r="D12" s="17"/>
      <c r="E12" s="44" t="s">
        <v>53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20"/>
      <c r="Z12" s="20"/>
      <c r="BD12" s="73">
        <v>6</v>
      </c>
      <c r="BE12" s="73"/>
      <c r="BF12" s="73"/>
      <c r="BG12" s="73"/>
      <c r="BH12" s="73"/>
      <c r="BI12" s="124">
        <v>10.199999999999999</v>
      </c>
      <c r="BJ12" s="124"/>
      <c r="BK12" s="124"/>
      <c r="BL12" s="124"/>
      <c r="BM12" s="124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CD12" s="122">
        <v>8</v>
      </c>
      <c r="CE12" s="122"/>
      <c r="CF12" s="122"/>
      <c r="CG12" s="122"/>
      <c r="CH12" s="122"/>
      <c r="CI12" s="123">
        <v>4.8</v>
      </c>
      <c r="CJ12" s="123"/>
      <c r="CK12" s="123"/>
      <c r="CL12" s="123"/>
      <c r="CM12" s="123"/>
      <c r="CN12" s="126">
        <v>-2.0499999999999998</v>
      </c>
      <c r="CO12" s="126"/>
      <c r="CP12" s="126"/>
      <c r="CQ12" s="126"/>
      <c r="CR12" s="126"/>
      <c r="CS12" s="118"/>
      <c r="CT12" s="118"/>
      <c r="CU12" s="118"/>
      <c r="CV12" s="118"/>
      <c r="CW12" s="118"/>
      <c r="DD12" s="143"/>
      <c r="DE12" s="144"/>
      <c r="DF12" s="144"/>
      <c r="DG12" s="144"/>
      <c r="DH12" s="145"/>
      <c r="DI12" s="36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7"/>
      <c r="ED12" s="73">
        <v>5</v>
      </c>
      <c r="EE12" s="73"/>
      <c r="EF12" s="73"/>
      <c r="EG12" s="73"/>
      <c r="EH12" s="73"/>
      <c r="EI12" s="186"/>
      <c r="EJ12" s="186"/>
      <c r="EK12" s="186"/>
      <c r="EL12" s="186"/>
      <c r="EM12" s="186"/>
      <c r="EN12" s="125"/>
      <c r="EO12" s="125"/>
      <c r="EP12" s="125"/>
      <c r="EQ12" s="125"/>
      <c r="ER12" s="125"/>
      <c r="ES12" s="187"/>
      <c r="ET12" s="187"/>
      <c r="EU12" s="187"/>
      <c r="EV12" s="187"/>
      <c r="EW12" s="187"/>
      <c r="FD12" s="73">
        <v>6</v>
      </c>
      <c r="FE12" s="73"/>
      <c r="FF12" s="73"/>
      <c r="FG12" s="73"/>
      <c r="FH12" s="73"/>
      <c r="FI12" s="166">
        <v>47</v>
      </c>
      <c r="FJ12" s="166"/>
      <c r="FK12" s="166"/>
      <c r="FL12" s="166"/>
      <c r="FM12" s="166"/>
      <c r="FN12" s="176"/>
      <c r="FO12" s="176"/>
      <c r="FP12" s="176"/>
      <c r="FQ12" s="176"/>
      <c r="FR12" s="176"/>
      <c r="FS12" s="180"/>
      <c r="FT12" s="181"/>
      <c r="FU12" s="181"/>
      <c r="FV12" s="181"/>
      <c r="FW12" s="55" t="s">
        <v>178</v>
      </c>
      <c r="GD12" s="73">
        <v>6</v>
      </c>
      <c r="GE12" s="73"/>
      <c r="GF12" s="73"/>
      <c r="GG12" s="73"/>
      <c r="GH12" s="73"/>
      <c r="GI12" s="166">
        <v>6</v>
      </c>
      <c r="GJ12" s="166"/>
      <c r="GK12" s="166"/>
      <c r="GL12" s="166"/>
      <c r="GM12" s="166"/>
      <c r="GN12" s="176"/>
      <c r="GO12" s="176"/>
      <c r="GP12" s="176"/>
      <c r="GQ12" s="176"/>
      <c r="GR12" s="176"/>
      <c r="GS12" s="174"/>
      <c r="GT12" s="174"/>
      <c r="GU12" s="174"/>
      <c r="GV12" s="174"/>
      <c r="GW12" s="174"/>
      <c r="HD12" s="73">
        <v>6</v>
      </c>
      <c r="HE12" s="73"/>
      <c r="HF12" s="73"/>
      <c r="HG12" s="73"/>
      <c r="HH12" s="73"/>
      <c r="HI12" s="166">
        <v>165</v>
      </c>
      <c r="HJ12" s="166"/>
      <c r="HK12" s="166"/>
      <c r="HL12" s="166"/>
      <c r="HM12" s="166"/>
      <c r="HN12" s="176"/>
      <c r="HO12" s="176"/>
      <c r="HP12" s="176"/>
      <c r="HQ12" s="176"/>
      <c r="HR12" s="176"/>
      <c r="HS12" s="174"/>
      <c r="HT12" s="174"/>
      <c r="HU12" s="174"/>
      <c r="HV12" s="174"/>
      <c r="HW12" s="174"/>
      <c r="IA12" s="19"/>
      <c r="IC12" s="4"/>
      <c r="IE12" s="1" t="s">
        <v>18</v>
      </c>
      <c r="IX12" s="5"/>
    </row>
    <row r="13" spans="1:258" ht="25" customHeight="1" thickTop="1" thickBot="1">
      <c r="A13" s="19"/>
      <c r="B13" s="19"/>
      <c r="C13" s="17"/>
      <c r="D13" s="17"/>
      <c r="E13" s="17" t="s">
        <v>6</v>
      </c>
      <c r="F13" s="17" t="s">
        <v>54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20"/>
      <c r="Z13" s="20"/>
      <c r="AA13" s="119" t="s">
        <v>82</v>
      </c>
      <c r="AB13" s="119"/>
      <c r="AC13" s="119"/>
      <c r="AE13" s="20" t="s">
        <v>96</v>
      </c>
      <c r="AF13" s="20" t="s">
        <v>97</v>
      </c>
      <c r="AP13" s="67"/>
      <c r="AQ13" s="66"/>
      <c r="AR13" s="20" t="s">
        <v>85</v>
      </c>
      <c r="AS13" s="67"/>
      <c r="AT13" s="65"/>
      <c r="AU13" s="65"/>
      <c r="AV13" s="66"/>
      <c r="AW13" s="20" t="s">
        <v>99</v>
      </c>
      <c r="BD13" s="73">
        <v>7</v>
      </c>
      <c r="BE13" s="73"/>
      <c r="BF13" s="73"/>
      <c r="BG13" s="73"/>
      <c r="BH13" s="73"/>
      <c r="BI13" s="124">
        <v>3.7</v>
      </c>
      <c r="BJ13" s="124"/>
      <c r="BK13" s="124"/>
      <c r="BL13" s="124"/>
      <c r="BM13" s="124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CD13" s="107" t="s">
        <v>135</v>
      </c>
      <c r="CE13" s="107"/>
      <c r="CF13" s="107"/>
      <c r="CG13" s="107"/>
      <c r="CH13" s="107"/>
      <c r="CI13" s="114">
        <v>54.8</v>
      </c>
      <c r="CJ13" s="115"/>
      <c r="CK13" s="115"/>
      <c r="CL13" s="115"/>
      <c r="CM13" s="115"/>
      <c r="CN13" s="88"/>
      <c r="CO13" s="89"/>
      <c r="CP13" s="89"/>
      <c r="CQ13" s="89"/>
      <c r="CR13" s="90"/>
      <c r="CS13" s="116"/>
      <c r="CT13" s="116"/>
      <c r="CU13" s="116"/>
      <c r="CV13" s="116"/>
      <c r="CW13" s="116"/>
      <c r="ED13" s="107" t="s">
        <v>135</v>
      </c>
      <c r="EE13" s="107"/>
      <c r="EF13" s="107"/>
      <c r="EG13" s="107"/>
      <c r="EH13" s="107"/>
      <c r="EI13" s="159"/>
      <c r="EJ13" s="159"/>
      <c r="EK13" s="159"/>
      <c r="EL13" s="159"/>
      <c r="EM13" s="159"/>
      <c r="EN13" s="185"/>
      <c r="EO13" s="163"/>
      <c r="EP13" s="163"/>
      <c r="EQ13" s="163"/>
      <c r="ER13" s="164"/>
      <c r="ES13" s="184"/>
      <c r="ET13" s="184"/>
      <c r="EU13" s="184"/>
      <c r="EV13" s="184"/>
      <c r="EW13" s="184"/>
      <c r="FD13" s="73">
        <v>7</v>
      </c>
      <c r="FE13" s="73"/>
      <c r="FF13" s="73"/>
      <c r="FG13" s="73"/>
      <c r="FH13" s="73"/>
      <c r="FI13" s="166">
        <v>16</v>
      </c>
      <c r="FJ13" s="166"/>
      <c r="FK13" s="166"/>
      <c r="FL13" s="166"/>
      <c r="FM13" s="166"/>
      <c r="FN13" s="176"/>
      <c r="FO13" s="176"/>
      <c r="FP13" s="176"/>
      <c r="FQ13" s="176"/>
      <c r="FR13" s="176"/>
      <c r="FS13" s="174"/>
      <c r="FT13" s="174"/>
      <c r="FU13" s="174"/>
      <c r="FV13" s="174"/>
      <c r="FW13" s="174"/>
      <c r="GD13" s="73">
        <v>7</v>
      </c>
      <c r="GE13" s="73"/>
      <c r="GF13" s="73"/>
      <c r="GG13" s="73"/>
      <c r="GH13" s="73"/>
      <c r="GI13" s="166">
        <v>2</v>
      </c>
      <c r="GJ13" s="166"/>
      <c r="GK13" s="166"/>
      <c r="GL13" s="166"/>
      <c r="GM13" s="166"/>
      <c r="GN13" s="176"/>
      <c r="GO13" s="176"/>
      <c r="GP13" s="176"/>
      <c r="GQ13" s="176"/>
      <c r="GR13" s="176"/>
      <c r="GS13" s="174"/>
      <c r="GT13" s="174"/>
      <c r="GU13" s="174"/>
      <c r="GV13" s="174"/>
      <c r="GW13" s="174"/>
      <c r="HD13" s="73">
        <v>7</v>
      </c>
      <c r="HE13" s="73"/>
      <c r="HF13" s="73"/>
      <c r="HG13" s="73"/>
      <c r="HH13" s="73"/>
      <c r="HI13" s="166">
        <v>172</v>
      </c>
      <c r="HJ13" s="166"/>
      <c r="HK13" s="166"/>
      <c r="HL13" s="166"/>
      <c r="HM13" s="166"/>
      <c r="HN13" s="172"/>
      <c r="HO13" s="173"/>
      <c r="HP13" s="173"/>
      <c r="HQ13" s="173"/>
      <c r="HR13" s="61" t="s">
        <v>190</v>
      </c>
      <c r="HS13" s="180"/>
      <c r="HT13" s="181"/>
      <c r="HU13" s="181"/>
      <c r="HV13" s="181"/>
      <c r="HW13" s="55" t="s">
        <v>195</v>
      </c>
      <c r="IA13" s="19"/>
      <c r="IB13" s="30"/>
      <c r="IC13" s="4"/>
      <c r="IX13" s="5"/>
    </row>
    <row r="14" spans="1:258" ht="25" customHeight="1" thickTop="1" thickBot="1">
      <c r="A14" s="19"/>
      <c r="B14" s="19"/>
      <c r="C14" s="17"/>
      <c r="D14" s="17"/>
      <c r="E14" s="17"/>
      <c r="F14" s="17" t="s">
        <v>55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20"/>
      <c r="Z14" s="20"/>
      <c r="AE14" s="194"/>
      <c r="AF14" s="194"/>
      <c r="AG14" s="194"/>
      <c r="AH14" s="194"/>
      <c r="AI14" s="194"/>
      <c r="AJ14" s="194"/>
      <c r="AK14" s="194"/>
      <c r="AL14" s="194"/>
      <c r="AM14" s="197"/>
      <c r="AN14" s="197"/>
      <c r="AO14" s="197"/>
      <c r="AP14" s="197"/>
      <c r="AQ14" s="197"/>
      <c r="AR14" s="197"/>
      <c r="AS14" s="197"/>
      <c r="AT14" s="197"/>
      <c r="AU14" s="197"/>
      <c r="AV14" s="197"/>
      <c r="BD14" s="122">
        <v>8</v>
      </c>
      <c r="BE14" s="122"/>
      <c r="BF14" s="122"/>
      <c r="BG14" s="122"/>
      <c r="BH14" s="122"/>
      <c r="BI14" s="123">
        <v>4.8</v>
      </c>
      <c r="BJ14" s="123"/>
      <c r="BK14" s="123"/>
      <c r="BL14" s="123"/>
      <c r="BM14" s="123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CD14" s="73" t="s">
        <v>77</v>
      </c>
      <c r="CE14" s="73"/>
      <c r="CF14" s="73"/>
      <c r="CG14" s="73"/>
      <c r="CH14" s="73"/>
      <c r="CI14" s="113">
        <v>6.85</v>
      </c>
      <c r="CJ14" s="113"/>
      <c r="CK14" s="113"/>
      <c r="CL14" s="113"/>
      <c r="CM14" s="113"/>
      <c r="CN14" s="77"/>
      <c r="CO14" s="78"/>
      <c r="CP14" s="78"/>
      <c r="CQ14" s="78"/>
      <c r="CR14" s="79"/>
      <c r="CS14" s="80"/>
      <c r="CT14" s="80"/>
      <c r="CU14" s="80"/>
      <c r="CV14" s="80"/>
      <c r="CW14" s="80"/>
      <c r="DB14" s="20" t="s">
        <v>96</v>
      </c>
      <c r="DC14" s="39" t="s">
        <v>153</v>
      </c>
      <c r="DM14" s="177"/>
      <c r="DN14" s="178"/>
      <c r="DO14" s="178"/>
      <c r="DP14" s="179"/>
      <c r="ED14" s="73" t="s">
        <v>77</v>
      </c>
      <c r="EE14" s="73"/>
      <c r="EF14" s="73"/>
      <c r="EG14" s="73"/>
      <c r="EH14" s="73"/>
      <c r="EI14" s="152"/>
      <c r="EJ14" s="152"/>
      <c r="EK14" s="152"/>
      <c r="EL14" s="152"/>
      <c r="EM14" s="152"/>
      <c r="EN14" s="77"/>
      <c r="EO14" s="78"/>
      <c r="EP14" s="78"/>
      <c r="EQ14" s="78"/>
      <c r="ER14" s="79"/>
      <c r="ES14" s="80"/>
      <c r="ET14" s="80"/>
      <c r="EU14" s="80"/>
      <c r="EV14" s="80"/>
      <c r="EW14" s="80"/>
      <c r="FD14" s="73">
        <v>8</v>
      </c>
      <c r="FE14" s="73"/>
      <c r="FF14" s="73"/>
      <c r="FG14" s="73"/>
      <c r="FH14" s="73"/>
      <c r="FI14" s="166">
        <v>49</v>
      </c>
      <c r="FJ14" s="166"/>
      <c r="FK14" s="166"/>
      <c r="FL14" s="166"/>
      <c r="FM14" s="166"/>
      <c r="FN14" s="176"/>
      <c r="FO14" s="176"/>
      <c r="FP14" s="176"/>
      <c r="FQ14" s="176"/>
      <c r="FR14" s="176"/>
      <c r="FS14" s="174"/>
      <c r="FT14" s="174"/>
      <c r="FU14" s="174"/>
      <c r="FV14" s="174"/>
      <c r="FW14" s="174"/>
      <c r="GD14" s="73">
        <v>8</v>
      </c>
      <c r="GE14" s="73"/>
      <c r="GF14" s="73"/>
      <c r="GG14" s="73"/>
      <c r="GH14" s="73"/>
      <c r="GI14" s="166">
        <v>16</v>
      </c>
      <c r="GJ14" s="166"/>
      <c r="GK14" s="166"/>
      <c r="GL14" s="166"/>
      <c r="GM14" s="166"/>
      <c r="GN14" s="176"/>
      <c r="GO14" s="176"/>
      <c r="GP14" s="176"/>
      <c r="GQ14" s="176"/>
      <c r="GR14" s="176"/>
      <c r="GS14" s="174"/>
      <c r="GT14" s="174"/>
      <c r="GU14" s="174"/>
      <c r="GV14" s="174"/>
      <c r="GW14" s="174"/>
      <c r="HD14" s="73">
        <v>8</v>
      </c>
      <c r="HE14" s="73"/>
      <c r="HF14" s="73"/>
      <c r="HG14" s="73"/>
      <c r="HH14" s="73"/>
      <c r="HI14" s="166">
        <v>167</v>
      </c>
      <c r="HJ14" s="166"/>
      <c r="HK14" s="166"/>
      <c r="HL14" s="166"/>
      <c r="HM14" s="166"/>
      <c r="HN14" s="176"/>
      <c r="HO14" s="176"/>
      <c r="HP14" s="176"/>
      <c r="HQ14" s="176"/>
      <c r="HR14" s="176"/>
      <c r="HS14" s="174"/>
      <c r="HT14" s="174"/>
      <c r="HU14" s="174"/>
      <c r="HV14" s="174"/>
      <c r="HW14" s="174"/>
      <c r="IA14" s="19"/>
      <c r="IB14" s="12"/>
      <c r="IC14" s="4"/>
      <c r="IX14" s="5"/>
    </row>
    <row r="15" spans="1:258" ht="25" customHeight="1" thickTop="1">
      <c r="A15" s="19"/>
      <c r="B15" s="19"/>
      <c r="C15" s="17"/>
      <c r="D15" s="17"/>
      <c r="E15" s="17" t="s">
        <v>6</v>
      </c>
      <c r="F15" s="17" t="s">
        <v>56</v>
      </c>
      <c r="G15" s="17"/>
      <c r="H15" s="17"/>
      <c r="I15" s="67"/>
      <c r="J15" s="66"/>
      <c r="K15" s="17" t="s">
        <v>58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20"/>
      <c r="Z15" s="20"/>
      <c r="AE15" s="195"/>
      <c r="AF15" s="195"/>
      <c r="AG15" s="195"/>
      <c r="AH15" s="195"/>
      <c r="AI15" s="195"/>
      <c r="AJ15" s="195"/>
      <c r="AK15" s="195"/>
      <c r="AL15" s="195"/>
      <c r="AM15" s="198"/>
      <c r="AN15" s="198"/>
      <c r="AO15" s="198"/>
      <c r="AP15" s="198"/>
      <c r="AQ15" s="198"/>
      <c r="AR15" s="198"/>
      <c r="AS15" s="198"/>
      <c r="AT15" s="198"/>
      <c r="AU15" s="198"/>
      <c r="AV15" s="198"/>
      <c r="BD15" s="107" t="s">
        <v>135</v>
      </c>
      <c r="BE15" s="107"/>
      <c r="BF15" s="107"/>
      <c r="BG15" s="107"/>
      <c r="BH15" s="107"/>
      <c r="BI15" s="183"/>
      <c r="BJ15" s="183"/>
      <c r="BK15" s="183"/>
      <c r="BL15" s="183"/>
      <c r="BM15" s="183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CD15" s="20" t="s">
        <v>143</v>
      </c>
      <c r="DA15" s="119" t="s">
        <v>155</v>
      </c>
      <c r="DB15" s="119"/>
      <c r="DC15" s="119"/>
      <c r="DD15" s="20" t="s">
        <v>156</v>
      </c>
      <c r="ED15" s="31"/>
      <c r="EE15" s="31"/>
      <c r="EF15" s="31"/>
      <c r="EG15" s="31"/>
      <c r="EH15" s="31"/>
      <c r="EI15" s="51"/>
      <c r="EJ15" s="51"/>
      <c r="EK15" s="51"/>
      <c r="EL15" s="51"/>
      <c r="EM15" s="51"/>
      <c r="EN15" s="52"/>
      <c r="EO15" s="52"/>
      <c r="EP15" s="52"/>
      <c r="EQ15" s="52"/>
      <c r="ER15" s="52"/>
      <c r="ES15" s="31"/>
      <c r="ET15" s="31"/>
      <c r="EU15" s="31"/>
      <c r="EV15" s="31"/>
      <c r="EW15" s="31"/>
      <c r="FD15" s="73">
        <v>9</v>
      </c>
      <c r="FE15" s="73"/>
      <c r="FF15" s="73"/>
      <c r="FG15" s="73"/>
      <c r="FH15" s="73"/>
      <c r="FI15" s="166">
        <v>13</v>
      </c>
      <c r="FJ15" s="166"/>
      <c r="FK15" s="166"/>
      <c r="FL15" s="166"/>
      <c r="FM15" s="166"/>
      <c r="FN15" s="176"/>
      <c r="FO15" s="176"/>
      <c r="FP15" s="176"/>
      <c r="FQ15" s="176"/>
      <c r="FR15" s="176"/>
      <c r="FS15" s="174"/>
      <c r="FT15" s="174"/>
      <c r="FU15" s="174"/>
      <c r="FV15" s="174"/>
      <c r="FW15" s="174"/>
      <c r="GD15" s="73">
        <v>9</v>
      </c>
      <c r="GE15" s="73"/>
      <c r="GF15" s="73"/>
      <c r="GG15" s="73"/>
      <c r="GH15" s="73"/>
      <c r="GI15" s="166">
        <v>21</v>
      </c>
      <c r="GJ15" s="166"/>
      <c r="GK15" s="166"/>
      <c r="GL15" s="166"/>
      <c r="GM15" s="166"/>
      <c r="GN15" s="176"/>
      <c r="GO15" s="176"/>
      <c r="GP15" s="176"/>
      <c r="GQ15" s="176"/>
      <c r="GR15" s="176"/>
      <c r="GS15" s="174"/>
      <c r="GT15" s="174"/>
      <c r="GU15" s="174"/>
      <c r="GV15" s="174"/>
      <c r="GW15" s="174"/>
      <c r="HD15" s="73">
        <v>9</v>
      </c>
      <c r="HE15" s="73"/>
      <c r="HF15" s="73"/>
      <c r="HG15" s="73"/>
      <c r="HH15" s="73"/>
      <c r="HI15" s="166">
        <v>178</v>
      </c>
      <c r="HJ15" s="166"/>
      <c r="HK15" s="166"/>
      <c r="HL15" s="166"/>
      <c r="HM15" s="166"/>
      <c r="HN15" s="176"/>
      <c r="HO15" s="176"/>
      <c r="HP15" s="176"/>
      <c r="HQ15" s="176"/>
      <c r="HR15" s="176"/>
      <c r="HS15" s="174"/>
      <c r="HT15" s="174"/>
      <c r="HU15" s="174"/>
      <c r="HV15" s="174"/>
      <c r="HW15" s="174"/>
      <c r="IA15" s="19"/>
      <c r="IB15" s="12"/>
      <c r="IC15" s="4"/>
      <c r="ID15" s="1" t="s">
        <v>19</v>
      </c>
      <c r="IH15" s="1" t="s">
        <v>20</v>
      </c>
      <c r="IX15" s="5"/>
    </row>
    <row r="16" spans="1:258" ht="25" customHeight="1" thickBot="1">
      <c r="A16" s="19"/>
      <c r="B16" s="19"/>
      <c r="C16" s="17"/>
      <c r="D16" s="17"/>
      <c r="E16" s="17" t="s">
        <v>6</v>
      </c>
      <c r="F16" s="17" t="s">
        <v>59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20"/>
      <c r="Z16" s="20"/>
      <c r="AE16" s="196"/>
      <c r="AF16" s="196"/>
      <c r="AG16" s="196"/>
      <c r="AH16" s="196"/>
      <c r="AI16" s="196"/>
      <c r="AJ16" s="196"/>
      <c r="AK16" s="196"/>
      <c r="AL16" s="196"/>
      <c r="AM16" s="199"/>
      <c r="AN16" s="199"/>
      <c r="AO16" s="199"/>
      <c r="AP16" s="199"/>
      <c r="AQ16" s="199"/>
      <c r="AR16" s="199"/>
      <c r="AS16" s="199"/>
      <c r="AT16" s="199"/>
      <c r="AU16" s="199"/>
      <c r="AV16" s="199"/>
      <c r="BD16" s="73" t="s">
        <v>77</v>
      </c>
      <c r="BE16" s="73"/>
      <c r="BF16" s="73"/>
      <c r="BG16" s="73"/>
      <c r="BH16" s="73"/>
      <c r="BI16" s="152"/>
      <c r="BJ16" s="152"/>
      <c r="BK16" s="152"/>
      <c r="BL16" s="152"/>
      <c r="BM16" s="152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CD16" s="20" t="s">
        <v>144</v>
      </c>
      <c r="DE16" s="122" t="s">
        <v>132</v>
      </c>
      <c r="DF16" s="122"/>
      <c r="DG16" s="122"/>
      <c r="DH16" s="122"/>
      <c r="DI16" s="122"/>
      <c r="DJ16" s="122" t="s">
        <v>133</v>
      </c>
      <c r="DK16" s="122"/>
      <c r="DL16" s="122"/>
      <c r="DM16" s="122"/>
      <c r="DN16" s="122"/>
      <c r="DO16" s="122" t="s">
        <v>134</v>
      </c>
      <c r="DP16" s="122"/>
      <c r="DQ16" s="122"/>
      <c r="DR16" s="122"/>
      <c r="DS16" s="122"/>
      <c r="DT16" s="122" t="s">
        <v>21</v>
      </c>
      <c r="DU16" s="122"/>
      <c r="DV16" s="122"/>
      <c r="DW16" s="122"/>
      <c r="DX16" s="122"/>
      <c r="ED16" s="20" t="s">
        <v>171</v>
      </c>
      <c r="EE16" s="21"/>
      <c r="EI16" s="53"/>
      <c r="EJ16" s="23"/>
      <c r="EK16" s="23"/>
      <c r="EL16" s="23"/>
      <c r="EM16" s="23"/>
      <c r="FD16" s="73">
        <v>10</v>
      </c>
      <c r="FE16" s="73"/>
      <c r="FF16" s="73"/>
      <c r="FG16" s="73"/>
      <c r="FH16" s="73"/>
      <c r="FI16" s="166">
        <v>42</v>
      </c>
      <c r="FJ16" s="166"/>
      <c r="FK16" s="166"/>
      <c r="FL16" s="166"/>
      <c r="FM16" s="166"/>
      <c r="FN16" s="176"/>
      <c r="FO16" s="176"/>
      <c r="FP16" s="176"/>
      <c r="FQ16" s="176"/>
      <c r="FR16" s="176"/>
      <c r="FS16" s="174"/>
      <c r="FT16" s="174"/>
      <c r="FU16" s="174"/>
      <c r="FV16" s="174"/>
      <c r="FW16" s="174"/>
      <c r="GD16" s="73">
        <v>10</v>
      </c>
      <c r="GE16" s="73"/>
      <c r="GF16" s="73"/>
      <c r="GG16" s="73"/>
      <c r="GH16" s="73"/>
      <c r="GI16" s="166">
        <v>21</v>
      </c>
      <c r="GJ16" s="166"/>
      <c r="GK16" s="166"/>
      <c r="GL16" s="166"/>
      <c r="GM16" s="166"/>
      <c r="GN16" s="176"/>
      <c r="GO16" s="176"/>
      <c r="GP16" s="176"/>
      <c r="GQ16" s="176"/>
      <c r="GR16" s="176"/>
      <c r="GS16" s="180"/>
      <c r="GT16" s="181"/>
      <c r="GU16" s="181"/>
      <c r="GV16" s="181"/>
      <c r="GW16" s="55" t="s">
        <v>182</v>
      </c>
      <c r="HD16" s="73">
        <v>10</v>
      </c>
      <c r="HE16" s="73"/>
      <c r="HF16" s="73"/>
      <c r="HG16" s="73"/>
      <c r="HH16" s="73"/>
      <c r="HI16" s="166">
        <v>169</v>
      </c>
      <c r="HJ16" s="166"/>
      <c r="HK16" s="166"/>
      <c r="HL16" s="166"/>
      <c r="HM16" s="166"/>
      <c r="HN16" s="176"/>
      <c r="HO16" s="176"/>
      <c r="HP16" s="176"/>
      <c r="HQ16" s="176"/>
      <c r="HR16" s="176"/>
      <c r="HS16" s="174"/>
      <c r="HT16" s="174"/>
      <c r="HU16" s="174"/>
      <c r="HV16" s="174"/>
      <c r="HW16" s="174"/>
      <c r="IA16" s="19"/>
      <c r="IB16" s="12"/>
      <c r="IC16" s="4"/>
      <c r="ID16" s="1" t="s">
        <v>21</v>
      </c>
      <c r="IH16" s="1" t="s">
        <v>22</v>
      </c>
      <c r="IX16" s="5"/>
    </row>
    <row r="17" spans="1:258" ht="25" customHeight="1" thickTop="1" thickBot="1">
      <c r="A17" s="119" t="s">
        <v>61</v>
      </c>
      <c r="B17" s="119"/>
      <c r="C17" s="119"/>
      <c r="D17" s="17"/>
      <c r="E17" s="17" t="s">
        <v>60</v>
      </c>
      <c r="F17" s="17" t="s">
        <v>62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20"/>
      <c r="Z17" s="20"/>
      <c r="AE17" s="20" t="s">
        <v>102</v>
      </c>
      <c r="AF17" s="20" t="s">
        <v>108</v>
      </c>
      <c r="BD17" s="20" t="s">
        <v>136</v>
      </c>
      <c r="DE17" s="133"/>
      <c r="DF17" s="133"/>
      <c r="DG17" s="133"/>
      <c r="DH17" s="133"/>
      <c r="DI17" s="133"/>
      <c r="DJ17" s="133"/>
      <c r="DK17" s="133"/>
      <c r="DL17" s="133"/>
      <c r="DM17" s="133"/>
      <c r="DN17" s="133"/>
      <c r="DO17" s="133"/>
      <c r="DP17" s="133"/>
      <c r="DQ17" s="133"/>
      <c r="DR17" s="133"/>
      <c r="DS17" s="133"/>
      <c r="DT17" s="133"/>
      <c r="DU17" s="133"/>
      <c r="DV17" s="133"/>
      <c r="DW17" s="133"/>
      <c r="DX17" s="133"/>
      <c r="EI17" s="54"/>
      <c r="EJ17" s="54"/>
      <c r="EK17" s="54"/>
      <c r="EL17" s="54"/>
      <c r="EM17" s="54"/>
      <c r="FD17" s="73">
        <v>11</v>
      </c>
      <c r="FE17" s="73"/>
      <c r="FF17" s="73"/>
      <c r="FG17" s="73"/>
      <c r="FH17" s="73"/>
      <c r="FI17" s="166">
        <v>43</v>
      </c>
      <c r="FJ17" s="166"/>
      <c r="FK17" s="166"/>
      <c r="FL17" s="166"/>
      <c r="FM17" s="166"/>
      <c r="FN17" s="176"/>
      <c r="FO17" s="176"/>
      <c r="FP17" s="176"/>
      <c r="FQ17" s="176"/>
      <c r="FR17" s="176"/>
      <c r="FS17" s="174"/>
      <c r="FT17" s="174"/>
      <c r="FU17" s="174"/>
      <c r="FV17" s="174"/>
      <c r="FW17" s="174"/>
      <c r="GD17" s="73">
        <v>11</v>
      </c>
      <c r="GE17" s="73"/>
      <c r="GF17" s="73"/>
      <c r="GG17" s="73"/>
      <c r="GH17" s="73"/>
      <c r="GI17" s="166">
        <v>29</v>
      </c>
      <c r="GJ17" s="166"/>
      <c r="GK17" s="166"/>
      <c r="GL17" s="166"/>
      <c r="GM17" s="166"/>
      <c r="GN17" s="176"/>
      <c r="GO17" s="176"/>
      <c r="GP17" s="176"/>
      <c r="GQ17" s="176"/>
      <c r="GR17" s="176"/>
      <c r="GS17" s="174"/>
      <c r="GT17" s="174"/>
      <c r="GU17" s="174"/>
      <c r="GV17" s="174"/>
      <c r="GW17" s="174"/>
      <c r="HD17" s="73">
        <v>11</v>
      </c>
      <c r="HE17" s="73"/>
      <c r="HF17" s="73"/>
      <c r="HG17" s="73"/>
      <c r="HH17" s="73"/>
      <c r="HI17" s="166">
        <v>165</v>
      </c>
      <c r="HJ17" s="166"/>
      <c r="HK17" s="166"/>
      <c r="HL17" s="166"/>
      <c r="HM17" s="166"/>
      <c r="HN17" s="176"/>
      <c r="HO17" s="176"/>
      <c r="HP17" s="176"/>
      <c r="HQ17" s="176"/>
      <c r="HR17" s="176"/>
      <c r="HS17" s="180"/>
      <c r="HT17" s="181"/>
      <c r="HU17" s="181"/>
      <c r="HV17" s="181"/>
      <c r="HW17" s="55" t="s">
        <v>196</v>
      </c>
      <c r="IA17" s="19"/>
      <c r="IB17" s="12"/>
      <c r="IC17" s="27"/>
      <c r="ID17" s="28" t="s">
        <v>23</v>
      </c>
      <c r="IE17" s="28"/>
      <c r="IF17" s="28"/>
      <c r="IG17" s="28"/>
      <c r="IH17" s="28" t="s">
        <v>24</v>
      </c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9"/>
    </row>
    <row r="18" spans="1:258" ht="25" customHeight="1">
      <c r="A18" s="19"/>
      <c r="B18" s="19"/>
      <c r="C18" s="17"/>
      <c r="D18" s="17"/>
      <c r="E18" s="17"/>
      <c r="F18" s="17" t="s">
        <v>63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20"/>
      <c r="Z18" s="20"/>
      <c r="AF18" s="20" t="s">
        <v>109</v>
      </c>
      <c r="AG18" s="20" t="s">
        <v>103</v>
      </c>
      <c r="AN18" s="67"/>
      <c r="AO18" s="65"/>
      <c r="AP18" s="65"/>
      <c r="AQ18" s="65"/>
      <c r="AR18" s="66"/>
      <c r="AS18" s="20" t="s">
        <v>43</v>
      </c>
      <c r="CB18" s="20" t="s">
        <v>69</v>
      </c>
      <c r="CC18" s="20" t="s">
        <v>145</v>
      </c>
      <c r="DE18" s="73">
        <v>1</v>
      </c>
      <c r="DF18" s="73"/>
      <c r="DG18" s="73"/>
      <c r="DH18" s="73"/>
      <c r="DI18" s="73"/>
      <c r="DJ18" s="166">
        <v>68</v>
      </c>
      <c r="DK18" s="166"/>
      <c r="DL18" s="166"/>
      <c r="DM18" s="166"/>
      <c r="DN18" s="166"/>
      <c r="DO18" s="105"/>
      <c r="DP18" s="105"/>
      <c r="DQ18" s="105"/>
      <c r="DR18" s="105"/>
      <c r="DS18" s="105"/>
      <c r="DT18" s="106"/>
      <c r="DU18" s="106"/>
      <c r="DV18" s="106"/>
      <c r="DW18" s="106"/>
      <c r="DX18" s="106"/>
      <c r="FD18" s="73">
        <v>12</v>
      </c>
      <c r="FE18" s="73"/>
      <c r="FF18" s="73"/>
      <c r="FG18" s="73"/>
      <c r="FH18" s="73"/>
      <c r="FI18" s="166">
        <v>73</v>
      </c>
      <c r="FJ18" s="166"/>
      <c r="FK18" s="166"/>
      <c r="FL18" s="166"/>
      <c r="FM18" s="166"/>
      <c r="FN18" s="176"/>
      <c r="FO18" s="176"/>
      <c r="FP18" s="176"/>
      <c r="FQ18" s="176"/>
      <c r="FR18" s="176"/>
      <c r="FS18" s="174"/>
      <c r="FT18" s="174"/>
      <c r="FU18" s="174"/>
      <c r="FV18" s="174"/>
      <c r="FW18" s="174"/>
      <c r="GD18" s="73">
        <v>12</v>
      </c>
      <c r="GE18" s="73"/>
      <c r="GF18" s="73"/>
      <c r="GG18" s="73"/>
      <c r="GH18" s="73"/>
      <c r="GI18" s="166">
        <v>3</v>
      </c>
      <c r="GJ18" s="166"/>
      <c r="GK18" s="166"/>
      <c r="GL18" s="166"/>
      <c r="GM18" s="166"/>
      <c r="GN18" s="176"/>
      <c r="GO18" s="176"/>
      <c r="GP18" s="176"/>
      <c r="GQ18" s="176"/>
      <c r="GR18" s="176"/>
      <c r="GS18" s="174"/>
      <c r="GT18" s="174"/>
      <c r="GU18" s="174"/>
      <c r="GV18" s="174"/>
      <c r="GW18" s="174"/>
      <c r="HD18" s="73">
        <v>12</v>
      </c>
      <c r="HE18" s="73"/>
      <c r="HF18" s="73"/>
      <c r="HG18" s="73"/>
      <c r="HH18" s="73"/>
      <c r="HI18" s="166">
        <v>174</v>
      </c>
      <c r="HJ18" s="166"/>
      <c r="HK18" s="166"/>
      <c r="HL18" s="166"/>
      <c r="HM18" s="166"/>
      <c r="HN18" s="176"/>
      <c r="HO18" s="176"/>
      <c r="HP18" s="176"/>
      <c r="HQ18" s="176"/>
      <c r="HR18" s="176"/>
      <c r="HS18" s="174"/>
      <c r="HT18" s="174"/>
      <c r="HU18" s="174"/>
      <c r="HV18" s="174"/>
      <c r="HW18" s="174"/>
      <c r="IA18" s="19"/>
      <c r="IC18" s="41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</row>
    <row r="19" spans="1:258" ht="25" customHeight="1">
      <c r="A19" s="19"/>
      <c r="B19" s="19"/>
      <c r="C19" s="17"/>
      <c r="D19" s="17"/>
      <c r="E19" s="17"/>
      <c r="F19" s="17" t="s">
        <v>64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20"/>
      <c r="Z19" s="20"/>
      <c r="AG19" s="20" t="s">
        <v>105</v>
      </c>
      <c r="AK19" s="67"/>
      <c r="AL19" s="65"/>
      <c r="AM19" s="66"/>
      <c r="AN19" s="20" t="s">
        <v>106</v>
      </c>
      <c r="AO19" s="67"/>
      <c r="AP19" s="65"/>
      <c r="AQ19" s="66"/>
      <c r="AR19" s="20" t="s">
        <v>107</v>
      </c>
      <c r="BB19" s="20" t="s">
        <v>44</v>
      </c>
      <c r="BC19" s="20" t="s">
        <v>138</v>
      </c>
      <c r="CD19" s="122" t="s">
        <v>132</v>
      </c>
      <c r="CE19" s="122"/>
      <c r="CF19" s="122"/>
      <c r="CG19" s="122"/>
      <c r="CH19" s="122"/>
      <c r="CI19" s="122" t="s">
        <v>133</v>
      </c>
      <c r="CJ19" s="122"/>
      <c r="CK19" s="122"/>
      <c r="CL19" s="122"/>
      <c r="CM19" s="122"/>
      <c r="CN19" s="122" t="s">
        <v>134</v>
      </c>
      <c r="CO19" s="122"/>
      <c r="CP19" s="122"/>
      <c r="CQ19" s="122"/>
      <c r="CR19" s="122"/>
      <c r="CS19" s="122" t="s">
        <v>21</v>
      </c>
      <c r="CT19" s="122"/>
      <c r="CU19" s="122"/>
      <c r="CV19" s="122"/>
      <c r="CW19" s="122"/>
      <c r="DE19" s="73">
        <v>2</v>
      </c>
      <c r="DF19" s="73"/>
      <c r="DG19" s="73"/>
      <c r="DH19" s="73"/>
      <c r="DI19" s="73"/>
      <c r="DJ19" s="166">
        <v>84</v>
      </c>
      <c r="DK19" s="166"/>
      <c r="DL19" s="166"/>
      <c r="DM19" s="166"/>
      <c r="DN19" s="166"/>
      <c r="DO19" s="105"/>
      <c r="DP19" s="105"/>
      <c r="DQ19" s="105"/>
      <c r="DR19" s="105"/>
      <c r="DS19" s="105"/>
      <c r="DT19" s="106"/>
      <c r="DU19" s="106"/>
      <c r="DV19" s="106"/>
      <c r="DW19" s="106"/>
      <c r="DX19" s="106"/>
      <c r="FD19" s="73">
        <v>13</v>
      </c>
      <c r="FE19" s="73"/>
      <c r="FF19" s="73"/>
      <c r="FG19" s="73"/>
      <c r="FH19" s="73"/>
      <c r="FI19" s="166">
        <v>25</v>
      </c>
      <c r="FJ19" s="166"/>
      <c r="FK19" s="166"/>
      <c r="FL19" s="166"/>
      <c r="FM19" s="166"/>
      <c r="FN19" s="176"/>
      <c r="FO19" s="176"/>
      <c r="FP19" s="176"/>
      <c r="FQ19" s="176"/>
      <c r="FR19" s="176"/>
      <c r="FS19" s="174"/>
      <c r="FT19" s="174"/>
      <c r="FU19" s="174"/>
      <c r="FV19" s="174"/>
      <c r="FW19" s="174"/>
      <c r="GD19" s="73">
        <v>13</v>
      </c>
      <c r="GE19" s="73"/>
      <c r="GF19" s="73"/>
      <c r="GG19" s="73"/>
      <c r="GH19" s="73"/>
      <c r="GI19" s="166">
        <v>1</v>
      </c>
      <c r="GJ19" s="166"/>
      <c r="GK19" s="166"/>
      <c r="GL19" s="166"/>
      <c r="GM19" s="166"/>
      <c r="GN19" s="176"/>
      <c r="GO19" s="176"/>
      <c r="GP19" s="176"/>
      <c r="GQ19" s="176"/>
      <c r="GR19" s="176"/>
      <c r="GS19" s="174"/>
      <c r="GT19" s="174"/>
      <c r="GU19" s="174"/>
      <c r="GV19" s="174"/>
      <c r="GW19" s="174"/>
      <c r="HD19" s="73">
        <v>13</v>
      </c>
      <c r="HE19" s="73"/>
      <c r="HF19" s="73"/>
      <c r="HG19" s="73"/>
      <c r="HH19" s="73"/>
      <c r="HI19" s="166">
        <v>167</v>
      </c>
      <c r="HJ19" s="166"/>
      <c r="HK19" s="166"/>
      <c r="HL19" s="166"/>
      <c r="HM19" s="166"/>
      <c r="HN19" s="172"/>
      <c r="HO19" s="173"/>
      <c r="HP19" s="173"/>
      <c r="HQ19" s="173"/>
      <c r="HR19" s="61" t="s">
        <v>191</v>
      </c>
      <c r="HS19" s="174"/>
      <c r="HT19" s="174"/>
      <c r="HU19" s="174"/>
      <c r="HV19" s="174"/>
      <c r="HW19" s="174"/>
      <c r="IA19" s="19"/>
      <c r="IB19" s="12"/>
      <c r="IC19" s="13" t="s">
        <v>1</v>
      </c>
      <c r="ID19" s="9" t="s">
        <v>7</v>
      </c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10"/>
    </row>
    <row r="20" spans="1:258" ht="25" customHeight="1" thickBot="1">
      <c r="A20" s="19"/>
      <c r="B20" s="19"/>
      <c r="C20" s="17"/>
      <c r="D20" s="17"/>
      <c r="E20" s="17"/>
      <c r="F20" s="67"/>
      <c r="G20" s="65"/>
      <c r="H20" s="65"/>
      <c r="I20" s="65"/>
      <c r="J20" s="65"/>
      <c r="K20" s="66"/>
      <c r="L20" s="17" t="s">
        <v>66</v>
      </c>
      <c r="M20" s="17"/>
      <c r="N20" s="17"/>
      <c r="O20" s="67"/>
      <c r="P20" s="66"/>
      <c r="Q20" s="17" t="s">
        <v>68</v>
      </c>
      <c r="R20" s="17"/>
      <c r="S20" s="17"/>
      <c r="T20" s="17"/>
      <c r="U20" s="17"/>
      <c r="V20" s="17"/>
      <c r="W20" s="17"/>
      <c r="X20" s="17"/>
      <c r="Y20" s="22"/>
      <c r="Z20" s="22"/>
      <c r="AF20" s="20" t="s">
        <v>110</v>
      </c>
      <c r="AG20" s="20" t="s">
        <v>111</v>
      </c>
      <c r="BA20" s="22"/>
      <c r="BD20" s="122" t="s">
        <v>132</v>
      </c>
      <c r="BE20" s="122"/>
      <c r="BF20" s="122"/>
      <c r="BG20" s="122"/>
      <c r="BH20" s="122"/>
      <c r="BI20" s="122" t="s">
        <v>133</v>
      </c>
      <c r="BJ20" s="122"/>
      <c r="BK20" s="122"/>
      <c r="BL20" s="122"/>
      <c r="BM20" s="122"/>
      <c r="BN20" s="122" t="s">
        <v>134</v>
      </c>
      <c r="BO20" s="122"/>
      <c r="BP20" s="122"/>
      <c r="BQ20" s="122"/>
      <c r="BR20" s="122"/>
      <c r="BS20" s="175" t="s">
        <v>21</v>
      </c>
      <c r="BT20" s="175"/>
      <c r="BU20" s="175"/>
      <c r="BV20" s="175"/>
      <c r="BW20" s="175"/>
      <c r="BX20" s="22"/>
      <c r="BY20" s="22"/>
      <c r="BZ20" s="22"/>
      <c r="CA20" s="22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  <c r="CT20" s="133"/>
      <c r="CU20" s="133"/>
      <c r="CV20" s="133"/>
      <c r="CW20" s="133"/>
      <c r="CX20" s="22"/>
      <c r="CY20" s="22"/>
      <c r="CZ20" s="22"/>
      <c r="DA20" s="22"/>
      <c r="DB20" s="22"/>
      <c r="DC20" s="22"/>
      <c r="DD20" s="22"/>
      <c r="DE20" s="73">
        <v>3</v>
      </c>
      <c r="DF20" s="73"/>
      <c r="DG20" s="73"/>
      <c r="DH20" s="73"/>
      <c r="DI20" s="73"/>
      <c r="DJ20" s="166">
        <v>76</v>
      </c>
      <c r="DK20" s="166"/>
      <c r="DL20" s="166"/>
      <c r="DM20" s="166"/>
      <c r="DN20" s="166"/>
      <c r="DO20" s="105"/>
      <c r="DP20" s="105"/>
      <c r="DQ20" s="105"/>
      <c r="DR20" s="105"/>
      <c r="DS20" s="105"/>
      <c r="DT20" s="106"/>
      <c r="DU20" s="106"/>
      <c r="DV20" s="106"/>
      <c r="DW20" s="106"/>
      <c r="DX20" s="106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171">
        <v>14</v>
      </c>
      <c r="FE20" s="171"/>
      <c r="FF20" s="171"/>
      <c r="FG20" s="171"/>
      <c r="FH20" s="171"/>
      <c r="FI20" s="169">
        <v>22</v>
      </c>
      <c r="FJ20" s="169"/>
      <c r="FK20" s="169"/>
      <c r="FL20" s="169"/>
      <c r="FM20" s="169"/>
      <c r="FN20" s="170"/>
      <c r="FO20" s="170"/>
      <c r="FP20" s="170"/>
      <c r="FQ20" s="170"/>
      <c r="FR20" s="170"/>
      <c r="FS20" s="167"/>
      <c r="FT20" s="167"/>
      <c r="FU20" s="167"/>
      <c r="FV20" s="167"/>
      <c r="FW20" s="167"/>
      <c r="FX20" s="22"/>
      <c r="FY20" s="22"/>
      <c r="FZ20" s="22"/>
      <c r="GA20" s="22"/>
      <c r="GB20" s="22"/>
      <c r="GC20" s="22"/>
      <c r="GD20" s="171">
        <v>14</v>
      </c>
      <c r="GE20" s="171"/>
      <c r="GF20" s="171"/>
      <c r="GG20" s="171"/>
      <c r="GH20" s="171"/>
      <c r="GI20" s="169">
        <v>41</v>
      </c>
      <c r="GJ20" s="169"/>
      <c r="GK20" s="169"/>
      <c r="GL20" s="169"/>
      <c r="GM20" s="169"/>
      <c r="GN20" s="170"/>
      <c r="GO20" s="170"/>
      <c r="GP20" s="170"/>
      <c r="GQ20" s="170"/>
      <c r="GR20" s="170"/>
      <c r="GS20" s="167"/>
      <c r="GT20" s="167"/>
      <c r="GU20" s="167"/>
      <c r="GV20" s="167"/>
      <c r="GW20" s="167"/>
      <c r="GX20" s="22"/>
      <c r="GY20" s="22"/>
      <c r="GZ20" s="22"/>
      <c r="HA20" s="22"/>
      <c r="HB20" s="22"/>
      <c r="HC20" s="22"/>
      <c r="HD20" s="171">
        <v>14</v>
      </c>
      <c r="HE20" s="171"/>
      <c r="HF20" s="171"/>
      <c r="HG20" s="171"/>
      <c r="HH20" s="171"/>
      <c r="HI20" s="169">
        <v>163</v>
      </c>
      <c r="HJ20" s="169"/>
      <c r="HK20" s="169"/>
      <c r="HL20" s="169"/>
      <c r="HM20" s="169"/>
      <c r="HN20" s="170"/>
      <c r="HO20" s="170"/>
      <c r="HP20" s="170"/>
      <c r="HQ20" s="170"/>
      <c r="HR20" s="170"/>
      <c r="HS20" s="167"/>
      <c r="HT20" s="167"/>
      <c r="HU20" s="167"/>
      <c r="HV20" s="167"/>
      <c r="HW20" s="167"/>
      <c r="HX20" s="22"/>
      <c r="HY20" s="22"/>
      <c r="HZ20" s="22"/>
      <c r="IA20" s="19"/>
      <c r="IB20" s="12"/>
      <c r="IC20" s="11"/>
      <c r="IX20" s="12"/>
    </row>
    <row r="21" spans="1:258" ht="25" customHeight="1" thickTop="1">
      <c r="A21" s="119" t="s">
        <v>70</v>
      </c>
      <c r="B21" s="119"/>
      <c r="C21" s="119"/>
      <c r="D21" s="17"/>
      <c r="E21" s="17" t="s">
        <v>69</v>
      </c>
      <c r="F21" s="17" t="s">
        <v>71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20"/>
      <c r="Z21" s="20"/>
      <c r="AG21" s="20" t="s">
        <v>112</v>
      </c>
      <c r="AP21" s="67"/>
      <c r="AQ21" s="65"/>
      <c r="AR21" s="66"/>
      <c r="AS21" s="20" t="s">
        <v>113</v>
      </c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68"/>
      <c r="BT21" s="168"/>
      <c r="BU21" s="168"/>
      <c r="BV21" s="168"/>
      <c r="BW21" s="168"/>
      <c r="BX21" s="24"/>
      <c r="BY21" s="24"/>
      <c r="BZ21" s="24"/>
      <c r="CD21" s="73">
        <v>1</v>
      </c>
      <c r="CE21" s="73"/>
      <c r="CF21" s="73"/>
      <c r="CG21" s="73"/>
      <c r="CH21" s="73"/>
      <c r="CI21" s="124">
        <v>5.2</v>
      </c>
      <c r="CJ21" s="124"/>
      <c r="CK21" s="124"/>
      <c r="CL21" s="124"/>
      <c r="CM21" s="124"/>
      <c r="CN21" s="105">
        <v>-1.6499999999999995</v>
      </c>
      <c r="CO21" s="105"/>
      <c r="CP21" s="105"/>
      <c r="CQ21" s="105"/>
      <c r="CR21" s="105"/>
      <c r="CS21" s="106"/>
      <c r="CT21" s="106"/>
      <c r="CU21" s="106"/>
      <c r="CV21" s="106"/>
      <c r="CW21" s="106"/>
      <c r="CX21" s="24"/>
      <c r="CY21" s="24"/>
      <c r="CZ21" s="24"/>
      <c r="DE21" s="73">
        <v>4</v>
      </c>
      <c r="DF21" s="73"/>
      <c r="DG21" s="73"/>
      <c r="DH21" s="73"/>
      <c r="DI21" s="73"/>
      <c r="DJ21" s="166">
        <v>72</v>
      </c>
      <c r="DK21" s="166"/>
      <c r="DL21" s="166"/>
      <c r="DM21" s="166"/>
      <c r="DN21" s="166"/>
      <c r="DO21" s="105"/>
      <c r="DP21" s="105"/>
      <c r="DQ21" s="105"/>
      <c r="DR21" s="105"/>
      <c r="DS21" s="105"/>
      <c r="DT21" s="106"/>
      <c r="DU21" s="106"/>
      <c r="DV21" s="106"/>
      <c r="DW21" s="106"/>
      <c r="DX21" s="106"/>
      <c r="DY21" s="24"/>
      <c r="DZ21" s="24"/>
      <c r="EH21" s="24"/>
      <c r="EI21" s="24"/>
      <c r="EJ21" s="24"/>
      <c r="EK21" s="24"/>
      <c r="EL21" s="24"/>
      <c r="EM21" s="24"/>
      <c r="EN21" s="81" t="s">
        <v>15</v>
      </c>
      <c r="EO21" s="82"/>
      <c r="EP21" s="82"/>
      <c r="EQ21" s="82"/>
      <c r="ER21" s="82"/>
      <c r="ES21" s="150"/>
      <c r="ET21" s="150"/>
      <c r="EU21" s="150"/>
      <c r="EV21" s="150"/>
      <c r="EW21" s="151"/>
      <c r="EX21" s="24"/>
      <c r="EY21" s="24"/>
      <c r="EZ21" s="24"/>
      <c r="FD21" s="107" t="s">
        <v>135</v>
      </c>
      <c r="FE21" s="107"/>
      <c r="FF21" s="107"/>
      <c r="FG21" s="107"/>
      <c r="FH21" s="107"/>
      <c r="FI21" s="160"/>
      <c r="FJ21" s="161"/>
      <c r="FK21" s="161"/>
      <c r="FL21" s="161"/>
      <c r="FM21" s="162"/>
      <c r="FN21" s="155"/>
      <c r="FO21" s="163"/>
      <c r="FP21" s="163"/>
      <c r="FQ21" s="163"/>
      <c r="FR21" s="164"/>
      <c r="FS21" s="165"/>
      <c r="FT21" s="165"/>
      <c r="FU21" s="165"/>
      <c r="FV21" s="165"/>
      <c r="FW21" s="165"/>
      <c r="FX21" s="24"/>
      <c r="FY21" s="24"/>
      <c r="FZ21" s="24"/>
      <c r="GD21" s="107" t="s">
        <v>135</v>
      </c>
      <c r="GE21" s="107"/>
      <c r="GF21" s="107"/>
      <c r="GG21" s="107"/>
      <c r="GH21" s="107"/>
      <c r="GI21" s="159"/>
      <c r="GJ21" s="159"/>
      <c r="GK21" s="159"/>
      <c r="GL21" s="159"/>
      <c r="GM21" s="159"/>
      <c r="GN21" s="155"/>
      <c r="GO21" s="156"/>
      <c r="GP21" s="156"/>
      <c r="GQ21" s="156"/>
      <c r="GR21" s="57" t="s">
        <v>181</v>
      </c>
      <c r="GS21" s="157"/>
      <c r="GT21" s="158"/>
      <c r="GU21" s="158"/>
      <c r="GV21" s="158"/>
      <c r="GW21" s="58" t="s">
        <v>183</v>
      </c>
      <c r="GX21" s="24"/>
      <c r="GY21" s="24"/>
      <c r="GZ21" s="24"/>
      <c r="HD21" s="107" t="s">
        <v>135</v>
      </c>
      <c r="HE21" s="107"/>
      <c r="HF21" s="107"/>
      <c r="HG21" s="107"/>
      <c r="HH21" s="107"/>
      <c r="HI21" s="159"/>
      <c r="HJ21" s="159"/>
      <c r="HK21" s="159"/>
      <c r="HL21" s="159"/>
      <c r="HM21" s="159"/>
      <c r="HN21" s="155"/>
      <c r="HO21" s="156"/>
      <c r="HP21" s="156"/>
      <c r="HQ21" s="156"/>
      <c r="HR21" s="57" t="s">
        <v>192</v>
      </c>
      <c r="HS21" s="157"/>
      <c r="HT21" s="158"/>
      <c r="HU21" s="158"/>
      <c r="HV21" s="158"/>
      <c r="HW21" s="58" t="s">
        <v>194</v>
      </c>
      <c r="HX21" s="24"/>
      <c r="HY21" s="24"/>
      <c r="HZ21" s="24"/>
      <c r="IA21" s="19"/>
      <c r="IB21" s="12"/>
      <c r="IC21" s="11"/>
      <c r="IX21" s="12"/>
    </row>
    <row r="22" spans="1:258" ht="25" customHeight="1" thickBot="1">
      <c r="A22" s="19"/>
      <c r="B22" s="19"/>
      <c r="C22" s="17"/>
      <c r="D22" s="17"/>
      <c r="E22" s="17"/>
      <c r="F22" s="17"/>
      <c r="G22" s="17"/>
      <c r="H22" s="17"/>
      <c r="I22" s="17"/>
      <c r="J22" s="128" t="s">
        <v>73</v>
      </c>
      <c r="K22" s="146"/>
      <c r="L22" s="146"/>
      <c r="M22" s="129"/>
      <c r="N22" s="143" t="s">
        <v>76</v>
      </c>
      <c r="O22" s="144"/>
      <c r="P22" s="144"/>
      <c r="Q22" s="145"/>
      <c r="R22" s="143" t="s">
        <v>81</v>
      </c>
      <c r="S22" s="144"/>
      <c r="T22" s="145"/>
      <c r="U22" s="44"/>
      <c r="V22" s="44"/>
      <c r="W22" s="17"/>
      <c r="X22" s="17"/>
      <c r="Y22" s="20"/>
      <c r="Z22" s="20"/>
      <c r="AC22" s="22"/>
      <c r="AE22" s="22"/>
      <c r="AF22" s="22"/>
      <c r="AG22" s="20" t="s">
        <v>114</v>
      </c>
      <c r="AH22" s="22"/>
      <c r="AI22" s="22"/>
      <c r="AJ22" s="22"/>
      <c r="AK22" s="22"/>
      <c r="AL22" s="22"/>
      <c r="AM22" s="22"/>
      <c r="AN22" s="22"/>
      <c r="AO22" s="22"/>
      <c r="AP22" s="67"/>
      <c r="AQ22" s="65"/>
      <c r="AR22" s="66"/>
      <c r="AS22" s="20" t="s">
        <v>117</v>
      </c>
      <c r="AT22" s="22"/>
      <c r="AU22" s="22"/>
      <c r="AV22" s="22"/>
      <c r="AW22" s="22"/>
      <c r="AX22" s="22"/>
      <c r="AY22" s="22"/>
      <c r="AZ22" s="22"/>
      <c r="BD22" s="73">
        <v>1</v>
      </c>
      <c r="BE22" s="73"/>
      <c r="BF22" s="73"/>
      <c r="BG22" s="73"/>
      <c r="BH22" s="73"/>
      <c r="BI22" s="124">
        <v>5.2</v>
      </c>
      <c r="BJ22" s="124"/>
      <c r="BK22" s="124"/>
      <c r="BL22" s="124"/>
      <c r="BM22" s="124"/>
      <c r="BN22" s="149"/>
      <c r="BO22" s="125"/>
      <c r="BP22" s="125"/>
      <c r="BQ22" s="125"/>
      <c r="BR22" s="125"/>
      <c r="BS22" s="80"/>
      <c r="BT22" s="80"/>
      <c r="BU22" s="80"/>
      <c r="BV22" s="80"/>
      <c r="BW22" s="80"/>
      <c r="BX22" s="24"/>
      <c r="BY22" s="24"/>
      <c r="BZ22" s="24"/>
      <c r="CD22" s="73">
        <v>2</v>
      </c>
      <c r="CE22" s="73"/>
      <c r="CF22" s="73"/>
      <c r="CG22" s="73"/>
      <c r="CH22" s="73"/>
      <c r="CI22" s="124">
        <v>4.0999999999999996</v>
      </c>
      <c r="CJ22" s="124"/>
      <c r="CK22" s="124"/>
      <c r="CL22" s="124"/>
      <c r="CM22" s="124"/>
      <c r="CN22" s="105">
        <v>-2.75</v>
      </c>
      <c r="CO22" s="105"/>
      <c r="CP22" s="105"/>
      <c r="CQ22" s="105"/>
      <c r="CR22" s="105"/>
      <c r="CS22" s="106"/>
      <c r="CT22" s="106"/>
      <c r="CU22" s="106"/>
      <c r="CV22" s="106"/>
      <c r="CW22" s="106"/>
      <c r="CX22" s="24"/>
      <c r="CY22" s="24"/>
      <c r="CZ22" s="24"/>
      <c r="DE22" s="73">
        <v>5</v>
      </c>
      <c r="DF22" s="73"/>
      <c r="DG22" s="73"/>
      <c r="DH22" s="73"/>
      <c r="DI22" s="73"/>
      <c r="DJ22" s="166">
        <v>72</v>
      </c>
      <c r="DK22" s="166"/>
      <c r="DL22" s="166"/>
      <c r="DM22" s="166"/>
      <c r="DN22" s="166"/>
      <c r="DO22" s="105"/>
      <c r="DP22" s="105"/>
      <c r="DQ22" s="105"/>
      <c r="DR22" s="105"/>
      <c r="DS22" s="105"/>
      <c r="DT22" s="106"/>
      <c r="DU22" s="106"/>
      <c r="DV22" s="106"/>
      <c r="DW22" s="106"/>
      <c r="DX22" s="106"/>
      <c r="DY22" s="24"/>
      <c r="DZ22" s="24"/>
      <c r="EH22" s="24"/>
      <c r="EI22" s="24"/>
      <c r="EJ22" s="24"/>
      <c r="EK22" s="24"/>
      <c r="EL22" s="24"/>
      <c r="EM22" s="24"/>
      <c r="EN22" s="81"/>
      <c r="EO22" s="82"/>
      <c r="EP22" s="82"/>
      <c r="EQ22" s="82"/>
      <c r="ER22" s="82"/>
      <c r="ES22" s="150"/>
      <c r="ET22" s="150"/>
      <c r="EU22" s="150"/>
      <c r="EV22" s="150"/>
      <c r="EW22" s="151"/>
      <c r="EX22" s="24"/>
      <c r="EY22" s="24"/>
      <c r="EZ22" s="24"/>
      <c r="FD22" s="73" t="s">
        <v>77</v>
      </c>
      <c r="FE22" s="73"/>
      <c r="FF22" s="73"/>
      <c r="FG22" s="73"/>
      <c r="FH22" s="73"/>
      <c r="FI22" s="153"/>
      <c r="FJ22" s="154"/>
      <c r="FK22" s="154"/>
      <c r="FL22" s="154"/>
      <c r="FM22" s="56" t="s">
        <v>177</v>
      </c>
      <c r="FN22" s="77"/>
      <c r="FO22" s="78"/>
      <c r="FP22" s="78"/>
      <c r="FQ22" s="78"/>
      <c r="FR22" s="79"/>
      <c r="FS22" s="80"/>
      <c r="FT22" s="80"/>
      <c r="FU22" s="80"/>
      <c r="FV22" s="80"/>
      <c r="FW22" s="80"/>
      <c r="FX22" s="24"/>
      <c r="FY22" s="24"/>
      <c r="FZ22" s="24"/>
      <c r="GD22" s="73" t="s">
        <v>77</v>
      </c>
      <c r="GE22" s="73"/>
      <c r="GF22" s="73"/>
      <c r="GG22" s="73"/>
      <c r="GH22" s="73"/>
      <c r="GI22" s="152"/>
      <c r="GJ22" s="152"/>
      <c r="GK22" s="152"/>
      <c r="GL22" s="152"/>
      <c r="GM22" s="152"/>
      <c r="GN22" s="77"/>
      <c r="GO22" s="78"/>
      <c r="GP22" s="78"/>
      <c r="GQ22" s="78"/>
      <c r="GR22" s="79"/>
      <c r="GS22" s="80"/>
      <c r="GT22" s="80"/>
      <c r="GU22" s="80"/>
      <c r="GV22" s="80"/>
      <c r="GW22" s="80"/>
      <c r="GX22" s="24"/>
      <c r="GY22" s="24"/>
      <c r="GZ22" s="24"/>
      <c r="HD22" s="73" t="s">
        <v>77</v>
      </c>
      <c r="HE22" s="73"/>
      <c r="HF22" s="73"/>
      <c r="HG22" s="73"/>
      <c r="HH22" s="73"/>
      <c r="HI22" s="152"/>
      <c r="HJ22" s="152"/>
      <c r="HK22" s="152"/>
      <c r="HL22" s="152"/>
      <c r="HM22" s="152"/>
      <c r="HN22" s="77"/>
      <c r="HO22" s="78"/>
      <c r="HP22" s="78"/>
      <c r="HQ22" s="78"/>
      <c r="HR22" s="79"/>
      <c r="HS22" s="80"/>
      <c r="HT22" s="80"/>
      <c r="HU22" s="80"/>
      <c r="HV22" s="80"/>
      <c r="HW22" s="80"/>
      <c r="HX22" s="24"/>
      <c r="HY22" s="24"/>
      <c r="HZ22" s="24"/>
      <c r="IA22" s="19"/>
      <c r="IB22" s="12"/>
      <c r="IC22" s="11"/>
      <c r="IX22" s="12"/>
    </row>
    <row r="23" spans="1:258" ht="25" customHeight="1" thickTop="1">
      <c r="A23" s="19"/>
      <c r="B23" s="19"/>
      <c r="C23" s="17"/>
      <c r="D23" s="17"/>
      <c r="E23" s="73" t="s">
        <v>72</v>
      </c>
      <c r="F23" s="73"/>
      <c r="G23" s="73"/>
      <c r="H23" s="73"/>
      <c r="I23" s="73"/>
      <c r="J23" s="73"/>
      <c r="K23" s="73"/>
      <c r="L23" s="73"/>
      <c r="M23" s="73"/>
      <c r="N23" s="137"/>
      <c r="O23" s="138"/>
      <c r="P23" s="138"/>
      <c r="Q23" s="139"/>
      <c r="R23" s="143" t="s">
        <v>80</v>
      </c>
      <c r="S23" s="144"/>
      <c r="T23" s="145"/>
      <c r="U23" s="44"/>
      <c r="V23" s="44"/>
      <c r="W23" s="17"/>
      <c r="X23" s="17"/>
      <c r="Y23" s="20"/>
      <c r="Z23" s="20"/>
      <c r="AF23" s="20" t="s">
        <v>115</v>
      </c>
      <c r="AG23" s="120"/>
      <c r="AH23" s="121"/>
      <c r="AI23" s="182"/>
      <c r="AJ23" s="20" t="s">
        <v>116</v>
      </c>
      <c r="BD23" s="73">
        <v>2</v>
      </c>
      <c r="BE23" s="73"/>
      <c r="BF23" s="73"/>
      <c r="BG23" s="73"/>
      <c r="BH23" s="73"/>
      <c r="BI23" s="124">
        <v>4.0999999999999996</v>
      </c>
      <c r="BJ23" s="124"/>
      <c r="BK23" s="124"/>
      <c r="BL23" s="124"/>
      <c r="BM23" s="124"/>
      <c r="BN23" s="125"/>
      <c r="BO23" s="125"/>
      <c r="BP23" s="125"/>
      <c r="BQ23" s="125"/>
      <c r="BR23" s="125"/>
      <c r="BS23" s="80"/>
      <c r="BT23" s="80"/>
      <c r="BU23" s="80"/>
      <c r="BV23" s="80"/>
      <c r="BW23" s="80"/>
      <c r="CD23" s="73">
        <v>3</v>
      </c>
      <c r="CE23" s="73"/>
      <c r="CF23" s="73"/>
      <c r="CG23" s="73"/>
      <c r="CH23" s="73"/>
      <c r="CI23" s="124">
        <v>8</v>
      </c>
      <c r="CJ23" s="124"/>
      <c r="CK23" s="124"/>
      <c r="CL23" s="124"/>
      <c r="CM23" s="124"/>
      <c r="CN23" s="105">
        <v>1.1500000000000004</v>
      </c>
      <c r="CO23" s="105"/>
      <c r="CP23" s="105"/>
      <c r="CQ23" s="105"/>
      <c r="CR23" s="105"/>
      <c r="CS23" s="106"/>
      <c r="CT23" s="106"/>
      <c r="CU23" s="106"/>
      <c r="CV23" s="106"/>
      <c r="CW23" s="106"/>
      <c r="DE23" s="107" t="s">
        <v>135</v>
      </c>
      <c r="DF23" s="107"/>
      <c r="DG23" s="107"/>
      <c r="DH23" s="107"/>
      <c r="DI23" s="107"/>
      <c r="DJ23" s="148">
        <f>SUM(DJ18:DN22)</f>
        <v>372</v>
      </c>
      <c r="DK23" s="148"/>
      <c r="DL23" s="148"/>
      <c r="DM23" s="148"/>
      <c r="DN23" s="148"/>
      <c r="DO23" s="88"/>
      <c r="DP23" s="89"/>
      <c r="DQ23" s="89"/>
      <c r="DR23" s="89"/>
      <c r="DS23" s="90"/>
      <c r="DT23" s="91"/>
      <c r="DU23" s="91"/>
      <c r="DV23" s="91"/>
      <c r="DW23" s="91"/>
      <c r="DX23" s="91"/>
      <c r="EN23" s="81" t="s">
        <v>12</v>
      </c>
      <c r="EO23" s="82"/>
      <c r="EP23" s="82"/>
      <c r="EQ23" s="82"/>
      <c r="ER23" s="82"/>
      <c r="ES23" s="150"/>
      <c r="ET23" s="150"/>
      <c r="EU23" s="150"/>
      <c r="EV23" s="150"/>
      <c r="EW23" s="151"/>
      <c r="IA23" s="19"/>
      <c r="IC23" s="11"/>
      <c r="IX23" s="12"/>
    </row>
    <row r="24" spans="1:258" ht="25" customHeight="1" thickBot="1">
      <c r="C24" s="17"/>
      <c r="D24" s="17"/>
      <c r="E24" s="73"/>
      <c r="F24" s="73"/>
      <c r="G24" s="73"/>
      <c r="H24" s="73"/>
      <c r="I24" s="73"/>
      <c r="J24" s="73"/>
      <c r="K24" s="73"/>
      <c r="L24" s="73"/>
      <c r="M24" s="73"/>
      <c r="N24" s="137"/>
      <c r="O24" s="138"/>
      <c r="P24" s="138"/>
      <c r="Q24" s="139"/>
      <c r="R24" s="143"/>
      <c r="S24" s="144"/>
      <c r="T24" s="145"/>
      <c r="U24" s="17"/>
      <c r="V24" s="17"/>
      <c r="W24" s="17"/>
      <c r="X24" s="17"/>
      <c r="Y24" s="20"/>
      <c r="Z24" s="20"/>
      <c r="AG24" s="67"/>
      <c r="AH24" s="65"/>
      <c r="AI24" s="65"/>
      <c r="AJ24" s="65"/>
      <c r="AK24" s="182"/>
      <c r="AL24" s="20" t="s">
        <v>119</v>
      </c>
      <c r="BD24" s="73">
        <v>3</v>
      </c>
      <c r="BE24" s="73"/>
      <c r="BF24" s="73"/>
      <c r="BG24" s="73"/>
      <c r="BH24" s="73"/>
      <c r="BI24" s="124">
        <v>8</v>
      </c>
      <c r="BJ24" s="124"/>
      <c r="BK24" s="124"/>
      <c r="BL24" s="124"/>
      <c r="BM24" s="124"/>
      <c r="BN24" s="125"/>
      <c r="BO24" s="125"/>
      <c r="BP24" s="125"/>
      <c r="BQ24" s="125"/>
      <c r="BR24" s="125"/>
      <c r="BS24" s="80"/>
      <c r="BT24" s="80"/>
      <c r="BU24" s="80"/>
      <c r="BV24" s="80"/>
      <c r="BW24" s="80"/>
      <c r="CD24" s="73">
        <v>4</v>
      </c>
      <c r="CE24" s="73"/>
      <c r="CF24" s="73"/>
      <c r="CG24" s="73"/>
      <c r="CH24" s="73"/>
      <c r="CI24" s="124">
        <v>3</v>
      </c>
      <c r="CJ24" s="124"/>
      <c r="CK24" s="124"/>
      <c r="CL24" s="124"/>
      <c r="CM24" s="124"/>
      <c r="CN24" s="105">
        <v>-3.8499999999999996</v>
      </c>
      <c r="CO24" s="105"/>
      <c r="CP24" s="105"/>
      <c r="CQ24" s="105"/>
      <c r="CR24" s="105"/>
      <c r="CS24" s="106"/>
      <c r="CT24" s="106"/>
      <c r="CU24" s="106"/>
      <c r="CV24" s="106"/>
      <c r="CW24" s="106"/>
      <c r="DE24" s="73" t="s">
        <v>77</v>
      </c>
      <c r="DF24" s="73"/>
      <c r="DG24" s="73"/>
      <c r="DH24" s="73"/>
      <c r="DI24" s="73"/>
      <c r="DJ24" s="147">
        <f>AVERAGE(DJ18:DN22)</f>
        <v>74.400000000000006</v>
      </c>
      <c r="DK24" s="147"/>
      <c r="DL24" s="147"/>
      <c r="DM24" s="147"/>
      <c r="DN24" s="147"/>
      <c r="DO24" s="77"/>
      <c r="DP24" s="78"/>
      <c r="DQ24" s="78"/>
      <c r="DR24" s="78"/>
      <c r="DS24" s="79"/>
      <c r="DT24" s="80"/>
      <c r="DU24" s="80"/>
      <c r="DV24" s="80"/>
      <c r="DW24" s="80"/>
      <c r="DX24" s="80"/>
      <c r="EN24" s="81"/>
      <c r="EO24" s="82"/>
      <c r="EP24" s="82"/>
      <c r="EQ24" s="82"/>
      <c r="ER24" s="82"/>
      <c r="ES24" s="150"/>
      <c r="ET24" s="150"/>
      <c r="EU24" s="150"/>
      <c r="EV24" s="150"/>
      <c r="EW24" s="151"/>
      <c r="FC24" s="20" t="s">
        <v>171</v>
      </c>
      <c r="FD24" s="21"/>
      <c r="GC24" s="20" t="s">
        <v>171</v>
      </c>
      <c r="GD24" s="21"/>
      <c r="GE24" s="59" t="s">
        <v>184</v>
      </c>
      <c r="HC24" s="20" t="s">
        <v>171</v>
      </c>
      <c r="HD24" s="21"/>
      <c r="IA24" s="19"/>
      <c r="IC24" s="11"/>
      <c r="IX24" s="12"/>
    </row>
    <row r="25" spans="1:258" ht="25" customHeight="1" thickTop="1" thickBot="1">
      <c r="C25" s="17"/>
      <c r="D25" s="17"/>
      <c r="E25" s="73" t="s">
        <v>74</v>
      </c>
      <c r="F25" s="73"/>
      <c r="G25" s="73"/>
      <c r="H25" s="73"/>
      <c r="I25" s="73"/>
      <c r="J25" s="73"/>
      <c r="K25" s="73"/>
      <c r="L25" s="73"/>
      <c r="M25" s="73"/>
      <c r="N25" s="137"/>
      <c r="O25" s="138"/>
      <c r="P25" s="138"/>
      <c r="Q25" s="139"/>
      <c r="R25" s="143" t="s">
        <v>79</v>
      </c>
      <c r="S25" s="144"/>
      <c r="T25" s="145"/>
      <c r="U25" s="17"/>
      <c r="V25" s="17"/>
      <c r="W25" s="17"/>
      <c r="X25" s="17"/>
      <c r="AG25" s="20" t="s">
        <v>120</v>
      </c>
      <c r="AK25" s="177"/>
      <c r="AL25" s="179"/>
      <c r="AM25" s="20" t="s">
        <v>121</v>
      </c>
      <c r="BD25" s="73">
        <v>4</v>
      </c>
      <c r="BE25" s="73"/>
      <c r="BF25" s="73"/>
      <c r="BG25" s="73"/>
      <c r="BH25" s="73"/>
      <c r="BI25" s="124">
        <v>3</v>
      </c>
      <c r="BJ25" s="124"/>
      <c r="BK25" s="124"/>
      <c r="BL25" s="124"/>
      <c r="BM25" s="124"/>
      <c r="BN25" s="125"/>
      <c r="BO25" s="125"/>
      <c r="BP25" s="125"/>
      <c r="BQ25" s="125"/>
      <c r="BR25" s="125"/>
      <c r="BS25" s="80"/>
      <c r="BT25" s="80"/>
      <c r="BU25" s="80"/>
      <c r="BV25" s="80"/>
      <c r="BW25" s="80"/>
      <c r="BX25" s="24"/>
      <c r="BY25" s="24"/>
      <c r="BZ25" s="24"/>
      <c r="CC25" s="22"/>
      <c r="CD25" s="73">
        <v>5</v>
      </c>
      <c r="CE25" s="73"/>
      <c r="CF25" s="73"/>
      <c r="CG25" s="73"/>
      <c r="CH25" s="73"/>
      <c r="CI25" s="124">
        <v>15.8</v>
      </c>
      <c r="CJ25" s="124"/>
      <c r="CK25" s="124"/>
      <c r="CL25" s="124"/>
      <c r="CM25" s="124"/>
      <c r="CN25" s="105">
        <v>8.9500000000000011</v>
      </c>
      <c r="CO25" s="105"/>
      <c r="CP25" s="105"/>
      <c r="CQ25" s="105"/>
      <c r="CR25" s="105"/>
      <c r="CS25" s="106"/>
      <c r="CT25" s="106"/>
      <c r="CU25" s="106"/>
      <c r="CV25" s="106"/>
      <c r="CW25" s="106"/>
      <c r="CX25" s="24"/>
      <c r="CY25" s="24"/>
      <c r="CZ25" s="24"/>
      <c r="DE25" s="50" t="s">
        <v>160</v>
      </c>
      <c r="DF25" s="35"/>
      <c r="DG25" s="35"/>
      <c r="DH25" s="35"/>
      <c r="DI25" s="35"/>
      <c r="DJ25" s="47"/>
      <c r="DK25" s="47"/>
      <c r="DL25" s="47"/>
      <c r="DM25" s="47"/>
      <c r="DN25" s="47"/>
      <c r="DO25" s="50" t="s">
        <v>161</v>
      </c>
      <c r="DP25" s="48"/>
      <c r="DQ25" s="48"/>
      <c r="DR25" s="48"/>
      <c r="DS25" s="48"/>
      <c r="DT25" s="35"/>
      <c r="DU25" s="35"/>
      <c r="DV25" s="35"/>
      <c r="DW25" s="35"/>
      <c r="DX25" s="35"/>
      <c r="DY25" s="24"/>
      <c r="DZ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19"/>
      <c r="IC25" s="11"/>
      <c r="IX25" s="12"/>
    </row>
    <row r="26" spans="1:258" ht="25" customHeight="1" thickTop="1">
      <c r="C26" s="17"/>
      <c r="D26" s="17"/>
      <c r="E26" s="73"/>
      <c r="F26" s="73"/>
      <c r="G26" s="73"/>
      <c r="H26" s="73"/>
      <c r="I26" s="73"/>
      <c r="J26" s="73"/>
      <c r="K26" s="73"/>
      <c r="L26" s="73"/>
      <c r="M26" s="73"/>
      <c r="N26" s="137"/>
      <c r="O26" s="138"/>
      <c r="P26" s="138"/>
      <c r="Q26" s="139"/>
      <c r="R26" s="143"/>
      <c r="S26" s="144"/>
      <c r="T26" s="145"/>
      <c r="U26" s="17"/>
      <c r="V26" s="17"/>
      <c r="W26" s="17"/>
      <c r="X26" s="17"/>
      <c r="AF26" s="20" t="s">
        <v>122</v>
      </c>
      <c r="AG26" s="20" t="s">
        <v>95</v>
      </c>
      <c r="AO26" s="67"/>
      <c r="AP26" s="66"/>
      <c r="AQ26" s="20" t="s">
        <v>123</v>
      </c>
      <c r="BC26" s="22"/>
      <c r="BD26" s="73">
        <v>5</v>
      </c>
      <c r="BE26" s="73"/>
      <c r="BF26" s="73"/>
      <c r="BG26" s="73"/>
      <c r="BH26" s="73"/>
      <c r="BI26" s="124">
        <v>15.8</v>
      </c>
      <c r="BJ26" s="124"/>
      <c r="BK26" s="124"/>
      <c r="BL26" s="124"/>
      <c r="BM26" s="124"/>
      <c r="BN26" s="125"/>
      <c r="BO26" s="125"/>
      <c r="BP26" s="125"/>
      <c r="BQ26" s="125"/>
      <c r="BR26" s="125"/>
      <c r="BS26" s="80"/>
      <c r="BT26" s="80"/>
      <c r="BU26" s="80"/>
      <c r="BV26" s="80"/>
      <c r="BW26" s="80"/>
      <c r="BX26" s="24"/>
      <c r="BY26" s="24"/>
      <c r="BZ26" s="24"/>
      <c r="CD26" s="73">
        <v>6</v>
      </c>
      <c r="CE26" s="73"/>
      <c r="CF26" s="73"/>
      <c r="CG26" s="73"/>
      <c r="CH26" s="73"/>
      <c r="CI26" s="124">
        <v>10.199999999999999</v>
      </c>
      <c r="CJ26" s="124"/>
      <c r="CK26" s="124"/>
      <c r="CL26" s="124"/>
      <c r="CM26" s="124"/>
      <c r="CN26" s="105">
        <v>3.3499999999999996</v>
      </c>
      <c r="CO26" s="105"/>
      <c r="CP26" s="105"/>
      <c r="CQ26" s="105"/>
      <c r="CR26" s="105"/>
      <c r="CS26" s="106"/>
      <c r="CT26" s="106"/>
      <c r="CU26" s="106"/>
      <c r="CV26" s="106"/>
      <c r="CW26" s="106"/>
      <c r="CX26" s="24"/>
      <c r="CY26" s="24"/>
      <c r="CZ26" s="24"/>
      <c r="DA26" s="119" t="s">
        <v>157</v>
      </c>
      <c r="DB26" s="119"/>
      <c r="DC26" s="119"/>
      <c r="DD26" s="20" t="s">
        <v>158</v>
      </c>
      <c r="DE26" s="17"/>
      <c r="DF26" s="17"/>
      <c r="DG26" s="17"/>
      <c r="DH26" s="17"/>
      <c r="DI26" s="17"/>
      <c r="DJ26" s="49"/>
      <c r="DK26" s="44"/>
      <c r="DL26" s="44"/>
      <c r="DM26" s="44"/>
      <c r="DN26" s="44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24"/>
      <c r="DZ26" s="24"/>
      <c r="EH26" s="24"/>
      <c r="EI26" s="24"/>
      <c r="EJ26" s="24"/>
      <c r="EK26" s="24"/>
      <c r="EL26" s="25"/>
      <c r="EM26" s="25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H26" s="24"/>
      <c r="FI26" s="24"/>
      <c r="FJ26" s="24"/>
      <c r="FK26" s="24"/>
      <c r="FL26" s="25"/>
      <c r="FM26" s="25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H26" s="24"/>
      <c r="GI26" s="24"/>
      <c r="GJ26" s="24"/>
      <c r="GK26" s="24"/>
      <c r="GL26" s="25"/>
      <c r="GM26" s="25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H26" s="24"/>
      <c r="HI26" s="24"/>
      <c r="HJ26" s="24"/>
      <c r="HK26" s="24"/>
      <c r="HL26" s="25"/>
      <c r="HM26" s="25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19"/>
      <c r="IC26" s="11"/>
      <c r="IX26" s="12"/>
    </row>
    <row r="27" spans="1:258" ht="25" customHeight="1">
      <c r="C27" s="17"/>
      <c r="D27" s="17"/>
      <c r="E27" s="73" t="s">
        <v>75</v>
      </c>
      <c r="F27" s="73"/>
      <c r="G27" s="73"/>
      <c r="H27" s="73"/>
      <c r="I27" s="73"/>
      <c r="J27" s="73"/>
      <c r="K27" s="73"/>
      <c r="L27" s="73"/>
      <c r="M27" s="73"/>
      <c r="N27" s="137"/>
      <c r="O27" s="138"/>
      <c r="P27" s="138"/>
      <c r="Q27" s="139"/>
      <c r="R27" s="143" t="s">
        <v>101</v>
      </c>
      <c r="S27" s="144"/>
      <c r="T27" s="145"/>
      <c r="U27" s="17"/>
      <c r="V27" s="17"/>
      <c r="W27" s="17"/>
      <c r="X27" s="17"/>
      <c r="AG27" s="20" t="s">
        <v>124</v>
      </c>
      <c r="BD27" s="73">
        <v>6</v>
      </c>
      <c r="BE27" s="73"/>
      <c r="BF27" s="73"/>
      <c r="BG27" s="73"/>
      <c r="BH27" s="73"/>
      <c r="BI27" s="124">
        <v>10.199999999999999</v>
      </c>
      <c r="BJ27" s="124"/>
      <c r="BK27" s="124"/>
      <c r="BL27" s="124"/>
      <c r="BM27" s="124"/>
      <c r="BN27" s="125"/>
      <c r="BO27" s="125"/>
      <c r="BP27" s="125"/>
      <c r="BQ27" s="125"/>
      <c r="BR27" s="125"/>
      <c r="BS27" s="80"/>
      <c r="BT27" s="80"/>
      <c r="BU27" s="80"/>
      <c r="BV27" s="80"/>
      <c r="BW27" s="80"/>
      <c r="CD27" s="73">
        <v>7</v>
      </c>
      <c r="CE27" s="73"/>
      <c r="CF27" s="73"/>
      <c r="CG27" s="73"/>
      <c r="CH27" s="73"/>
      <c r="CI27" s="124">
        <v>3.7</v>
      </c>
      <c r="CJ27" s="124"/>
      <c r="CK27" s="124"/>
      <c r="CL27" s="124"/>
      <c r="CM27" s="124"/>
      <c r="CN27" s="105">
        <v>-3.1499999999999995</v>
      </c>
      <c r="CO27" s="105"/>
      <c r="CP27" s="105"/>
      <c r="CQ27" s="105"/>
      <c r="CR27" s="105"/>
      <c r="CS27" s="106"/>
      <c r="CT27" s="106"/>
      <c r="CU27" s="106"/>
      <c r="CV27" s="106"/>
      <c r="CW27" s="106"/>
      <c r="DE27" s="122" t="s">
        <v>132</v>
      </c>
      <c r="DF27" s="122"/>
      <c r="DG27" s="122"/>
      <c r="DH27" s="122"/>
      <c r="DI27" s="122"/>
      <c r="DJ27" s="128" t="s">
        <v>133</v>
      </c>
      <c r="DK27" s="129"/>
      <c r="DL27" s="130" t="s">
        <v>159</v>
      </c>
      <c r="DM27" s="131"/>
      <c r="DN27" s="132"/>
      <c r="DO27" s="122" t="s">
        <v>134</v>
      </c>
      <c r="DP27" s="122"/>
      <c r="DQ27" s="122"/>
      <c r="DR27" s="122"/>
      <c r="DS27" s="122"/>
      <c r="DT27" s="122" t="s">
        <v>21</v>
      </c>
      <c r="DU27" s="122"/>
      <c r="DV27" s="122"/>
      <c r="DW27" s="122"/>
      <c r="DX27" s="122"/>
      <c r="IA27" s="19"/>
      <c r="IC27" s="11"/>
      <c r="IX27" s="12"/>
    </row>
    <row r="28" spans="1:258" ht="25" customHeight="1" thickBot="1">
      <c r="C28" s="17"/>
      <c r="D28" s="17"/>
      <c r="E28" s="73"/>
      <c r="F28" s="73"/>
      <c r="G28" s="73"/>
      <c r="H28" s="73"/>
      <c r="I28" s="73"/>
      <c r="J28" s="73"/>
      <c r="K28" s="73"/>
      <c r="L28" s="73"/>
      <c r="M28" s="122"/>
      <c r="N28" s="140"/>
      <c r="O28" s="141"/>
      <c r="P28" s="141"/>
      <c r="Q28" s="142"/>
      <c r="R28" s="128"/>
      <c r="S28" s="146"/>
      <c r="T28" s="145"/>
      <c r="U28" s="17"/>
      <c r="V28" s="17"/>
      <c r="W28" s="17"/>
      <c r="X28" s="17"/>
      <c r="AG28" s="20" t="s">
        <v>125</v>
      </c>
      <c r="AI28" s="67"/>
      <c r="AJ28" s="65"/>
      <c r="AK28" s="121"/>
      <c r="AL28" s="182"/>
      <c r="AM28" s="20" t="s">
        <v>126</v>
      </c>
      <c r="BD28" s="73">
        <v>7</v>
      </c>
      <c r="BE28" s="73"/>
      <c r="BF28" s="73"/>
      <c r="BG28" s="73"/>
      <c r="BH28" s="73"/>
      <c r="BI28" s="124">
        <v>3.7</v>
      </c>
      <c r="BJ28" s="124"/>
      <c r="BK28" s="124"/>
      <c r="BL28" s="124"/>
      <c r="BM28" s="124"/>
      <c r="BN28" s="125"/>
      <c r="BO28" s="125"/>
      <c r="BP28" s="125"/>
      <c r="BQ28" s="125"/>
      <c r="BR28" s="125"/>
      <c r="BS28" s="80"/>
      <c r="BT28" s="80"/>
      <c r="BU28" s="80"/>
      <c r="BV28" s="80"/>
      <c r="BW28" s="80"/>
      <c r="CD28" s="122">
        <v>8</v>
      </c>
      <c r="CE28" s="122"/>
      <c r="CF28" s="122"/>
      <c r="CG28" s="122"/>
      <c r="CH28" s="122"/>
      <c r="CI28" s="123">
        <v>4.8</v>
      </c>
      <c r="CJ28" s="123"/>
      <c r="CK28" s="123"/>
      <c r="CL28" s="123"/>
      <c r="CM28" s="123"/>
      <c r="CN28" s="126">
        <v>-2.0499999999999998</v>
      </c>
      <c r="CO28" s="126"/>
      <c r="CP28" s="126"/>
      <c r="CQ28" s="126"/>
      <c r="CR28" s="126"/>
      <c r="CS28" s="127"/>
      <c r="CT28" s="127"/>
      <c r="CU28" s="127"/>
      <c r="CV28" s="127"/>
      <c r="CW28" s="127"/>
      <c r="DE28" s="133"/>
      <c r="DF28" s="133"/>
      <c r="DG28" s="133"/>
      <c r="DH28" s="133"/>
      <c r="DI28" s="133"/>
      <c r="DJ28" s="134"/>
      <c r="DK28" s="135"/>
      <c r="DL28" s="134"/>
      <c r="DM28" s="136"/>
      <c r="DN28" s="135"/>
      <c r="DO28" s="133"/>
      <c r="DP28" s="133"/>
      <c r="DQ28" s="133"/>
      <c r="DR28" s="133"/>
      <c r="DS28" s="133"/>
      <c r="DT28" s="133"/>
      <c r="DU28" s="133"/>
      <c r="DV28" s="133"/>
      <c r="DW28" s="133"/>
      <c r="DX28" s="133"/>
      <c r="FC28" s="22"/>
      <c r="GC28" s="22"/>
      <c r="HC28" s="22"/>
      <c r="IA28" s="19"/>
      <c r="IC28" s="11"/>
      <c r="IX28" s="12"/>
    </row>
    <row r="29" spans="1:258" ht="25" customHeight="1" thickTop="1" thickBot="1">
      <c r="M29" s="63"/>
      <c r="N29" s="63"/>
      <c r="O29" s="63"/>
      <c r="P29" s="63"/>
      <c r="Q29" s="63"/>
      <c r="R29" s="63"/>
      <c r="S29" s="63"/>
      <c r="AG29" s="20" t="s">
        <v>120</v>
      </c>
      <c r="AK29" s="177"/>
      <c r="AL29" s="178"/>
      <c r="AM29" s="179"/>
      <c r="AN29" s="20" t="s">
        <v>121</v>
      </c>
      <c r="BD29" s="122">
        <v>8</v>
      </c>
      <c r="BE29" s="122"/>
      <c r="BF29" s="122"/>
      <c r="BG29" s="122"/>
      <c r="BH29" s="122"/>
      <c r="BI29" s="123">
        <v>4.8</v>
      </c>
      <c r="BJ29" s="123"/>
      <c r="BK29" s="123"/>
      <c r="BL29" s="123"/>
      <c r="BM29" s="123"/>
      <c r="BN29" s="117"/>
      <c r="BO29" s="117"/>
      <c r="BP29" s="117"/>
      <c r="BQ29" s="117"/>
      <c r="BR29" s="117"/>
      <c r="BS29" s="118"/>
      <c r="BT29" s="118"/>
      <c r="BU29" s="118"/>
      <c r="BV29" s="118"/>
      <c r="BW29" s="118"/>
      <c r="CD29" s="107" t="s">
        <v>135</v>
      </c>
      <c r="CE29" s="107"/>
      <c r="CF29" s="107"/>
      <c r="CG29" s="107"/>
      <c r="CH29" s="107"/>
      <c r="CI29" s="114">
        <v>54.8</v>
      </c>
      <c r="CJ29" s="115"/>
      <c r="CK29" s="115"/>
      <c r="CL29" s="115"/>
      <c r="CM29" s="115"/>
      <c r="CN29" s="88"/>
      <c r="CO29" s="89"/>
      <c r="CP29" s="89"/>
      <c r="CQ29" s="89"/>
      <c r="CR29" s="90"/>
      <c r="CS29" s="91"/>
      <c r="CT29" s="91"/>
      <c r="CU29" s="91"/>
      <c r="CV29" s="91"/>
      <c r="CW29" s="91"/>
      <c r="DE29" s="73">
        <v>1</v>
      </c>
      <c r="DF29" s="73"/>
      <c r="DG29" s="73"/>
      <c r="DH29" s="73"/>
      <c r="DI29" s="73"/>
      <c r="DJ29" s="110">
        <v>68</v>
      </c>
      <c r="DK29" s="112"/>
      <c r="DL29" s="110">
        <f>DJ29-70</f>
        <v>-2</v>
      </c>
      <c r="DM29" s="111"/>
      <c r="DN29" s="112"/>
      <c r="DO29" s="105"/>
      <c r="DP29" s="105"/>
      <c r="DQ29" s="105"/>
      <c r="DR29" s="105"/>
      <c r="DS29" s="105"/>
      <c r="DT29" s="106"/>
      <c r="DU29" s="106"/>
      <c r="DV29" s="106"/>
      <c r="DW29" s="106"/>
      <c r="DX29" s="106"/>
      <c r="IA29" s="19"/>
      <c r="IC29" s="11"/>
      <c r="IX29" s="12"/>
    </row>
    <row r="30" spans="1:258" ht="25" customHeight="1" thickTop="1">
      <c r="BD30" s="107" t="s">
        <v>135</v>
      </c>
      <c r="BE30" s="107"/>
      <c r="BF30" s="107"/>
      <c r="BG30" s="107"/>
      <c r="BH30" s="107"/>
      <c r="BI30" s="114">
        <v>54.8</v>
      </c>
      <c r="BJ30" s="115"/>
      <c r="BK30" s="115"/>
      <c r="BL30" s="115"/>
      <c r="BM30" s="115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CD30" s="73" t="s">
        <v>77</v>
      </c>
      <c r="CE30" s="73"/>
      <c r="CF30" s="73"/>
      <c r="CG30" s="73"/>
      <c r="CH30" s="73"/>
      <c r="CI30" s="113">
        <v>6.85</v>
      </c>
      <c r="CJ30" s="113"/>
      <c r="CK30" s="113"/>
      <c r="CL30" s="113"/>
      <c r="CM30" s="113"/>
      <c r="CN30" s="77"/>
      <c r="CO30" s="78"/>
      <c r="CP30" s="78"/>
      <c r="CQ30" s="78"/>
      <c r="CR30" s="79"/>
      <c r="CS30" s="80"/>
      <c r="CT30" s="80"/>
      <c r="CU30" s="80"/>
      <c r="CV30" s="80"/>
      <c r="CW30" s="80"/>
      <c r="DE30" s="73">
        <v>2</v>
      </c>
      <c r="DF30" s="73"/>
      <c r="DG30" s="73"/>
      <c r="DH30" s="73"/>
      <c r="DI30" s="73"/>
      <c r="DJ30" s="110">
        <v>84</v>
      </c>
      <c r="DK30" s="112"/>
      <c r="DL30" s="110">
        <f t="shared" ref="DL30:DL33" si="0">DJ30-70</f>
        <v>14</v>
      </c>
      <c r="DM30" s="111"/>
      <c r="DN30" s="112"/>
      <c r="DO30" s="105"/>
      <c r="DP30" s="105"/>
      <c r="DQ30" s="105"/>
      <c r="DR30" s="105"/>
      <c r="DS30" s="105"/>
      <c r="DT30" s="106"/>
      <c r="DU30" s="106"/>
      <c r="DV30" s="106"/>
      <c r="DW30" s="106"/>
      <c r="DX30" s="106"/>
      <c r="HO30" s="81" t="s">
        <v>15</v>
      </c>
      <c r="HP30" s="82"/>
      <c r="HQ30" s="82"/>
      <c r="HR30" s="82"/>
      <c r="HS30" s="82"/>
      <c r="HT30" s="83"/>
      <c r="HU30" s="83"/>
      <c r="HV30" s="83"/>
      <c r="HW30" s="83"/>
      <c r="HX30" s="68" t="s">
        <v>188</v>
      </c>
      <c r="IA30" s="19"/>
      <c r="IC30" s="11"/>
      <c r="IX30" s="12"/>
    </row>
    <row r="31" spans="1:258" ht="25" customHeight="1">
      <c r="BD31" s="73" t="s">
        <v>77</v>
      </c>
      <c r="BE31" s="73"/>
      <c r="BF31" s="73"/>
      <c r="BG31" s="73"/>
      <c r="BH31" s="73"/>
      <c r="BI31" s="113">
        <v>6.85</v>
      </c>
      <c r="BJ31" s="113"/>
      <c r="BK31" s="113"/>
      <c r="BL31" s="113"/>
      <c r="BM31" s="113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CD31" s="20" t="s">
        <v>147</v>
      </c>
      <c r="DE31" s="73">
        <v>3</v>
      </c>
      <c r="DF31" s="73"/>
      <c r="DG31" s="73"/>
      <c r="DH31" s="73"/>
      <c r="DI31" s="73"/>
      <c r="DJ31" s="110">
        <v>76</v>
      </c>
      <c r="DK31" s="112"/>
      <c r="DL31" s="110">
        <f t="shared" si="0"/>
        <v>6</v>
      </c>
      <c r="DM31" s="111"/>
      <c r="DN31" s="112"/>
      <c r="DO31" s="105"/>
      <c r="DP31" s="105"/>
      <c r="DQ31" s="105"/>
      <c r="DR31" s="105"/>
      <c r="DS31" s="105"/>
      <c r="DT31" s="106"/>
      <c r="DU31" s="106"/>
      <c r="DV31" s="106"/>
      <c r="DW31" s="106"/>
      <c r="DX31" s="106"/>
      <c r="HO31" s="81"/>
      <c r="HP31" s="82"/>
      <c r="HQ31" s="82"/>
      <c r="HR31" s="82"/>
      <c r="HS31" s="82"/>
      <c r="HT31" s="84"/>
      <c r="HU31" s="84"/>
      <c r="HV31" s="84"/>
      <c r="HW31" s="84"/>
      <c r="HX31" s="69"/>
      <c r="IA31" s="19"/>
      <c r="IC31" s="42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7"/>
    </row>
    <row r="32" spans="1:258" ht="25" customHeight="1">
      <c r="BD32" s="20" t="s">
        <v>139</v>
      </c>
      <c r="CD32" s="20" t="s">
        <v>146</v>
      </c>
      <c r="DE32" s="73">
        <v>4</v>
      </c>
      <c r="DF32" s="73"/>
      <c r="DG32" s="73"/>
      <c r="DH32" s="73"/>
      <c r="DI32" s="73"/>
      <c r="DJ32" s="110">
        <v>72</v>
      </c>
      <c r="DK32" s="112"/>
      <c r="DL32" s="110">
        <f t="shared" si="0"/>
        <v>2</v>
      </c>
      <c r="DM32" s="111"/>
      <c r="DN32" s="112"/>
      <c r="DO32" s="105"/>
      <c r="DP32" s="105"/>
      <c r="DQ32" s="105"/>
      <c r="DR32" s="105"/>
      <c r="DS32" s="105"/>
      <c r="DT32" s="106"/>
      <c r="DU32" s="106"/>
      <c r="DV32" s="106"/>
      <c r="DW32" s="106"/>
      <c r="DX32" s="106"/>
      <c r="FO32" s="81" t="s">
        <v>15</v>
      </c>
      <c r="FP32" s="82"/>
      <c r="FQ32" s="82"/>
      <c r="FR32" s="82"/>
      <c r="FS32" s="82"/>
      <c r="FT32" s="83"/>
      <c r="FU32" s="83"/>
      <c r="FV32" s="83"/>
      <c r="FW32" s="83"/>
      <c r="FX32" s="68" t="s">
        <v>179</v>
      </c>
      <c r="GO32" s="81" t="s">
        <v>15</v>
      </c>
      <c r="GP32" s="82"/>
      <c r="GQ32" s="82"/>
      <c r="GR32" s="82"/>
      <c r="GS32" s="82"/>
      <c r="GT32" s="108"/>
      <c r="GU32" s="108"/>
      <c r="GV32" s="108"/>
      <c r="GW32" s="108"/>
      <c r="GX32" s="109"/>
      <c r="HO32" s="81" t="s">
        <v>12</v>
      </c>
      <c r="HP32" s="82"/>
      <c r="HQ32" s="82"/>
      <c r="HR32" s="82"/>
      <c r="HS32" s="82"/>
      <c r="HT32" s="83"/>
      <c r="HU32" s="83"/>
      <c r="HV32" s="83"/>
      <c r="HW32" s="83"/>
      <c r="HX32" s="68" t="s">
        <v>187</v>
      </c>
      <c r="IA32" s="19"/>
    </row>
    <row r="33" spans="56:235" ht="25" customHeight="1" thickBot="1">
      <c r="BD33" s="20" t="s">
        <v>140</v>
      </c>
      <c r="CD33" s="20" t="s">
        <v>152</v>
      </c>
      <c r="DE33" s="73">
        <v>5</v>
      </c>
      <c r="DF33" s="73"/>
      <c r="DG33" s="73"/>
      <c r="DH33" s="73"/>
      <c r="DI33" s="73"/>
      <c r="DJ33" s="102">
        <v>72</v>
      </c>
      <c r="DK33" s="103"/>
      <c r="DL33" s="102">
        <f t="shared" si="0"/>
        <v>2</v>
      </c>
      <c r="DM33" s="104"/>
      <c r="DN33" s="103"/>
      <c r="DO33" s="105"/>
      <c r="DP33" s="105"/>
      <c r="DQ33" s="105"/>
      <c r="DR33" s="105"/>
      <c r="DS33" s="105"/>
      <c r="DT33" s="106"/>
      <c r="DU33" s="106"/>
      <c r="DV33" s="106"/>
      <c r="DW33" s="106"/>
      <c r="DX33" s="106"/>
      <c r="FO33" s="81"/>
      <c r="FP33" s="82"/>
      <c r="FQ33" s="82"/>
      <c r="FR33" s="82"/>
      <c r="FS33" s="82"/>
      <c r="FT33" s="84"/>
      <c r="FU33" s="84"/>
      <c r="FV33" s="84"/>
      <c r="FW33" s="84"/>
      <c r="FX33" s="69"/>
      <c r="GO33" s="81"/>
      <c r="GP33" s="82"/>
      <c r="GQ33" s="82"/>
      <c r="GR33" s="82"/>
      <c r="GS33" s="82"/>
      <c r="GT33" s="108"/>
      <c r="GU33" s="108"/>
      <c r="GV33" s="108"/>
      <c r="GW33" s="108"/>
      <c r="GX33" s="109"/>
      <c r="HO33" s="81"/>
      <c r="HP33" s="82"/>
      <c r="HQ33" s="82"/>
      <c r="HR33" s="82"/>
      <c r="HS33" s="82"/>
      <c r="HT33" s="84"/>
      <c r="HU33" s="84"/>
      <c r="HV33" s="84"/>
      <c r="HW33" s="84"/>
      <c r="HX33" s="69"/>
      <c r="IA33" s="19"/>
    </row>
    <row r="34" spans="56:235" ht="25" customHeight="1" thickTop="1">
      <c r="BD34" s="20" t="s">
        <v>141</v>
      </c>
      <c r="DE34" s="107" t="s">
        <v>135</v>
      </c>
      <c r="DF34" s="107"/>
      <c r="DG34" s="107"/>
      <c r="DH34" s="107"/>
      <c r="DI34" s="107"/>
      <c r="DJ34" s="85">
        <f>SUM(DJ29:DN33)</f>
        <v>394</v>
      </c>
      <c r="DK34" s="86"/>
      <c r="DL34" s="85">
        <f>SUM(DL29:DN33)</f>
        <v>22</v>
      </c>
      <c r="DM34" s="87"/>
      <c r="DN34" s="86"/>
      <c r="DO34" s="88"/>
      <c r="DP34" s="89"/>
      <c r="DQ34" s="89"/>
      <c r="DR34" s="89"/>
      <c r="DS34" s="90"/>
      <c r="DT34" s="91"/>
      <c r="DU34" s="91"/>
      <c r="DV34" s="91"/>
      <c r="DW34" s="91"/>
      <c r="DX34" s="91"/>
      <c r="FO34" s="81" t="s">
        <v>12</v>
      </c>
      <c r="FP34" s="82"/>
      <c r="FQ34" s="82"/>
      <c r="FR34" s="82"/>
      <c r="FS34" s="82"/>
      <c r="FT34" s="83"/>
      <c r="FU34" s="83"/>
      <c r="FV34" s="83"/>
      <c r="FW34" s="83"/>
      <c r="FX34" s="68" t="s">
        <v>180</v>
      </c>
      <c r="GO34" s="81" t="s">
        <v>12</v>
      </c>
      <c r="GP34" s="82"/>
      <c r="GQ34" s="82"/>
      <c r="GR34" s="82"/>
      <c r="GS34" s="82"/>
      <c r="GT34" s="83"/>
      <c r="GU34" s="83"/>
      <c r="GV34" s="83"/>
      <c r="GW34" s="83"/>
      <c r="GX34" s="68" t="s">
        <v>185</v>
      </c>
    </row>
    <row r="35" spans="56:235" ht="25" customHeight="1">
      <c r="DE35" s="73" t="s">
        <v>77</v>
      </c>
      <c r="DF35" s="73"/>
      <c r="DG35" s="73"/>
      <c r="DH35" s="73"/>
      <c r="DI35" s="73"/>
      <c r="DJ35" s="74">
        <f>AVERAGE(DJ29:DN33)</f>
        <v>39.4</v>
      </c>
      <c r="DK35" s="75"/>
      <c r="DL35" s="74">
        <f>AVERAGE(DL29:DN33)</f>
        <v>4.4000000000000004</v>
      </c>
      <c r="DM35" s="76"/>
      <c r="DN35" s="75"/>
      <c r="DO35" s="77"/>
      <c r="DP35" s="78"/>
      <c r="DQ35" s="78"/>
      <c r="DR35" s="78"/>
      <c r="DS35" s="79"/>
      <c r="DT35" s="80"/>
      <c r="DU35" s="80"/>
      <c r="DV35" s="80"/>
      <c r="DW35" s="80"/>
      <c r="DX35" s="80"/>
      <c r="FO35" s="81"/>
      <c r="FP35" s="82"/>
      <c r="FQ35" s="82"/>
      <c r="FR35" s="82"/>
      <c r="FS35" s="82"/>
      <c r="FT35" s="84"/>
      <c r="FU35" s="84"/>
      <c r="FV35" s="84"/>
      <c r="FW35" s="84"/>
      <c r="FX35" s="69"/>
      <c r="GO35" s="81"/>
      <c r="GP35" s="82"/>
      <c r="GQ35" s="82"/>
      <c r="GR35" s="82"/>
      <c r="GS35" s="82"/>
      <c r="GT35" s="84"/>
      <c r="GU35" s="84"/>
      <c r="GV35" s="84"/>
      <c r="GW35" s="84"/>
      <c r="GX35" s="69"/>
      <c r="HD35" s="20" t="s">
        <v>69</v>
      </c>
      <c r="HE35" s="20" t="s">
        <v>176</v>
      </c>
      <c r="HW35" s="67"/>
      <c r="HX35" s="65"/>
      <c r="HY35" s="60" t="s">
        <v>186</v>
      </c>
    </row>
    <row r="36" spans="56:235" ht="25" customHeight="1">
      <c r="DE36" s="50" t="s">
        <v>160</v>
      </c>
      <c r="DF36" s="35"/>
      <c r="DG36" s="35"/>
      <c r="DH36" s="35"/>
      <c r="DI36" s="35"/>
      <c r="DJ36" s="47"/>
      <c r="DK36" s="47"/>
      <c r="DL36" s="47"/>
      <c r="DM36" s="47"/>
      <c r="DN36" s="47"/>
      <c r="DO36" s="50" t="s">
        <v>161</v>
      </c>
    </row>
  </sheetData>
  <mergeCells count="613">
    <mergeCell ref="C2:F4"/>
    <mergeCell ref="AA13:AC13"/>
    <mergeCell ref="AP13:AQ13"/>
    <mergeCell ref="AS13:AV13"/>
    <mergeCell ref="BA2:BC2"/>
    <mergeCell ref="EA2:EC2"/>
    <mergeCell ref="CD4:CH4"/>
    <mergeCell ref="CI4:CM4"/>
    <mergeCell ref="CN4:CR4"/>
    <mergeCell ref="CS4:CW4"/>
    <mergeCell ref="BD5:BH5"/>
    <mergeCell ref="BI5:BM5"/>
    <mergeCell ref="BN5:BR5"/>
    <mergeCell ref="BS5:BW5"/>
    <mergeCell ref="CD5:CH5"/>
    <mergeCell ref="CI5:CM5"/>
    <mergeCell ref="IC2:IX3"/>
    <mergeCell ref="AE14:AL16"/>
    <mergeCell ref="AM14:AV16"/>
    <mergeCell ref="CD3:CH3"/>
    <mergeCell ref="CI3:CM3"/>
    <mergeCell ref="CN3:CR3"/>
    <mergeCell ref="CS3:CW3"/>
    <mergeCell ref="DD3:DH4"/>
    <mergeCell ref="EO3:ER3"/>
    <mergeCell ref="ET3:EW3"/>
    <mergeCell ref="HI5:HM5"/>
    <mergeCell ref="HN5:HR5"/>
    <mergeCell ref="HS5:HW5"/>
    <mergeCell ref="GI5:GM5"/>
    <mergeCell ref="GN5:GR5"/>
    <mergeCell ref="GS5:GW5"/>
    <mergeCell ref="HD5:HH5"/>
    <mergeCell ref="FS5:FW5"/>
    <mergeCell ref="GD5:GH5"/>
    <mergeCell ref="CN5:CR5"/>
    <mergeCell ref="CS5:CW5"/>
    <mergeCell ref="DD5:DH6"/>
    <mergeCell ref="FD5:FH5"/>
    <mergeCell ref="FI5:FM5"/>
    <mergeCell ref="FN5:FR5"/>
    <mergeCell ref="CN6:CR6"/>
    <mergeCell ref="CS6:CW6"/>
    <mergeCell ref="ED6:EH6"/>
    <mergeCell ref="EI6:EM6"/>
    <mergeCell ref="CS7:CW7"/>
    <mergeCell ref="A6:C6"/>
    <mergeCell ref="BD6:BH6"/>
    <mergeCell ref="BI6:BM6"/>
    <mergeCell ref="BN6:BR6"/>
    <mergeCell ref="BS6:BW6"/>
    <mergeCell ref="CD6:CH6"/>
    <mergeCell ref="CI6:CM6"/>
    <mergeCell ref="HN6:HR6"/>
    <mergeCell ref="HN7:HQ7"/>
    <mergeCell ref="HN8:HR8"/>
    <mergeCell ref="HS6:HW6"/>
    <mergeCell ref="O7:Q7"/>
    <mergeCell ref="T7:V7"/>
    <mergeCell ref="AN18:AR18"/>
    <mergeCell ref="BD7:BH7"/>
    <mergeCell ref="BI7:BM7"/>
    <mergeCell ref="BN7:BR7"/>
    <mergeCell ref="BS7:BW7"/>
    <mergeCell ref="CD7:CH7"/>
    <mergeCell ref="GD6:GH6"/>
    <mergeCell ref="GI6:GM6"/>
    <mergeCell ref="GN6:GR6"/>
    <mergeCell ref="GS6:GW6"/>
    <mergeCell ref="HD6:HH6"/>
    <mergeCell ref="HI6:HM6"/>
    <mergeCell ref="EN6:ER6"/>
    <mergeCell ref="ES6:EW6"/>
    <mergeCell ref="FD6:FH6"/>
    <mergeCell ref="FI6:FM6"/>
    <mergeCell ref="FN6:FR6"/>
    <mergeCell ref="FS6:FW6"/>
    <mergeCell ref="FN7:FR7"/>
    <mergeCell ref="FS7:FW7"/>
    <mergeCell ref="CI7:CM7"/>
    <mergeCell ref="CN7:CR7"/>
    <mergeCell ref="HI8:HM8"/>
    <mergeCell ref="DD7:DH8"/>
    <mergeCell ref="ED7:EH7"/>
    <mergeCell ref="EI7:EM7"/>
    <mergeCell ref="CI8:CM8"/>
    <mergeCell ref="CN8:CR8"/>
    <mergeCell ref="CS8:CW8"/>
    <mergeCell ref="ED8:EH8"/>
    <mergeCell ref="FD8:FH8"/>
    <mergeCell ref="FI8:FM8"/>
    <mergeCell ref="FN8:FR8"/>
    <mergeCell ref="FN9:FR9"/>
    <mergeCell ref="FS9:FW9"/>
    <mergeCell ref="GD9:GH9"/>
    <mergeCell ref="CN9:CR9"/>
    <mergeCell ref="HS7:HW7"/>
    <mergeCell ref="F8:H8"/>
    <mergeCell ref="BD8:BH8"/>
    <mergeCell ref="BI8:BM8"/>
    <mergeCell ref="BN8:BR8"/>
    <mergeCell ref="BS8:BW8"/>
    <mergeCell ref="CD8:CH8"/>
    <mergeCell ref="GD7:GH7"/>
    <mergeCell ref="GI7:GM7"/>
    <mergeCell ref="GN7:GR7"/>
    <mergeCell ref="GS7:GW7"/>
    <mergeCell ref="HD7:HH7"/>
    <mergeCell ref="HI7:HM7"/>
    <mergeCell ref="EN7:ER7"/>
    <mergeCell ref="ES7:EW7"/>
    <mergeCell ref="FD7:FH7"/>
    <mergeCell ref="FI7:FM7"/>
    <mergeCell ref="ED9:EH9"/>
    <mergeCell ref="EI9:EM9"/>
    <mergeCell ref="EN9:ER9"/>
    <mergeCell ref="ED10:EH10"/>
    <mergeCell ref="EI10:EM10"/>
    <mergeCell ref="EN10:ER10"/>
    <mergeCell ref="FD10:FH10"/>
    <mergeCell ref="HS8:HW8"/>
    <mergeCell ref="F9:H9"/>
    <mergeCell ref="BD9:BH9"/>
    <mergeCell ref="BI9:BM9"/>
    <mergeCell ref="BN9:BR9"/>
    <mergeCell ref="BS9:BW9"/>
    <mergeCell ref="CD9:CH9"/>
    <mergeCell ref="CI9:CM9"/>
    <mergeCell ref="FS8:FW8"/>
    <mergeCell ref="GD8:GH8"/>
    <mergeCell ref="GI8:GM8"/>
    <mergeCell ref="GN8:GR8"/>
    <mergeCell ref="GS8:GW8"/>
    <mergeCell ref="HD8:HH8"/>
    <mergeCell ref="EI8:EM8"/>
    <mergeCell ref="EN8:ER8"/>
    <mergeCell ref="ES8:EW8"/>
    <mergeCell ref="FN10:FR10"/>
    <mergeCell ref="FS10:FW10"/>
    <mergeCell ref="GD10:GH10"/>
    <mergeCell ref="HS9:HV9"/>
    <mergeCell ref="AP21:AR21"/>
    <mergeCell ref="BD10:BH10"/>
    <mergeCell ref="BI10:BM10"/>
    <mergeCell ref="BN10:BR10"/>
    <mergeCell ref="BS10:BW10"/>
    <mergeCell ref="CD10:CH10"/>
    <mergeCell ref="CI10:CM10"/>
    <mergeCell ref="CN10:CR10"/>
    <mergeCell ref="CS10:CW10"/>
    <mergeCell ref="GI9:GM9"/>
    <mergeCell ref="GN9:GR9"/>
    <mergeCell ref="GS9:GW9"/>
    <mergeCell ref="HD9:HH9"/>
    <mergeCell ref="HI9:HM9"/>
    <mergeCell ref="HN9:HR9"/>
    <mergeCell ref="ES9:EW9"/>
    <mergeCell ref="FD9:FH9"/>
    <mergeCell ref="FI9:FM9"/>
    <mergeCell ref="CS9:CW9"/>
    <mergeCell ref="DD9:DH10"/>
    <mergeCell ref="CS11:CW11"/>
    <mergeCell ref="DD11:DH12"/>
    <mergeCell ref="ED11:EH11"/>
    <mergeCell ref="EI11:EM11"/>
    <mergeCell ref="EN11:ER11"/>
    <mergeCell ref="ES11:EW11"/>
    <mergeCell ref="ES12:EW12"/>
    <mergeCell ref="HS10:HW10"/>
    <mergeCell ref="J11:K11"/>
    <mergeCell ref="BD11:BH11"/>
    <mergeCell ref="BI11:BM11"/>
    <mergeCell ref="BN11:BR11"/>
    <mergeCell ref="BS11:BW11"/>
    <mergeCell ref="CD11:CH11"/>
    <mergeCell ref="CI11:CM11"/>
    <mergeCell ref="CN11:CR11"/>
    <mergeCell ref="GI10:GM10"/>
    <mergeCell ref="GN10:GR10"/>
    <mergeCell ref="GS10:GW10"/>
    <mergeCell ref="HD10:HH10"/>
    <mergeCell ref="HI10:HM10"/>
    <mergeCell ref="HN10:HR10"/>
    <mergeCell ref="ES10:EW10"/>
    <mergeCell ref="FI10:FM10"/>
    <mergeCell ref="GN11:GR11"/>
    <mergeCell ref="GS11:GW11"/>
    <mergeCell ref="HD11:HH11"/>
    <mergeCell ref="HI11:HM11"/>
    <mergeCell ref="HN11:HR11"/>
    <mergeCell ref="HS11:HW11"/>
    <mergeCell ref="FD11:FH11"/>
    <mergeCell ref="FI11:FM11"/>
    <mergeCell ref="FN11:FR11"/>
    <mergeCell ref="FS11:FW11"/>
    <mergeCell ref="GD11:GH11"/>
    <mergeCell ref="GI11:GM11"/>
    <mergeCell ref="CN12:CR12"/>
    <mergeCell ref="CS12:CW12"/>
    <mergeCell ref="ED12:EH12"/>
    <mergeCell ref="EI12:EM12"/>
    <mergeCell ref="EN12:ER12"/>
    <mergeCell ref="AG23:AI23"/>
    <mergeCell ref="BD12:BH12"/>
    <mergeCell ref="BI12:BM12"/>
    <mergeCell ref="BN12:BR12"/>
    <mergeCell ref="BS12:BW12"/>
    <mergeCell ref="CD12:CH12"/>
    <mergeCell ref="AP22:AR22"/>
    <mergeCell ref="AK19:AM19"/>
    <mergeCell ref="AO19:AQ19"/>
    <mergeCell ref="GN12:GR12"/>
    <mergeCell ref="GS12:GW12"/>
    <mergeCell ref="HD12:HH12"/>
    <mergeCell ref="HI12:HM12"/>
    <mergeCell ref="HN12:HR12"/>
    <mergeCell ref="HS12:HW12"/>
    <mergeCell ref="FD12:FH12"/>
    <mergeCell ref="FI12:FM12"/>
    <mergeCell ref="FN12:FR12"/>
    <mergeCell ref="FS12:FV12"/>
    <mergeCell ref="GD12:GH12"/>
    <mergeCell ref="GI12:GM12"/>
    <mergeCell ref="CS13:CW13"/>
    <mergeCell ref="ED13:EH13"/>
    <mergeCell ref="EI13:EM13"/>
    <mergeCell ref="EN13:ER13"/>
    <mergeCell ref="AG24:AK24"/>
    <mergeCell ref="BD13:BH13"/>
    <mergeCell ref="BI13:BM13"/>
    <mergeCell ref="BN13:BR13"/>
    <mergeCell ref="BS13:BW13"/>
    <mergeCell ref="CD13:CH13"/>
    <mergeCell ref="HS13:HV13"/>
    <mergeCell ref="AK25:AL25"/>
    <mergeCell ref="BD14:BH14"/>
    <mergeCell ref="BI14:BM14"/>
    <mergeCell ref="BN14:BR14"/>
    <mergeCell ref="BS14:BW14"/>
    <mergeCell ref="CD14:CH14"/>
    <mergeCell ref="CI14:CM14"/>
    <mergeCell ref="CN14:CR14"/>
    <mergeCell ref="CS14:CW14"/>
    <mergeCell ref="GI13:GM13"/>
    <mergeCell ref="GN13:GR13"/>
    <mergeCell ref="GS13:GW13"/>
    <mergeCell ref="HD13:HH13"/>
    <mergeCell ref="HI13:HM13"/>
    <mergeCell ref="HN13:HQ13"/>
    <mergeCell ref="ES13:EW13"/>
    <mergeCell ref="FD13:FH13"/>
    <mergeCell ref="FI13:FM13"/>
    <mergeCell ref="FN13:FR13"/>
    <mergeCell ref="FS13:FW13"/>
    <mergeCell ref="GD13:GH13"/>
    <mergeCell ref="CI13:CM13"/>
    <mergeCell ref="CN13:CR13"/>
    <mergeCell ref="GS14:GW14"/>
    <mergeCell ref="HD14:HH14"/>
    <mergeCell ref="HI14:HM14"/>
    <mergeCell ref="HN14:HR14"/>
    <mergeCell ref="HS14:HW14"/>
    <mergeCell ref="I15:J15"/>
    <mergeCell ref="AO26:AP26"/>
    <mergeCell ref="BD15:BH15"/>
    <mergeCell ref="BI15:BM15"/>
    <mergeCell ref="BN15:BR15"/>
    <mergeCell ref="FI14:FM14"/>
    <mergeCell ref="FN14:FR14"/>
    <mergeCell ref="FS14:FW14"/>
    <mergeCell ref="GD14:GH14"/>
    <mergeCell ref="GI14:GM14"/>
    <mergeCell ref="GN14:GR14"/>
    <mergeCell ref="DM14:DP14"/>
    <mergeCell ref="ED14:EH14"/>
    <mergeCell ref="EI14:EM14"/>
    <mergeCell ref="EN14:ER14"/>
    <mergeCell ref="ES14:EW14"/>
    <mergeCell ref="FD14:FH14"/>
    <mergeCell ref="HN15:HR15"/>
    <mergeCell ref="HS15:HW15"/>
    <mergeCell ref="GI15:GM15"/>
    <mergeCell ref="GN15:GR15"/>
    <mergeCell ref="GS15:GW15"/>
    <mergeCell ref="HD15:HH15"/>
    <mergeCell ref="HI15:HM15"/>
    <mergeCell ref="BS15:BW15"/>
    <mergeCell ref="DA15:DC15"/>
    <mergeCell ref="FD15:FH15"/>
    <mergeCell ref="FI15:FM15"/>
    <mergeCell ref="FN15:FR15"/>
    <mergeCell ref="FS15:FW15"/>
    <mergeCell ref="GD15:GH15"/>
    <mergeCell ref="HI16:HM16"/>
    <mergeCell ref="HN16:HR16"/>
    <mergeCell ref="HS16:HW16"/>
    <mergeCell ref="FD16:FH16"/>
    <mergeCell ref="FI16:FM16"/>
    <mergeCell ref="FN16:FR16"/>
    <mergeCell ref="FS16:FW16"/>
    <mergeCell ref="GD16:GH16"/>
    <mergeCell ref="GI16:GM16"/>
    <mergeCell ref="A17:C17"/>
    <mergeCell ref="AI28:AL28"/>
    <mergeCell ref="DE17:DI17"/>
    <mergeCell ref="DJ17:DN17"/>
    <mergeCell ref="DO17:DS17"/>
    <mergeCell ref="DT17:DX17"/>
    <mergeCell ref="GN16:GR16"/>
    <mergeCell ref="GS16:GV16"/>
    <mergeCell ref="HD16:HH16"/>
    <mergeCell ref="BD16:BH16"/>
    <mergeCell ref="BI16:BM16"/>
    <mergeCell ref="BN16:BR16"/>
    <mergeCell ref="BS16:BW16"/>
    <mergeCell ref="DE16:DI16"/>
    <mergeCell ref="DJ16:DN16"/>
    <mergeCell ref="DO16:DS16"/>
    <mergeCell ref="DT16:DX16"/>
    <mergeCell ref="GN17:GR17"/>
    <mergeCell ref="GS17:GW17"/>
    <mergeCell ref="HD17:HH17"/>
    <mergeCell ref="HI17:HM17"/>
    <mergeCell ref="HN17:HR17"/>
    <mergeCell ref="HS17:HV17"/>
    <mergeCell ref="FD17:FH17"/>
    <mergeCell ref="FI17:FM17"/>
    <mergeCell ref="FN17:FR17"/>
    <mergeCell ref="FS17:FW17"/>
    <mergeCell ref="GD17:GH17"/>
    <mergeCell ref="GI17:GM17"/>
    <mergeCell ref="FD19:FH19"/>
    <mergeCell ref="FI19:FM19"/>
    <mergeCell ref="FN19:FR19"/>
    <mergeCell ref="GS18:GW18"/>
    <mergeCell ref="HD18:HH18"/>
    <mergeCell ref="HI18:HM18"/>
    <mergeCell ref="HN18:HR18"/>
    <mergeCell ref="HS18:HW18"/>
    <mergeCell ref="CD19:CH19"/>
    <mergeCell ref="CI19:CM19"/>
    <mergeCell ref="CN19:CR19"/>
    <mergeCell ref="CS19:CW19"/>
    <mergeCell ref="DE19:DI19"/>
    <mergeCell ref="FI18:FM18"/>
    <mergeCell ref="FN18:FR18"/>
    <mergeCell ref="FS18:FW18"/>
    <mergeCell ref="GD18:GH18"/>
    <mergeCell ref="GI18:GM18"/>
    <mergeCell ref="GN18:GR18"/>
    <mergeCell ref="DE18:DI18"/>
    <mergeCell ref="DJ18:DN18"/>
    <mergeCell ref="DO18:DS18"/>
    <mergeCell ref="DT18:DX18"/>
    <mergeCell ref="FD18:FH18"/>
    <mergeCell ref="CN20:CR20"/>
    <mergeCell ref="CS20:CW20"/>
    <mergeCell ref="DE20:DI20"/>
    <mergeCell ref="DJ20:DN20"/>
    <mergeCell ref="DO20:DS20"/>
    <mergeCell ref="HI19:HM19"/>
    <mergeCell ref="HN19:HQ19"/>
    <mergeCell ref="HS19:HW19"/>
    <mergeCell ref="F20:K20"/>
    <mergeCell ref="O20:P20"/>
    <mergeCell ref="BD20:BH20"/>
    <mergeCell ref="BI20:BM20"/>
    <mergeCell ref="BN20:BR20"/>
    <mergeCell ref="BS20:BW20"/>
    <mergeCell ref="CD20:CH20"/>
    <mergeCell ref="FS19:FW19"/>
    <mergeCell ref="GD19:GH19"/>
    <mergeCell ref="GI19:GM19"/>
    <mergeCell ref="GN19:GR19"/>
    <mergeCell ref="GS19:GW19"/>
    <mergeCell ref="HD19:HH19"/>
    <mergeCell ref="DJ19:DN19"/>
    <mergeCell ref="DO19:DS19"/>
    <mergeCell ref="DT19:DX19"/>
    <mergeCell ref="A21:C21"/>
    <mergeCell ref="BD21:BH21"/>
    <mergeCell ref="BI21:BM21"/>
    <mergeCell ref="BN21:BR21"/>
    <mergeCell ref="BS21:BW21"/>
    <mergeCell ref="CD21:CH21"/>
    <mergeCell ref="CI21:CM21"/>
    <mergeCell ref="CN21:CR21"/>
    <mergeCell ref="CS21:CW21"/>
    <mergeCell ref="DJ21:DN21"/>
    <mergeCell ref="DO21:DS21"/>
    <mergeCell ref="DT21:DX21"/>
    <mergeCell ref="EN21:ER22"/>
    <mergeCell ref="ES21:EW22"/>
    <mergeCell ref="DJ22:DN22"/>
    <mergeCell ref="DO22:DS22"/>
    <mergeCell ref="DT22:DX22"/>
    <mergeCell ref="HS20:HW20"/>
    <mergeCell ref="GI20:GM20"/>
    <mergeCell ref="GN20:GR20"/>
    <mergeCell ref="GS20:GW20"/>
    <mergeCell ref="HD20:HH20"/>
    <mergeCell ref="HI20:HM20"/>
    <mergeCell ref="HN20:HR20"/>
    <mergeCell ref="DT20:DX20"/>
    <mergeCell ref="FD20:FH20"/>
    <mergeCell ref="FI20:FM20"/>
    <mergeCell ref="FN20:FR20"/>
    <mergeCell ref="FS20:FW20"/>
    <mergeCell ref="GD20:GH20"/>
    <mergeCell ref="GN21:GQ21"/>
    <mergeCell ref="GS21:GV21"/>
    <mergeCell ref="HD21:HH21"/>
    <mergeCell ref="HI21:HM21"/>
    <mergeCell ref="HN21:HQ21"/>
    <mergeCell ref="HS21:HV21"/>
    <mergeCell ref="FD21:FH21"/>
    <mergeCell ref="FI21:FM21"/>
    <mergeCell ref="FN21:FR21"/>
    <mergeCell ref="FS21:FW21"/>
    <mergeCell ref="GD21:GH21"/>
    <mergeCell ref="GI21:GM21"/>
    <mergeCell ref="GS22:GW22"/>
    <mergeCell ref="HD22:HH22"/>
    <mergeCell ref="HI22:HM22"/>
    <mergeCell ref="HN22:HR22"/>
    <mergeCell ref="HS22:HW22"/>
    <mergeCell ref="FD22:FH22"/>
    <mergeCell ref="FI22:FL22"/>
    <mergeCell ref="FN22:FR22"/>
    <mergeCell ref="FS22:FW22"/>
    <mergeCell ref="GD22:GH22"/>
    <mergeCell ref="GI22:GM22"/>
    <mergeCell ref="GN22:GR22"/>
    <mergeCell ref="BS22:BW22"/>
    <mergeCell ref="CD22:CH22"/>
    <mergeCell ref="CI22:CM22"/>
    <mergeCell ref="CN22:CR22"/>
    <mergeCell ref="CS22:CW22"/>
    <mergeCell ref="DE22:DI22"/>
    <mergeCell ref="J22:M22"/>
    <mergeCell ref="N22:Q22"/>
    <mergeCell ref="R22:T22"/>
    <mergeCell ref="BD22:BH22"/>
    <mergeCell ref="BI22:BM22"/>
    <mergeCell ref="BN22:BR22"/>
    <mergeCell ref="E25:I26"/>
    <mergeCell ref="J25:M26"/>
    <mergeCell ref="N25:Q26"/>
    <mergeCell ref="R25:T26"/>
    <mergeCell ref="BD25:BH25"/>
    <mergeCell ref="BI25:BM25"/>
    <mergeCell ref="BD26:BH26"/>
    <mergeCell ref="BI26:BM26"/>
    <mergeCell ref="DE24:DI24"/>
    <mergeCell ref="BN24:BR24"/>
    <mergeCell ref="BS24:BW24"/>
    <mergeCell ref="CD24:CH24"/>
    <mergeCell ref="CI24:CM24"/>
    <mergeCell ref="CN24:CR24"/>
    <mergeCell ref="CS24:CW24"/>
    <mergeCell ref="E23:I24"/>
    <mergeCell ref="J23:M24"/>
    <mergeCell ref="N23:Q24"/>
    <mergeCell ref="R23:T24"/>
    <mergeCell ref="BD23:BH23"/>
    <mergeCell ref="BI23:BM23"/>
    <mergeCell ref="BD24:BH24"/>
    <mergeCell ref="BI24:BM24"/>
    <mergeCell ref="E27:I28"/>
    <mergeCell ref="J27:M28"/>
    <mergeCell ref="N27:Q28"/>
    <mergeCell ref="R27:T28"/>
    <mergeCell ref="BD27:BH27"/>
    <mergeCell ref="BI27:BM27"/>
    <mergeCell ref="BN27:BR27"/>
    <mergeCell ref="BS27:BW27"/>
    <mergeCell ref="CD27:CH27"/>
    <mergeCell ref="AA3:AC3"/>
    <mergeCell ref="AM3:AO3"/>
    <mergeCell ref="AQ3:AS3"/>
    <mergeCell ref="BD29:BH29"/>
    <mergeCell ref="BI29:BM29"/>
    <mergeCell ref="DE29:DI29"/>
    <mergeCell ref="DJ29:DK29"/>
    <mergeCell ref="DL29:DN29"/>
    <mergeCell ref="DO29:DS29"/>
    <mergeCell ref="DO27:DS27"/>
    <mergeCell ref="BD28:BH28"/>
    <mergeCell ref="BI28:BM28"/>
    <mergeCell ref="BN28:BR28"/>
    <mergeCell ref="BS28:BW28"/>
    <mergeCell ref="CD28:CH28"/>
    <mergeCell ref="CI28:CM28"/>
    <mergeCell ref="CN28:CR28"/>
    <mergeCell ref="CS28:CW28"/>
    <mergeCell ref="CI27:CM27"/>
    <mergeCell ref="CN27:CR27"/>
    <mergeCell ref="CS27:CW27"/>
    <mergeCell ref="DE27:DI27"/>
    <mergeCell ref="DJ27:DK27"/>
    <mergeCell ref="DL27:DN27"/>
    <mergeCell ref="AL4:AN4"/>
    <mergeCell ref="BD30:BH30"/>
    <mergeCell ref="BI30:BM30"/>
    <mergeCell ref="BN30:BR30"/>
    <mergeCell ref="BS30:BW30"/>
    <mergeCell ref="BN29:BR29"/>
    <mergeCell ref="BS29:BW29"/>
    <mergeCell ref="CD29:CH29"/>
    <mergeCell ref="CI29:CM29"/>
    <mergeCell ref="BN26:BR26"/>
    <mergeCell ref="BS26:BW26"/>
    <mergeCell ref="CD26:CH26"/>
    <mergeCell ref="CI26:CM26"/>
    <mergeCell ref="BN25:BR25"/>
    <mergeCell ref="BS25:BW25"/>
    <mergeCell ref="CD25:CH25"/>
    <mergeCell ref="CI25:CM25"/>
    <mergeCell ref="BN23:BR23"/>
    <mergeCell ref="BS23:BW23"/>
    <mergeCell ref="CD23:CH23"/>
    <mergeCell ref="CI23:CM23"/>
    <mergeCell ref="CI20:CM20"/>
    <mergeCell ref="AK29:AM29"/>
    <mergeCell ref="CI12:CM12"/>
    <mergeCell ref="AF5:AH5"/>
    <mergeCell ref="BD31:BH31"/>
    <mergeCell ref="BI31:BM31"/>
    <mergeCell ref="BN31:BR31"/>
    <mergeCell ref="BS31:BW31"/>
    <mergeCell ref="DE31:DI31"/>
    <mergeCell ref="DJ31:DK31"/>
    <mergeCell ref="CD30:CH30"/>
    <mergeCell ref="CI30:CM30"/>
    <mergeCell ref="CN30:CR30"/>
    <mergeCell ref="CS30:CW30"/>
    <mergeCell ref="DE30:DI30"/>
    <mergeCell ref="DJ30:DK30"/>
    <mergeCell ref="CN29:CR29"/>
    <mergeCell ref="CS29:CW29"/>
    <mergeCell ref="DE28:DI28"/>
    <mergeCell ref="DJ28:DK28"/>
    <mergeCell ref="DA26:DC26"/>
    <mergeCell ref="CN26:CR26"/>
    <mergeCell ref="CS26:CW26"/>
    <mergeCell ref="CN25:CR25"/>
    <mergeCell ref="CS25:CW25"/>
    <mergeCell ref="DJ24:DN24"/>
    <mergeCell ref="CN23:CR23"/>
    <mergeCell ref="FT32:FW33"/>
    <mergeCell ref="FX32:FX33"/>
    <mergeCell ref="GO32:GS33"/>
    <mergeCell ref="GT32:GX33"/>
    <mergeCell ref="HO30:HS31"/>
    <mergeCell ref="DL31:DN31"/>
    <mergeCell ref="DO31:DS31"/>
    <mergeCell ref="DT31:DX31"/>
    <mergeCell ref="DE32:DI32"/>
    <mergeCell ref="DJ32:DK32"/>
    <mergeCell ref="DL32:DN32"/>
    <mergeCell ref="DO32:DS32"/>
    <mergeCell ref="DT32:DX32"/>
    <mergeCell ref="DL30:DN30"/>
    <mergeCell ref="DO30:DS30"/>
    <mergeCell ref="DT30:DX30"/>
    <mergeCell ref="AE7:AI8"/>
    <mergeCell ref="AJ7:AV8"/>
    <mergeCell ref="DE33:DI33"/>
    <mergeCell ref="DJ33:DK33"/>
    <mergeCell ref="DL33:DN33"/>
    <mergeCell ref="DO33:DS33"/>
    <mergeCell ref="DT33:DX33"/>
    <mergeCell ref="DE34:DI34"/>
    <mergeCell ref="FO32:FS33"/>
    <mergeCell ref="DT29:DX29"/>
    <mergeCell ref="DT27:DX27"/>
    <mergeCell ref="DL28:DN28"/>
    <mergeCell ref="DO28:DS28"/>
    <mergeCell ref="DT28:DX28"/>
    <mergeCell ref="DO24:DS24"/>
    <mergeCell ref="DT24:DX24"/>
    <mergeCell ref="CS23:CW23"/>
    <mergeCell ref="DE23:DI23"/>
    <mergeCell ref="DJ23:DN23"/>
    <mergeCell ref="DO23:DS23"/>
    <mergeCell ref="DT23:DX23"/>
    <mergeCell ref="EN23:ER24"/>
    <mergeCell ref="ES23:EW24"/>
    <mergeCell ref="DE21:DI21"/>
    <mergeCell ref="AN11:AO11"/>
    <mergeCell ref="HW35:HX35"/>
    <mergeCell ref="HX32:HX33"/>
    <mergeCell ref="AF9:AI9"/>
    <mergeCell ref="AK9:AL9"/>
    <mergeCell ref="DE35:DI35"/>
    <mergeCell ref="DJ35:DK35"/>
    <mergeCell ref="DL35:DN35"/>
    <mergeCell ref="DO35:DS35"/>
    <mergeCell ref="DT35:DX35"/>
    <mergeCell ref="FX34:FX35"/>
    <mergeCell ref="GO34:GS35"/>
    <mergeCell ref="GT34:GW35"/>
    <mergeCell ref="GX34:GX35"/>
    <mergeCell ref="HO32:HS33"/>
    <mergeCell ref="HT32:HW33"/>
    <mergeCell ref="DJ34:DK34"/>
    <mergeCell ref="DL34:DN34"/>
    <mergeCell ref="DO34:DS34"/>
    <mergeCell ref="DT34:DX34"/>
    <mergeCell ref="FO34:FS35"/>
    <mergeCell ref="FT34:FW35"/>
    <mergeCell ref="HT30:HW31"/>
    <mergeCell ref="HX30:HX31"/>
  </mergeCells>
  <phoneticPr fontId="2"/>
  <pageMargins left="0.5" right="0.7" top="0.3" bottom="0.105729166666667" header="0.3" footer="0.3"/>
  <pageSetup paperSize="9" scale="87" orientation="portrait" r:id="rId1"/>
  <headerFooter>
    <oddHeader>&amp;L2023/06/13&amp;C&amp;"メイリオ,Regular"&amp;16&amp;A&amp;R&amp;"メイリオ,Regular"（担当：YOH）</oddHeader>
    <oddFooter>&amp;C&amp;"メイリオ,レギュラー"&amp;14&amp;P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7"/>
  <sheetViews>
    <sheetView showGridLines="0" view="pageLayout" zoomScale="80" zoomScaleNormal="90" zoomScalePageLayoutView="80" workbookViewId="0">
      <selection sqref="A1:AZ37"/>
    </sheetView>
  </sheetViews>
  <sheetFormatPr baseColWidth="10" defaultColWidth="3.6640625" defaultRowHeight="25" customHeight="1"/>
  <cols>
    <col min="1" max="1" width="3.6640625" style="1"/>
    <col min="2" max="2" width="4.33203125" style="1" bestFit="1" customWidth="1"/>
    <col min="3" max="7" width="3.6640625" style="1"/>
    <col min="8" max="8" width="4" style="1" bestFit="1" customWidth="1"/>
    <col min="9" max="26" width="3.6640625" style="1"/>
    <col min="27" max="110" width="3.6640625" style="20"/>
    <col min="111" max="111" width="4.5" style="20" bestFit="1" customWidth="1"/>
    <col min="112" max="133" width="3.6640625" style="20"/>
    <col min="134" max="134" width="4.1640625" style="20" bestFit="1" customWidth="1"/>
    <col min="135" max="156" width="3.6640625" style="20"/>
    <col min="157" max="157" width="3.6640625" style="20" customWidth="1"/>
    <col min="158" max="159" width="3.6640625" style="20"/>
    <col min="160" max="160" width="4.5" style="20" bestFit="1" customWidth="1"/>
    <col min="161" max="182" width="3.6640625" style="20"/>
    <col min="183" max="183" width="3.6640625" style="20" customWidth="1"/>
    <col min="184" max="185" width="3.6640625" style="20"/>
    <col min="186" max="186" width="4.5" style="20" bestFit="1" customWidth="1"/>
    <col min="187" max="208" width="3.6640625" style="20"/>
    <col min="209" max="209" width="3.6640625" style="20" customWidth="1"/>
    <col min="210" max="211" width="3.6640625" style="20"/>
    <col min="212" max="212" width="4.5" style="20" bestFit="1" customWidth="1"/>
    <col min="213" max="234" width="3.6640625" style="20"/>
    <col min="235" max="16384" width="3.6640625" style="1"/>
  </cols>
  <sheetData>
    <row r="1" spans="1:258" ht="25" customHeight="1" thickBot="1"/>
    <row r="2" spans="1:258" ht="25" customHeight="1">
      <c r="C2" s="188" t="s">
        <v>0</v>
      </c>
      <c r="D2" s="189"/>
      <c r="E2" s="189"/>
      <c r="F2" s="190"/>
      <c r="G2" s="26" t="s">
        <v>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19"/>
      <c r="Z2" s="19"/>
      <c r="AA2" s="119" t="s">
        <v>82</v>
      </c>
      <c r="AB2" s="119"/>
      <c r="AC2" s="119"/>
      <c r="AD2" s="17"/>
      <c r="AE2" s="17" t="s">
        <v>83</v>
      </c>
      <c r="AF2" s="17" t="s">
        <v>84</v>
      </c>
      <c r="AG2" s="17"/>
      <c r="AH2" s="17"/>
      <c r="AI2" s="17"/>
      <c r="AJ2" s="17"/>
      <c r="AK2" s="17"/>
      <c r="AL2" s="17"/>
      <c r="AM2" s="120" t="s">
        <v>21</v>
      </c>
      <c r="AN2" s="121"/>
      <c r="AO2" s="66"/>
      <c r="AP2" s="17" t="s">
        <v>85</v>
      </c>
      <c r="AQ2" s="67" t="s">
        <v>77</v>
      </c>
      <c r="AR2" s="65"/>
      <c r="AS2" s="66"/>
      <c r="AT2" s="17" t="s">
        <v>86</v>
      </c>
      <c r="AU2" s="17"/>
      <c r="AV2" s="17"/>
      <c r="AW2" s="17"/>
      <c r="AX2" s="17"/>
      <c r="AY2" s="1"/>
      <c r="AZ2" s="1"/>
      <c r="BA2" s="119" t="s">
        <v>128</v>
      </c>
      <c r="BB2" s="119"/>
      <c r="BC2" s="119"/>
      <c r="BD2" s="21" t="s">
        <v>129</v>
      </c>
      <c r="BE2" s="21"/>
      <c r="BF2" s="21"/>
      <c r="BG2" s="21"/>
      <c r="BH2" s="21"/>
      <c r="BI2" s="21"/>
      <c r="BJ2" s="21"/>
      <c r="BK2" s="21" t="s">
        <v>130</v>
      </c>
      <c r="CB2" s="20" t="s">
        <v>60</v>
      </c>
      <c r="CC2" s="20" t="s">
        <v>142</v>
      </c>
      <c r="DB2" s="20" t="s">
        <v>148</v>
      </c>
      <c r="DC2" s="20" t="s">
        <v>149</v>
      </c>
      <c r="EA2" s="119" t="s">
        <v>162</v>
      </c>
      <c r="EB2" s="119"/>
      <c r="EC2" s="119"/>
      <c r="ED2" s="20" t="s">
        <v>163</v>
      </c>
      <c r="FA2" s="20" t="s">
        <v>172</v>
      </c>
      <c r="GA2" s="20" t="s">
        <v>172</v>
      </c>
      <c r="HA2" s="20" t="s">
        <v>172</v>
      </c>
      <c r="IA2" s="19"/>
      <c r="IC2" s="188" t="s">
        <v>2</v>
      </c>
      <c r="ID2" s="189"/>
      <c r="IE2" s="189"/>
      <c r="IF2" s="189"/>
      <c r="IG2" s="189"/>
      <c r="IH2" s="189"/>
      <c r="II2" s="189"/>
      <c r="IJ2" s="189"/>
      <c r="IK2" s="189"/>
      <c r="IL2" s="189"/>
      <c r="IM2" s="189"/>
      <c r="IN2" s="189"/>
      <c r="IO2" s="189"/>
      <c r="IP2" s="189"/>
      <c r="IQ2" s="189"/>
      <c r="IR2" s="189"/>
      <c r="IS2" s="189"/>
      <c r="IT2" s="189"/>
      <c r="IU2" s="189"/>
      <c r="IV2" s="189"/>
      <c r="IW2" s="189"/>
      <c r="IX2" s="190"/>
    </row>
    <row r="3" spans="1:258" ht="25" customHeight="1" thickBot="1">
      <c r="C3" s="201"/>
      <c r="D3" s="119"/>
      <c r="E3" s="119"/>
      <c r="F3" s="202"/>
      <c r="G3" s="4" t="s">
        <v>9</v>
      </c>
      <c r="X3" s="5"/>
      <c r="Y3" s="19"/>
      <c r="Z3" s="19"/>
      <c r="AA3" s="1"/>
      <c r="AB3" s="1"/>
      <c r="AC3" s="17"/>
      <c r="AD3" s="17"/>
      <c r="AE3" s="17" t="s">
        <v>47</v>
      </c>
      <c r="AF3" s="17" t="s">
        <v>87</v>
      </c>
      <c r="AG3" s="17"/>
      <c r="AH3" s="17"/>
      <c r="AI3" s="17"/>
      <c r="AJ3" s="17"/>
      <c r="AK3" s="17"/>
      <c r="AL3" s="67" t="s">
        <v>77</v>
      </c>
      <c r="AM3" s="65"/>
      <c r="AN3" s="66"/>
      <c r="AO3" s="17" t="s">
        <v>88</v>
      </c>
      <c r="AP3" s="17"/>
      <c r="AQ3" s="17"/>
      <c r="AR3" s="17"/>
      <c r="AS3" s="17"/>
      <c r="AT3" s="17"/>
      <c r="AU3" s="17"/>
      <c r="AV3" s="17"/>
      <c r="AW3" s="17"/>
      <c r="AX3" s="17"/>
      <c r="AY3" s="1"/>
      <c r="AZ3" s="1"/>
      <c r="CD3" s="122" t="s">
        <v>132</v>
      </c>
      <c r="CE3" s="122"/>
      <c r="CF3" s="122"/>
      <c r="CG3" s="122"/>
      <c r="CH3" s="122"/>
      <c r="CI3" s="122" t="s">
        <v>133</v>
      </c>
      <c r="CJ3" s="122"/>
      <c r="CK3" s="122"/>
      <c r="CL3" s="122"/>
      <c r="CM3" s="122"/>
      <c r="CN3" s="122" t="s">
        <v>134</v>
      </c>
      <c r="CO3" s="122"/>
      <c r="CP3" s="122"/>
      <c r="CQ3" s="122"/>
      <c r="CR3" s="122"/>
      <c r="CS3" s="175" t="s">
        <v>21</v>
      </c>
      <c r="CT3" s="175"/>
      <c r="CU3" s="175"/>
      <c r="CV3" s="175"/>
      <c r="CW3" s="175"/>
      <c r="DD3" s="143" t="s">
        <v>67</v>
      </c>
      <c r="DE3" s="144"/>
      <c r="DF3" s="144"/>
      <c r="DG3" s="144"/>
      <c r="DH3" s="145"/>
      <c r="DI3" s="33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4"/>
      <c r="ED3" s="20" t="str">
        <f>"(1)"</f>
        <v>(1)</v>
      </c>
      <c r="EE3" s="20" t="s">
        <v>164</v>
      </c>
      <c r="EO3" s="200" t="s">
        <v>165</v>
      </c>
      <c r="EP3" s="200"/>
      <c r="EQ3" s="200"/>
      <c r="ER3" s="200"/>
      <c r="ES3" s="32" t="s">
        <v>166</v>
      </c>
      <c r="ET3" s="204" t="s">
        <v>167</v>
      </c>
      <c r="EU3" s="204"/>
      <c r="EV3" s="204"/>
      <c r="EW3" s="204"/>
      <c r="FD3" s="20" t="s">
        <v>38</v>
      </c>
      <c r="FE3" s="20" t="s">
        <v>173</v>
      </c>
      <c r="GD3" s="20" t="s">
        <v>44</v>
      </c>
      <c r="GE3" s="20" t="s">
        <v>173</v>
      </c>
      <c r="HD3" s="20" t="s">
        <v>60</v>
      </c>
      <c r="HE3" s="20" t="s">
        <v>173</v>
      </c>
      <c r="IA3" s="19"/>
      <c r="IC3" s="191"/>
      <c r="ID3" s="192"/>
      <c r="IE3" s="192"/>
      <c r="IF3" s="192"/>
      <c r="IG3" s="192"/>
      <c r="IH3" s="192"/>
      <c r="II3" s="192"/>
      <c r="IJ3" s="192"/>
      <c r="IK3" s="192"/>
      <c r="IL3" s="192"/>
      <c r="IM3" s="192"/>
      <c r="IN3" s="192"/>
      <c r="IO3" s="192"/>
      <c r="IP3" s="192"/>
      <c r="IQ3" s="192"/>
      <c r="IR3" s="192"/>
      <c r="IS3" s="192"/>
      <c r="IT3" s="192"/>
      <c r="IU3" s="192"/>
      <c r="IV3" s="192"/>
      <c r="IW3" s="192"/>
      <c r="IX3" s="193"/>
    </row>
    <row r="4" spans="1:258" ht="25" customHeight="1" thickBot="1">
      <c r="C4" s="191"/>
      <c r="D4" s="192"/>
      <c r="E4" s="192"/>
      <c r="F4" s="193"/>
      <c r="G4" s="27" t="s">
        <v>10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9"/>
      <c r="Y4" s="20"/>
      <c r="Z4" s="20"/>
      <c r="AA4" s="1"/>
      <c r="AB4" s="1"/>
      <c r="AC4" s="17"/>
      <c r="AD4" s="17"/>
      <c r="AE4" s="17" t="s">
        <v>47</v>
      </c>
      <c r="AF4" s="67" t="s">
        <v>21</v>
      </c>
      <c r="AG4" s="65"/>
      <c r="AH4" s="66"/>
      <c r="AI4" s="17" t="s">
        <v>89</v>
      </c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"/>
      <c r="AZ4" s="1"/>
      <c r="BB4" s="20" t="s">
        <v>38</v>
      </c>
      <c r="BC4" s="20" t="s">
        <v>131</v>
      </c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68"/>
      <c r="CT4" s="168"/>
      <c r="CU4" s="168"/>
      <c r="CV4" s="168"/>
      <c r="CW4" s="168"/>
      <c r="DD4" s="143"/>
      <c r="DE4" s="144"/>
      <c r="DF4" s="144"/>
      <c r="DG4" s="144"/>
      <c r="DH4" s="145"/>
      <c r="DI4" s="36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7"/>
      <c r="ED4" s="20" t="str">
        <f>"(2)"</f>
        <v>(2)</v>
      </c>
      <c r="EE4" s="20" t="s">
        <v>168</v>
      </c>
      <c r="FE4" s="20" t="s">
        <v>174</v>
      </c>
      <c r="GE4" s="20" t="s">
        <v>174</v>
      </c>
      <c r="HE4" s="20" t="s">
        <v>175</v>
      </c>
      <c r="IA4" s="19"/>
      <c r="IC4" s="14"/>
      <c r="ID4" s="1" t="s">
        <v>11</v>
      </c>
      <c r="IV4" s="2"/>
      <c r="IW4" s="2"/>
      <c r="IX4" s="3"/>
    </row>
    <row r="5" spans="1:258" ht="25" customHeight="1" thickBot="1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9"/>
      <c r="Y5" s="20"/>
      <c r="Z5" s="20"/>
      <c r="AA5" s="1"/>
      <c r="AB5" s="1"/>
      <c r="AC5" s="17"/>
      <c r="AD5" s="17"/>
      <c r="AE5" s="17"/>
      <c r="AF5" s="17" t="s">
        <v>90</v>
      </c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"/>
      <c r="AZ5" s="1"/>
      <c r="BD5" s="122" t="s">
        <v>132</v>
      </c>
      <c r="BE5" s="122"/>
      <c r="BF5" s="122"/>
      <c r="BG5" s="122"/>
      <c r="BH5" s="122"/>
      <c r="BI5" s="122" t="s">
        <v>133</v>
      </c>
      <c r="BJ5" s="122"/>
      <c r="BK5" s="122"/>
      <c r="BL5" s="122"/>
      <c r="BM5" s="122"/>
      <c r="BN5" s="175" t="s">
        <v>134</v>
      </c>
      <c r="BO5" s="175"/>
      <c r="BP5" s="175"/>
      <c r="BQ5" s="175"/>
      <c r="BR5" s="175"/>
      <c r="BS5" s="175" t="s">
        <v>21</v>
      </c>
      <c r="BT5" s="175"/>
      <c r="BU5" s="175"/>
      <c r="BV5" s="175"/>
      <c r="BW5" s="175"/>
      <c r="CD5" s="73">
        <v>1</v>
      </c>
      <c r="CE5" s="73"/>
      <c r="CF5" s="73"/>
      <c r="CG5" s="73"/>
      <c r="CH5" s="73"/>
      <c r="CI5" s="124">
        <v>5.2</v>
      </c>
      <c r="CJ5" s="124"/>
      <c r="CK5" s="124"/>
      <c r="CL5" s="124"/>
      <c r="CM5" s="124"/>
      <c r="CN5" s="105">
        <v>-1.6499999999999995</v>
      </c>
      <c r="CO5" s="105"/>
      <c r="CP5" s="105"/>
      <c r="CQ5" s="105"/>
      <c r="CR5" s="105"/>
      <c r="CS5" s="80"/>
      <c r="CT5" s="80"/>
      <c r="CU5" s="80"/>
      <c r="CV5" s="80"/>
      <c r="CW5" s="80"/>
      <c r="DD5" s="143" t="s">
        <v>150</v>
      </c>
      <c r="DE5" s="144"/>
      <c r="DF5" s="144"/>
      <c r="DG5" s="144"/>
      <c r="DH5" s="145"/>
      <c r="DI5" s="33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4"/>
      <c r="EE5" s="20" t="s">
        <v>169</v>
      </c>
      <c r="EH5" s="20" t="s">
        <v>170</v>
      </c>
      <c r="FD5" s="122" t="s">
        <v>132</v>
      </c>
      <c r="FE5" s="122"/>
      <c r="FF5" s="122"/>
      <c r="FG5" s="122"/>
      <c r="FH5" s="122"/>
      <c r="FI5" s="122" t="s">
        <v>133</v>
      </c>
      <c r="FJ5" s="122"/>
      <c r="FK5" s="122"/>
      <c r="FL5" s="122"/>
      <c r="FM5" s="122"/>
      <c r="FN5" s="122" t="s">
        <v>134</v>
      </c>
      <c r="FO5" s="122"/>
      <c r="FP5" s="122"/>
      <c r="FQ5" s="122"/>
      <c r="FR5" s="122"/>
      <c r="FS5" s="122" t="s">
        <v>21</v>
      </c>
      <c r="FT5" s="122"/>
      <c r="FU5" s="122"/>
      <c r="FV5" s="122"/>
      <c r="FW5" s="122"/>
      <c r="GD5" s="122" t="s">
        <v>132</v>
      </c>
      <c r="GE5" s="122"/>
      <c r="GF5" s="122"/>
      <c r="GG5" s="122"/>
      <c r="GH5" s="122"/>
      <c r="GI5" s="122" t="s">
        <v>133</v>
      </c>
      <c r="GJ5" s="122"/>
      <c r="GK5" s="122"/>
      <c r="GL5" s="122"/>
      <c r="GM5" s="122"/>
      <c r="GN5" s="122" t="s">
        <v>134</v>
      </c>
      <c r="GO5" s="122"/>
      <c r="GP5" s="122"/>
      <c r="GQ5" s="122"/>
      <c r="GR5" s="122"/>
      <c r="GS5" s="122" t="s">
        <v>21</v>
      </c>
      <c r="GT5" s="122"/>
      <c r="GU5" s="122"/>
      <c r="GV5" s="122"/>
      <c r="GW5" s="122"/>
      <c r="HD5" s="122" t="s">
        <v>132</v>
      </c>
      <c r="HE5" s="122"/>
      <c r="HF5" s="122"/>
      <c r="HG5" s="122"/>
      <c r="HH5" s="122"/>
      <c r="HI5" s="122" t="s">
        <v>133</v>
      </c>
      <c r="HJ5" s="122"/>
      <c r="HK5" s="122"/>
      <c r="HL5" s="122"/>
      <c r="HM5" s="122"/>
      <c r="HN5" s="122" t="s">
        <v>134</v>
      </c>
      <c r="HO5" s="122"/>
      <c r="HP5" s="122"/>
      <c r="HQ5" s="122"/>
      <c r="HR5" s="122"/>
      <c r="HS5" s="122" t="s">
        <v>21</v>
      </c>
      <c r="HT5" s="122"/>
      <c r="HU5" s="122"/>
      <c r="HV5" s="122"/>
      <c r="HW5" s="122"/>
      <c r="IA5" s="19"/>
      <c r="IC5" s="14"/>
      <c r="IE5" s="1" t="s">
        <v>15</v>
      </c>
      <c r="IH5" s="1" t="s">
        <v>14</v>
      </c>
      <c r="IX5" s="5"/>
    </row>
    <row r="6" spans="1:258" ht="25" customHeight="1" thickTop="1">
      <c r="A6" s="119" t="s">
        <v>36</v>
      </c>
      <c r="B6" s="119"/>
      <c r="C6" s="119"/>
      <c r="D6" s="17" t="s">
        <v>37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X6" s="19"/>
      <c r="Y6" s="20"/>
      <c r="Z6" s="20"/>
      <c r="AA6" s="1"/>
      <c r="AB6" s="1"/>
      <c r="AC6" s="44"/>
      <c r="AD6" s="44"/>
      <c r="AE6" s="92" t="s">
        <v>91</v>
      </c>
      <c r="AF6" s="93"/>
      <c r="AG6" s="93"/>
      <c r="AH6" s="93"/>
      <c r="AI6" s="94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9"/>
      <c r="AW6" s="44"/>
      <c r="AX6" s="44"/>
      <c r="AY6" s="1"/>
      <c r="AZ6" s="1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68"/>
      <c r="BO6" s="168"/>
      <c r="BP6" s="168"/>
      <c r="BQ6" s="168"/>
      <c r="BR6" s="168"/>
      <c r="BS6" s="168"/>
      <c r="BT6" s="168"/>
      <c r="BU6" s="168"/>
      <c r="BV6" s="168"/>
      <c r="BW6" s="168"/>
      <c r="CD6" s="73">
        <v>2</v>
      </c>
      <c r="CE6" s="73"/>
      <c r="CF6" s="73"/>
      <c r="CG6" s="73"/>
      <c r="CH6" s="73"/>
      <c r="CI6" s="124">
        <v>4.0999999999999996</v>
      </c>
      <c r="CJ6" s="124"/>
      <c r="CK6" s="124"/>
      <c r="CL6" s="124"/>
      <c r="CM6" s="124"/>
      <c r="CN6" s="105">
        <v>-2.75</v>
      </c>
      <c r="CO6" s="105"/>
      <c r="CP6" s="105"/>
      <c r="CQ6" s="105"/>
      <c r="CR6" s="105"/>
      <c r="CS6" s="80"/>
      <c r="CT6" s="80"/>
      <c r="CU6" s="80"/>
      <c r="CV6" s="80"/>
      <c r="CW6" s="80"/>
      <c r="DD6" s="143"/>
      <c r="DE6" s="144"/>
      <c r="DF6" s="144"/>
      <c r="DG6" s="144"/>
      <c r="DH6" s="145"/>
      <c r="DI6" s="36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7"/>
      <c r="ED6" s="122" t="s">
        <v>132</v>
      </c>
      <c r="EE6" s="122"/>
      <c r="EF6" s="122"/>
      <c r="EG6" s="122"/>
      <c r="EH6" s="122"/>
      <c r="EI6" s="122" t="s">
        <v>133</v>
      </c>
      <c r="EJ6" s="122"/>
      <c r="EK6" s="122"/>
      <c r="EL6" s="122"/>
      <c r="EM6" s="122"/>
      <c r="EN6" s="122" t="s">
        <v>134</v>
      </c>
      <c r="EO6" s="122"/>
      <c r="EP6" s="122"/>
      <c r="EQ6" s="122"/>
      <c r="ER6" s="122"/>
      <c r="ES6" s="122" t="s">
        <v>21</v>
      </c>
      <c r="ET6" s="122"/>
      <c r="EU6" s="122"/>
      <c r="EV6" s="122"/>
      <c r="EW6" s="122"/>
      <c r="FD6" s="133"/>
      <c r="FE6" s="133"/>
      <c r="FF6" s="133"/>
      <c r="FG6" s="133"/>
      <c r="FH6" s="133"/>
      <c r="FI6" s="133"/>
      <c r="FJ6" s="133"/>
      <c r="FK6" s="133"/>
      <c r="FL6" s="133"/>
      <c r="FM6" s="133"/>
      <c r="FN6" s="133"/>
      <c r="FO6" s="133"/>
      <c r="FP6" s="133"/>
      <c r="FQ6" s="133"/>
      <c r="FR6" s="133"/>
      <c r="FS6" s="133"/>
      <c r="FT6" s="133"/>
      <c r="FU6" s="133"/>
      <c r="FV6" s="133"/>
      <c r="FW6" s="133"/>
      <c r="GD6" s="133"/>
      <c r="GE6" s="133"/>
      <c r="GF6" s="133"/>
      <c r="GG6" s="133"/>
      <c r="GH6" s="133"/>
      <c r="GI6" s="133"/>
      <c r="GJ6" s="133"/>
      <c r="GK6" s="133"/>
      <c r="GL6" s="133"/>
      <c r="GM6" s="133"/>
      <c r="GN6" s="133"/>
      <c r="GO6" s="133"/>
      <c r="GP6" s="133"/>
      <c r="GQ6" s="133"/>
      <c r="GR6" s="133"/>
      <c r="GS6" s="133"/>
      <c r="GT6" s="133"/>
      <c r="GU6" s="133"/>
      <c r="GV6" s="133"/>
      <c r="GW6" s="133"/>
      <c r="HD6" s="133"/>
      <c r="HE6" s="133"/>
      <c r="HF6" s="133"/>
      <c r="HG6" s="133"/>
      <c r="HH6" s="133"/>
      <c r="HI6" s="133"/>
      <c r="HJ6" s="133"/>
      <c r="HK6" s="133"/>
      <c r="HL6" s="133"/>
      <c r="HM6" s="133"/>
      <c r="HN6" s="133"/>
      <c r="HO6" s="133"/>
      <c r="HP6" s="133"/>
      <c r="HQ6" s="133"/>
      <c r="HR6" s="133"/>
      <c r="HS6" s="133"/>
      <c r="HT6" s="133"/>
      <c r="HU6" s="133"/>
      <c r="HV6" s="133"/>
      <c r="HW6" s="133"/>
      <c r="IA6" s="19"/>
      <c r="IC6" s="40"/>
      <c r="ID6" s="6"/>
      <c r="IE6" s="6" t="s">
        <v>12</v>
      </c>
      <c r="IF6" s="6"/>
      <c r="IG6" s="6"/>
      <c r="IH6" s="6" t="s">
        <v>13</v>
      </c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8"/>
    </row>
    <row r="7" spans="1:258" ht="25" customHeight="1" thickBot="1">
      <c r="A7" s="19"/>
      <c r="B7" s="19"/>
      <c r="C7" s="17"/>
      <c r="D7" s="17"/>
      <c r="E7" s="17" t="s">
        <v>38</v>
      </c>
      <c r="F7" s="17" t="s">
        <v>40</v>
      </c>
      <c r="G7" s="17"/>
      <c r="H7" s="17"/>
      <c r="I7" s="17"/>
      <c r="J7" s="17"/>
      <c r="K7" s="17"/>
      <c r="L7" s="17"/>
      <c r="M7" s="17"/>
      <c r="N7" s="17"/>
      <c r="O7" s="67" t="s">
        <v>39</v>
      </c>
      <c r="P7" s="65"/>
      <c r="Q7" s="66"/>
      <c r="R7" s="17" t="s">
        <v>41</v>
      </c>
      <c r="S7" s="17"/>
      <c r="T7" s="67" t="s">
        <v>42</v>
      </c>
      <c r="U7" s="65"/>
      <c r="V7" s="66"/>
      <c r="W7" s="17" t="s">
        <v>43</v>
      </c>
      <c r="X7" s="17"/>
      <c r="Y7" s="20"/>
      <c r="Z7" s="20"/>
      <c r="AA7" s="1"/>
      <c r="AB7" s="1"/>
      <c r="AC7" s="17"/>
      <c r="AD7" s="17"/>
      <c r="AE7" s="95"/>
      <c r="AF7" s="96"/>
      <c r="AG7" s="96"/>
      <c r="AH7" s="96"/>
      <c r="AI7" s="97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1"/>
      <c r="AW7" s="17"/>
      <c r="AX7" s="17"/>
      <c r="AY7" s="1"/>
      <c r="AZ7" s="1"/>
      <c r="BD7" s="73">
        <v>1</v>
      </c>
      <c r="BE7" s="73"/>
      <c r="BF7" s="73"/>
      <c r="BG7" s="73"/>
      <c r="BH7" s="73"/>
      <c r="BI7" s="124">
        <v>5.2</v>
      </c>
      <c r="BJ7" s="124"/>
      <c r="BK7" s="124"/>
      <c r="BL7" s="124"/>
      <c r="BM7" s="124"/>
      <c r="BN7" s="80"/>
      <c r="BO7" s="80"/>
      <c r="BP7" s="80"/>
      <c r="BQ7" s="80"/>
      <c r="BR7" s="80"/>
      <c r="BS7" s="80"/>
      <c r="BT7" s="80"/>
      <c r="BU7" s="80"/>
      <c r="BV7" s="80"/>
      <c r="BW7" s="80"/>
      <c r="CD7" s="73">
        <v>3</v>
      </c>
      <c r="CE7" s="73"/>
      <c r="CF7" s="73"/>
      <c r="CG7" s="73"/>
      <c r="CH7" s="73"/>
      <c r="CI7" s="124">
        <v>8</v>
      </c>
      <c r="CJ7" s="124"/>
      <c r="CK7" s="124"/>
      <c r="CL7" s="124"/>
      <c r="CM7" s="124"/>
      <c r="CN7" s="105">
        <v>1.1500000000000004</v>
      </c>
      <c r="CO7" s="105"/>
      <c r="CP7" s="105"/>
      <c r="CQ7" s="105"/>
      <c r="CR7" s="105"/>
      <c r="CS7" s="80"/>
      <c r="CT7" s="80"/>
      <c r="CU7" s="80"/>
      <c r="CV7" s="80"/>
      <c r="CW7" s="80"/>
      <c r="DD7" s="143" t="s">
        <v>151</v>
      </c>
      <c r="DE7" s="144"/>
      <c r="DF7" s="144"/>
      <c r="DG7" s="144"/>
      <c r="DH7" s="145"/>
      <c r="DI7" s="33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4"/>
      <c r="ED7" s="133"/>
      <c r="EE7" s="133"/>
      <c r="EF7" s="133"/>
      <c r="EG7" s="133"/>
      <c r="EH7" s="133"/>
      <c r="EI7" s="133"/>
      <c r="EJ7" s="133"/>
      <c r="EK7" s="133"/>
      <c r="EL7" s="133"/>
      <c r="EM7" s="133"/>
      <c r="EN7" s="133"/>
      <c r="EO7" s="133"/>
      <c r="EP7" s="133"/>
      <c r="EQ7" s="133"/>
      <c r="ER7" s="133"/>
      <c r="ES7" s="133"/>
      <c r="ET7" s="133"/>
      <c r="EU7" s="133"/>
      <c r="EV7" s="133"/>
      <c r="EW7" s="133"/>
      <c r="FD7" s="73">
        <v>1</v>
      </c>
      <c r="FE7" s="73"/>
      <c r="FF7" s="73"/>
      <c r="FG7" s="73"/>
      <c r="FH7" s="73"/>
      <c r="FI7" s="166">
        <v>25</v>
      </c>
      <c r="FJ7" s="166"/>
      <c r="FK7" s="166"/>
      <c r="FL7" s="166"/>
      <c r="FM7" s="166"/>
      <c r="FN7" s="176">
        <f>FI7-$FI$22</f>
        <v>-17.928571428571431</v>
      </c>
      <c r="FO7" s="176"/>
      <c r="FP7" s="176"/>
      <c r="FQ7" s="176"/>
      <c r="FR7" s="176"/>
      <c r="FS7" s="174">
        <f>FN7^2</f>
        <v>321.43367346938783</v>
      </c>
      <c r="FT7" s="174"/>
      <c r="FU7" s="174"/>
      <c r="FV7" s="174"/>
      <c r="FW7" s="174"/>
      <c r="GD7" s="73">
        <v>1</v>
      </c>
      <c r="GE7" s="73"/>
      <c r="GF7" s="73"/>
      <c r="GG7" s="73"/>
      <c r="GH7" s="73"/>
      <c r="GI7" s="166">
        <v>15</v>
      </c>
      <c r="GJ7" s="166"/>
      <c r="GK7" s="166"/>
      <c r="GL7" s="166"/>
      <c r="GM7" s="166"/>
      <c r="GN7" s="176">
        <f>GI7-$GI$22</f>
        <v>-2.2857142857142847</v>
      </c>
      <c r="GO7" s="176"/>
      <c r="GP7" s="176"/>
      <c r="GQ7" s="176"/>
      <c r="GR7" s="176"/>
      <c r="GS7" s="174">
        <f>GN7^2</f>
        <v>5.2244897959183625</v>
      </c>
      <c r="GT7" s="174"/>
      <c r="GU7" s="174"/>
      <c r="GV7" s="174"/>
      <c r="GW7" s="174"/>
      <c r="HD7" s="73">
        <v>1</v>
      </c>
      <c r="HE7" s="73"/>
      <c r="HF7" s="73"/>
      <c r="HG7" s="73"/>
      <c r="HH7" s="73"/>
      <c r="HI7" s="166">
        <v>163</v>
      </c>
      <c r="HJ7" s="166"/>
      <c r="HK7" s="166"/>
      <c r="HL7" s="166"/>
      <c r="HM7" s="166"/>
      <c r="HN7" s="172">
        <f>HI7-$HI$22</f>
        <v>-3.9285714285714164</v>
      </c>
      <c r="HO7" s="173"/>
      <c r="HP7" s="173"/>
      <c r="HQ7" s="173"/>
      <c r="HR7" s="61" t="s">
        <v>189</v>
      </c>
      <c r="HS7" s="174">
        <f>HN7^2</f>
        <v>15.43367346938766</v>
      </c>
      <c r="HT7" s="174"/>
      <c r="HU7" s="174"/>
      <c r="HV7" s="174"/>
      <c r="HW7" s="174"/>
      <c r="IA7" s="19"/>
      <c r="IC7" s="18"/>
      <c r="ID7" s="9" t="s">
        <v>16</v>
      </c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15"/>
    </row>
    <row r="8" spans="1:258" ht="25" customHeight="1" thickTop="1">
      <c r="A8" s="19"/>
      <c r="B8" s="19"/>
      <c r="C8" s="17"/>
      <c r="D8" s="17"/>
      <c r="E8" s="17" t="s">
        <v>44</v>
      </c>
      <c r="F8" s="67" t="s">
        <v>19</v>
      </c>
      <c r="G8" s="65"/>
      <c r="H8" s="66"/>
      <c r="I8" s="17" t="s">
        <v>45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20"/>
      <c r="Z8" s="20"/>
      <c r="AA8" s="1"/>
      <c r="AB8" s="1"/>
      <c r="AC8" s="1"/>
      <c r="AD8" s="1"/>
      <c r="AE8" s="1" t="s">
        <v>47</v>
      </c>
      <c r="AF8" s="70" t="s">
        <v>75</v>
      </c>
      <c r="AG8" s="71"/>
      <c r="AH8" s="71"/>
      <c r="AI8" s="72"/>
      <c r="AJ8" s="1" t="s">
        <v>92</v>
      </c>
      <c r="AK8" s="70" t="s">
        <v>67</v>
      </c>
      <c r="AL8" s="72"/>
      <c r="AM8" s="1" t="s">
        <v>93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D8" s="73">
        <v>2</v>
      </c>
      <c r="BE8" s="73"/>
      <c r="BF8" s="73"/>
      <c r="BG8" s="73"/>
      <c r="BH8" s="73"/>
      <c r="BI8" s="124">
        <v>4.0999999999999996</v>
      </c>
      <c r="BJ8" s="124"/>
      <c r="BK8" s="124"/>
      <c r="BL8" s="124"/>
      <c r="BM8" s="124"/>
      <c r="BN8" s="80"/>
      <c r="BO8" s="80"/>
      <c r="BP8" s="80"/>
      <c r="BQ8" s="80"/>
      <c r="BR8" s="80"/>
      <c r="BS8" s="80"/>
      <c r="BT8" s="80"/>
      <c r="BU8" s="80"/>
      <c r="BV8" s="80"/>
      <c r="BW8" s="80"/>
      <c r="CD8" s="73">
        <v>4</v>
      </c>
      <c r="CE8" s="73"/>
      <c r="CF8" s="73"/>
      <c r="CG8" s="73"/>
      <c r="CH8" s="73"/>
      <c r="CI8" s="124">
        <v>3</v>
      </c>
      <c r="CJ8" s="124"/>
      <c r="CK8" s="124"/>
      <c r="CL8" s="124"/>
      <c r="CM8" s="124"/>
      <c r="CN8" s="105">
        <v>-3.8499999999999996</v>
      </c>
      <c r="CO8" s="105"/>
      <c r="CP8" s="105"/>
      <c r="CQ8" s="105"/>
      <c r="CR8" s="105"/>
      <c r="CS8" s="80"/>
      <c r="CT8" s="80"/>
      <c r="CU8" s="80"/>
      <c r="CV8" s="80"/>
      <c r="CW8" s="80"/>
      <c r="DD8" s="143"/>
      <c r="DE8" s="144"/>
      <c r="DF8" s="144"/>
      <c r="DG8" s="144"/>
      <c r="DH8" s="145"/>
      <c r="DI8" s="36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7"/>
      <c r="ED8" s="73">
        <v>1</v>
      </c>
      <c r="EE8" s="73"/>
      <c r="EF8" s="73"/>
      <c r="EG8" s="73"/>
      <c r="EH8" s="73"/>
      <c r="EI8" s="186">
        <v>668</v>
      </c>
      <c r="EJ8" s="186"/>
      <c r="EK8" s="186"/>
      <c r="EL8" s="186"/>
      <c r="EM8" s="186"/>
      <c r="EN8" s="125">
        <f>EI8-$EI$14</f>
        <v>-72</v>
      </c>
      <c r="EO8" s="125"/>
      <c r="EP8" s="125"/>
      <c r="EQ8" s="125"/>
      <c r="ER8" s="125"/>
      <c r="ES8" s="187">
        <f>EN8^2</f>
        <v>5184</v>
      </c>
      <c r="ET8" s="187"/>
      <c r="EU8" s="187"/>
      <c r="EV8" s="187"/>
      <c r="EW8" s="187"/>
      <c r="FD8" s="73">
        <v>2</v>
      </c>
      <c r="FE8" s="73"/>
      <c r="FF8" s="73"/>
      <c r="FG8" s="73"/>
      <c r="FH8" s="73"/>
      <c r="FI8" s="166">
        <v>59</v>
      </c>
      <c r="FJ8" s="166"/>
      <c r="FK8" s="166"/>
      <c r="FL8" s="166"/>
      <c r="FM8" s="166"/>
      <c r="FN8" s="176">
        <f t="shared" ref="FN8:FN20" si="0">FI8-$FI$22</f>
        <v>16.071428571428569</v>
      </c>
      <c r="FO8" s="176"/>
      <c r="FP8" s="176"/>
      <c r="FQ8" s="176"/>
      <c r="FR8" s="176"/>
      <c r="FS8" s="174">
        <f t="shared" ref="FS8:FS20" si="1">FN8^2</f>
        <v>258.29081632653055</v>
      </c>
      <c r="FT8" s="174"/>
      <c r="FU8" s="174"/>
      <c r="FV8" s="174"/>
      <c r="FW8" s="174"/>
      <c r="GD8" s="73">
        <v>2</v>
      </c>
      <c r="GE8" s="73"/>
      <c r="GF8" s="73"/>
      <c r="GG8" s="73"/>
      <c r="GH8" s="73"/>
      <c r="GI8" s="166">
        <v>1</v>
      </c>
      <c r="GJ8" s="166"/>
      <c r="GK8" s="166"/>
      <c r="GL8" s="166"/>
      <c r="GM8" s="166"/>
      <c r="GN8" s="176">
        <f t="shared" ref="GN8:GN20" si="2">GI8-$GI$22</f>
        <v>-16.285714285714285</v>
      </c>
      <c r="GO8" s="176"/>
      <c r="GP8" s="176"/>
      <c r="GQ8" s="176"/>
      <c r="GR8" s="176"/>
      <c r="GS8" s="174">
        <f t="shared" ref="GS8:GS20" si="3">GN8^2</f>
        <v>265.22448979591832</v>
      </c>
      <c r="GT8" s="174"/>
      <c r="GU8" s="174"/>
      <c r="GV8" s="174"/>
      <c r="GW8" s="174"/>
      <c r="HD8" s="73">
        <v>2</v>
      </c>
      <c r="HE8" s="73"/>
      <c r="HF8" s="73"/>
      <c r="HG8" s="73"/>
      <c r="HH8" s="73"/>
      <c r="HI8" s="166">
        <v>164</v>
      </c>
      <c r="HJ8" s="166"/>
      <c r="HK8" s="166"/>
      <c r="HL8" s="166"/>
      <c r="HM8" s="166"/>
      <c r="HN8" s="176">
        <f t="shared" ref="HN8:HN20" si="4">HI8-$HI$22</f>
        <v>-2.9285714285714164</v>
      </c>
      <c r="HO8" s="176"/>
      <c r="HP8" s="176"/>
      <c r="HQ8" s="176"/>
      <c r="HR8" s="176"/>
      <c r="HS8" s="174">
        <f t="shared" ref="HS8:HS20" si="5">HN8^2</f>
        <v>8.5765306122448273</v>
      </c>
      <c r="HT8" s="174"/>
      <c r="HU8" s="174"/>
      <c r="HV8" s="174"/>
      <c r="HW8" s="174"/>
      <c r="IA8" s="19"/>
      <c r="IC8" s="4"/>
      <c r="IE8" s="1" t="s">
        <v>17</v>
      </c>
      <c r="IX8" s="5"/>
    </row>
    <row r="9" spans="1:258" ht="25" customHeight="1">
      <c r="A9" s="19"/>
      <c r="B9" s="19"/>
      <c r="C9" s="17"/>
      <c r="D9" s="17"/>
      <c r="E9" s="17"/>
      <c r="F9" s="67" t="s">
        <v>21</v>
      </c>
      <c r="G9" s="65"/>
      <c r="H9" s="66"/>
      <c r="I9" s="17" t="s">
        <v>46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20"/>
      <c r="Z9" s="20"/>
      <c r="AA9" s="1"/>
      <c r="AB9" s="1"/>
      <c r="AC9" s="1"/>
      <c r="AD9" s="1"/>
      <c r="AE9" s="1" t="s">
        <v>47</v>
      </c>
      <c r="AF9" s="1" t="s">
        <v>94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D9" s="73">
        <v>3</v>
      </c>
      <c r="BE9" s="73"/>
      <c r="BF9" s="73"/>
      <c r="BG9" s="73"/>
      <c r="BH9" s="73"/>
      <c r="BI9" s="124">
        <v>8</v>
      </c>
      <c r="BJ9" s="124"/>
      <c r="BK9" s="124"/>
      <c r="BL9" s="124"/>
      <c r="BM9" s="124"/>
      <c r="BN9" s="80"/>
      <c r="BO9" s="80"/>
      <c r="BP9" s="80"/>
      <c r="BQ9" s="80"/>
      <c r="BR9" s="80"/>
      <c r="BS9" s="80"/>
      <c r="BT9" s="80"/>
      <c r="BU9" s="80"/>
      <c r="BV9" s="80"/>
      <c r="BW9" s="80"/>
      <c r="CC9" s="22"/>
      <c r="CD9" s="73">
        <v>5</v>
      </c>
      <c r="CE9" s="73"/>
      <c r="CF9" s="73"/>
      <c r="CG9" s="73"/>
      <c r="CH9" s="73"/>
      <c r="CI9" s="124">
        <v>15.8</v>
      </c>
      <c r="CJ9" s="124"/>
      <c r="CK9" s="124"/>
      <c r="CL9" s="124"/>
      <c r="CM9" s="124"/>
      <c r="CN9" s="105">
        <v>8.9500000000000011</v>
      </c>
      <c r="CO9" s="105"/>
      <c r="CP9" s="105"/>
      <c r="CQ9" s="105"/>
      <c r="CR9" s="105"/>
      <c r="CS9" s="80"/>
      <c r="CT9" s="80"/>
      <c r="CU9" s="80"/>
      <c r="CV9" s="80"/>
      <c r="CW9" s="80"/>
      <c r="DD9" s="143" t="s">
        <v>15</v>
      </c>
      <c r="DE9" s="144"/>
      <c r="DF9" s="144"/>
      <c r="DG9" s="144"/>
      <c r="DH9" s="145"/>
      <c r="DI9" s="33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4"/>
      <c r="ED9" s="73">
        <v>2</v>
      </c>
      <c r="EE9" s="73"/>
      <c r="EF9" s="73"/>
      <c r="EG9" s="73"/>
      <c r="EH9" s="73"/>
      <c r="EI9" s="186">
        <v>830</v>
      </c>
      <c r="EJ9" s="186"/>
      <c r="EK9" s="186"/>
      <c r="EL9" s="186"/>
      <c r="EM9" s="186"/>
      <c r="EN9" s="125">
        <f t="shared" ref="EN9:EN12" si="6">EI9-$EI$14</f>
        <v>90</v>
      </c>
      <c r="EO9" s="125"/>
      <c r="EP9" s="125"/>
      <c r="EQ9" s="125"/>
      <c r="ER9" s="125"/>
      <c r="ES9" s="187">
        <f t="shared" ref="ES9:ES12" si="7">EN9^2</f>
        <v>8100</v>
      </c>
      <c r="ET9" s="187"/>
      <c r="EU9" s="187"/>
      <c r="EV9" s="187"/>
      <c r="EW9" s="187"/>
      <c r="FD9" s="73">
        <v>3</v>
      </c>
      <c r="FE9" s="73"/>
      <c r="FF9" s="73"/>
      <c r="FG9" s="73"/>
      <c r="FH9" s="73"/>
      <c r="FI9" s="166">
        <v>13</v>
      </c>
      <c r="FJ9" s="166"/>
      <c r="FK9" s="166"/>
      <c r="FL9" s="166"/>
      <c r="FM9" s="166"/>
      <c r="FN9" s="176">
        <f t="shared" si="0"/>
        <v>-29.928571428571431</v>
      </c>
      <c r="FO9" s="176"/>
      <c r="FP9" s="176"/>
      <c r="FQ9" s="176"/>
      <c r="FR9" s="176"/>
      <c r="FS9" s="174">
        <f t="shared" si="1"/>
        <v>895.71938775510216</v>
      </c>
      <c r="FT9" s="174"/>
      <c r="FU9" s="174"/>
      <c r="FV9" s="174"/>
      <c r="FW9" s="174"/>
      <c r="GD9" s="73">
        <v>3</v>
      </c>
      <c r="GE9" s="73"/>
      <c r="GF9" s="73"/>
      <c r="GG9" s="73"/>
      <c r="GH9" s="73"/>
      <c r="GI9" s="166">
        <v>12</v>
      </c>
      <c r="GJ9" s="166"/>
      <c r="GK9" s="166"/>
      <c r="GL9" s="166"/>
      <c r="GM9" s="166"/>
      <c r="GN9" s="176">
        <f t="shared" si="2"/>
        <v>-5.2857142857142847</v>
      </c>
      <c r="GO9" s="176"/>
      <c r="GP9" s="176"/>
      <c r="GQ9" s="176"/>
      <c r="GR9" s="176"/>
      <c r="GS9" s="174">
        <f t="shared" si="3"/>
        <v>27.938775510204071</v>
      </c>
      <c r="GT9" s="174"/>
      <c r="GU9" s="174"/>
      <c r="GV9" s="174"/>
      <c r="GW9" s="174"/>
      <c r="HD9" s="73">
        <v>3</v>
      </c>
      <c r="HE9" s="73"/>
      <c r="HF9" s="73"/>
      <c r="HG9" s="73"/>
      <c r="HH9" s="73"/>
      <c r="HI9" s="166">
        <v>162</v>
      </c>
      <c r="HJ9" s="166"/>
      <c r="HK9" s="166"/>
      <c r="HL9" s="166"/>
      <c r="HM9" s="166"/>
      <c r="HN9" s="176">
        <f t="shared" si="4"/>
        <v>-4.9285714285714164</v>
      </c>
      <c r="HO9" s="176"/>
      <c r="HP9" s="176"/>
      <c r="HQ9" s="176"/>
      <c r="HR9" s="176"/>
      <c r="HS9" s="180">
        <f t="shared" si="5"/>
        <v>24.290816326530493</v>
      </c>
      <c r="HT9" s="181"/>
      <c r="HU9" s="181"/>
      <c r="HV9" s="181"/>
      <c r="HW9" s="55" t="s">
        <v>193</v>
      </c>
      <c r="IA9" s="19"/>
      <c r="IC9" s="4"/>
      <c r="IX9" s="5"/>
    </row>
    <row r="10" spans="1:258" ht="25" customHeight="1">
      <c r="A10" s="19"/>
      <c r="B10" s="19"/>
      <c r="C10" s="17"/>
      <c r="D10" s="17"/>
      <c r="E10" s="17"/>
      <c r="F10" s="17" t="s">
        <v>47</v>
      </c>
      <c r="G10" s="17" t="s">
        <v>23</v>
      </c>
      <c r="H10" s="17"/>
      <c r="I10" s="17" t="s">
        <v>48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9"/>
      <c r="Z10" s="19"/>
      <c r="AA10" s="1"/>
      <c r="AB10" s="1"/>
      <c r="AC10" s="1"/>
      <c r="AD10" s="1"/>
      <c r="AE10" s="1" t="s">
        <v>47</v>
      </c>
      <c r="AF10" s="1" t="s">
        <v>95</v>
      </c>
      <c r="AG10" s="1"/>
      <c r="AH10" s="1"/>
      <c r="AI10" s="1"/>
      <c r="AJ10" s="1"/>
      <c r="AK10" s="1"/>
      <c r="AL10" s="1"/>
      <c r="AM10" s="64"/>
      <c r="AN10" s="65" t="s">
        <v>51</v>
      </c>
      <c r="AO10" s="66"/>
      <c r="AP10" s="46"/>
      <c r="AQ10" s="1"/>
      <c r="AR10" s="45"/>
      <c r="AS10" s="45"/>
      <c r="AT10" s="1"/>
      <c r="AU10" s="1"/>
      <c r="AV10" s="1"/>
      <c r="AW10" s="1"/>
      <c r="AX10" s="1"/>
      <c r="AY10" s="1"/>
      <c r="AZ10" s="1"/>
      <c r="BD10" s="73">
        <v>4</v>
      </c>
      <c r="BE10" s="73"/>
      <c r="BF10" s="73"/>
      <c r="BG10" s="73"/>
      <c r="BH10" s="73"/>
      <c r="BI10" s="124">
        <v>3</v>
      </c>
      <c r="BJ10" s="124"/>
      <c r="BK10" s="124"/>
      <c r="BL10" s="124"/>
      <c r="BM10" s="124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CD10" s="73">
        <v>6</v>
      </c>
      <c r="CE10" s="73"/>
      <c r="CF10" s="73"/>
      <c r="CG10" s="73"/>
      <c r="CH10" s="73"/>
      <c r="CI10" s="124">
        <v>10.199999999999999</v>
      </c>
      <c r="CJ10" s="124"/>
      <c r="CK10" s="124"/>
      <c r="CL10" s="124"/>
      <c r="CM10" s="124"/>
      <c r="CN10" s="105">
        <v>3.3499999999999996</v>
      </c>
      <c r="CO10" s="105"/>
      <c r="CP10" s="105"/>
      <c r="CQ10" s="105"/>
      <c r="CR10" s="105"/>
      <c r="CS10" s="80"/>
      <c r="CT10" s="80"/>
      <c r="CU10" s="80"/>
      <c r="CV10" s="80"/>
      <c r="CW10" s="80"/>
      <c r="DD10" s="143"/>
      <c r="DE10" s="144"/>
      <c r="DF10" s="144"/>
      <c r="DG10" s="144"/>
      <c r="DH10" s="145"/>
      <c r="DI10" s="36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7"/>
      <c r="ED10" s="73">
        <v>3</v>
      </c>
      <c r="EE10" s="73"/>
      <c r="EF10" s="73"/>
      <c r="EG10" s="73"/>
      <c r="EH10" s="73"/>
      <c r="EI10" s="186">
        <v>763</v>
      </c>
      <c r="EJ10" s="186"/>
      <c r="EK10" s="186"/>
      <c r="EL10" s="186"/>
      <c r="EM10" s="186"/>
      <c r="EN10" s="125">
        <f t="shared" si="6"/>
        <v>23</v>
      </c>
      <c r="EO10" s="125"/>
      <c r="EP10" s="125"/>
      <c r="EQ10" s="125"/>
      <c r="ER10" s="125"/>
      <c r="ES10" s="187">
        <f t="shared" si="7"/>
        <v>529</v>
      </c>
      <c r="ET10" s="187"/>
      <c r="EU10" s="187"/>
      <c r="EV10" s="187"/>
      <c r="EW10" s="187"/>
      <c r="FD10" s="73">
        <v>4</v>
      </c>
      <c r="FE10" s="73"/>
      <c r="FF10" s="73"/>
      <c r="FG10" s="73"/>
      <c r="FH10" s="73"/>
      <c r="FI10" s="166">
        <v>95</v>
      </c>
      <c r="FJ10" s="166"/>
      <c r="FK10" s="166"/>
      <c r="FL10" s="166"/>
      <c r="FM10" s="166"/>
      <c r="FN10" s="176">
        <f t="shared" si="0"/>
        <v>52.071428571428569</v>
      </c>
      <c r="FO10" s="176"/>
      <c r="FP10" s="176"/>
      <c r="FQ10" s="176"/>
      <c r="FR10" s="176"/>
      <c r="FS10" s="174">
        <f t="shared" si="1"/>
        <v>2711.4336734693875</v>
      </c>
      <c r="FT10" s="174"/>
      <c r="FU10" s="174"/>
      <c r="FV10" s="174"/>
      <c r="FW10" s="174"/>
      <c r="GD10" s="73">
        <v>4</v>
      </c>
      <c r="GE10" s="73"/>
      <c r="GF10" s="73"/>
      <c r="GG10" s="73"/>
      <c r="GH10" s="73"/>
      <c r="GI10" s="166">
        <v>35</v>
      </c>
      <c r="GJ10" s="166"/>
      <c r="GK10" s="166"/>
      <c r="GL10" s="166"/>
      <c r="GM10" s="166"/>
      <c r="GN10" s="176">
        <f t="shared" si="2"/>
        <v>17.714285714285715</v>
      </c>
      <c r="GO10" s="176"/>
      <c r="GP10" s="176"/>
      <c r="GQ10" s="176"/>
      <c r="GR10" s="176"/>
      <c r="GS10" s="174">
        <f t="shared" si="3"/>
        <v>313.79591836734699</v>
      </c>
      <c r="GT10" s="174"/>
      <c r="GU10" s="174"/>
      <c r="GV10" s="174"/>
      <c r="GW10" s="174"/>
      <c r="HD10" s="73">
        <v>4</v>
      </c>
      <c r="HE10" s="73"/>
      <c r="HF10" s="73"/>
      <c r="HG10" s="73"/>
      <c r="HH10" s="73"/>
      <c r="HI10" s="166">
        <v>164</v>
      </c>
      <c r="HJ10" s="166"/>
      <c r="HK10" s="166"/>
      <c r="HL10" s="166"/>
      <c r="HM10" s="166"/>
      <c r="HN10" s="176">
        <f t="shared" si="4"/>
        <v>-2.9285714285714164</v>
      </c>
      <c r="HO10" s="176"/>
      <c r="HP10" s="176"/>
      <c r="HQ10" s="176"/>
      <c r="HR10" s="176"/>
      <c r="HS10" s="174">
        <f t="shared" si="5"/>
        <v>8.5765306122448273</v>
      </c>
      <c r="HT10" s="174"/>
      <c r="HU10" s="174"/>
      <c r="HV10" s="174"/>
      <c r="HW10" s="174"/>
      <c r="IA10" s="19"/>
      <c r="IC10" s="1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8"/>
    </row>
    <row r="11" spans="1:258" ht="25" customHeight="1" thickBot="1">
      <c r="A11" s="19"/>
      <c r="B11" s="19"/>
      <c r="C11" s="17"/>
      <c r="D11" s="17"/>
      <c r="E11" s="17"/>
      <c r="F11" s="17" t="s">
        <v>47</v>
      </c>
      <c r="G11" s="17" t="s">
        <v>49</v>
      </c>
      <c r="H11" s="17"/>
      <c r="I11" s="17" t="s">
        <v>50</v>
      </c>
      <c r="J11" s="67" t="s">
        <v>51</v>
      </c>
      <c r="K11" s="66"/>
      <c r="L11" s="17" t="s">
        <v>52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22"/>
      <c r="Z11" s="22"/>
      <c r="AA11" s="119" t="s">
        <v>82</v>
      </c>
      <c r="AB11" s="119"/>
      <c r="AC11" s="119"/>
      <c r="AE11" s="20" t="s">
        <v>96</v>
      </c>
      <c r="AF11" s="20" t="s">
        <v>97</v>
      </c>
      <c r="AP11" s="67" t="s">
        <v>15</v>
      </c>
      <c r="AQ11" s="66"/>
      <c r="AR11" s="20" t="s">
        <v>85</v>
      </c>
      <c r="AS11" s="67" t="s">
        <v>98</v>
      </c>
      <c r="AT11" s="65"/>
      <c r="AU11" s="65"/>
      <c r="AV11" s="66"/>
      <c r="AW11" s="20" t="s">
        <v>99</v>
      </c>
      <c r="BC11" s="22"/>
      <c r="BD11" s="73">
        <v>5</v>
      </c>
      <c r="BE11" s="73"/>
      <c r="BF11" s="73"/>
      <c r="BG11" s="73"/>
      <c r="BH11" s="73"/>
      <c r="BI11" s="124">
        <v>15.8</v>
      </c>
      <c r="BJ11" s="124"/>
      <c r="BK11" s="124"/>
      <c r="BL11" s="124"/>
      <c r="BM11" s="124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22"/>
      <c r="BY11" s="22"/>
      <c r="BZ11" s="22"/>
      <c r="CD11" s="73">
        <v>7</v>
      </c>
      <c r="CE11" s="73"/>
      <c r="CF11" s="73"/>
      <c r="CG11" s="73"/>
      <c r="CH11" s="73"/>
      <c r="CI11" s="124">
        <v>3.7</v>
      </c>
      <c r="CJ11" s="124"/>
      <c r="CK11" s="124"/>
      <c r="CL11" s="124"/>
      <c r="CM11" s="124"/>
      <c r="CN11" s="105">
        <v>-3.1499999999999995</v>
      </c>
      <c r="CO11" s="105"/>
      <c r="CP11" s="105"/>
      <c r="CQ11" s="105"/>
      <c r="CR11" s="105"/>
      <c r="CS11" s="80"/>
      <c r="CT11" s="80"/>
      <c r="CU11" s="80"/>
      <c r="CV11" s="80"/>
      <c r="CW11" s="80"/>
      <c r="CX11" s="22"/>
      <c r="CY11" s="22"/>
      <c r="CZ11" s="22"/>
      <c r="DC11" s="22"/>
      <c r="DD11" s="143" t="s">
        <v>12</v>
      </c>
      <c r="DE11" s="144"/>
      <c r="DF11" s="144"/>
      <c r="DG11" s="144"/>
      <c r="DH11" s="145"/>
      <c r="DI11" s="33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4"/>
      <c r="DY11" s="22"/>
      <c r="DZ11" s="22"/>
      <c r="EC11" s="22"/>
      <c r="ED11" s="73">
        <v>4</v>
      </c>
      <c r="EE11" s="73"/>
      <c r="EF11" s="73"/>
      <c r="EG11" s="73"/>
      <c r="EH11" s="73"/>
      <c r="EI11" s="186">
        <v>714</v>
      </c>
      <c r="EJ11" s="186"/>
      <c r="EK11" s="186"/>
      <c r="EL11" s="186"/>
      <c r="EM11" s="186"/>
      <c r="EN11" s="125">
        <f t="shared" si="6"/>
        <v>-26</v>
      </c>
      <c r="EO11" s="125"/>
      <c r="EP11" s="125"/>
      <c r="EQ11" s="125"/>
      <c r="ER11" s="125"/>
      <c r="ES11" s="187">
        <f t="shared" si="7"/>
        <v>676</v>
      </c>
      <c r="ET11" s="187"/>
      <c r="EU11" s="187"/>
      <c r="EV11" s="187"/>
      <c r="EW11" s="187"/>
      <c r="EX11" s="22"/>
      <c r="EY11" s="22"/>
      <c r="EZ11" s="22"/>
      <c r="FC11" s="22"/>
      <c r="FD11" s="73">
        <v>5</v>
      </c>
      <c r="FE11" s="73"/>
      <c r="FF11" s="73"/>
      <c r="FG11" s="73"/>
      <c r="FH11" s="73"/>
      <c r="FI11" s="166">
        <v>79</v>
      </c>
      <c r="FJ11" s="166"/>
      <c r="FK11" s="166"/>
      <c r="FL11" s="166"/>
      <c r="FM11" s="166"/>
      <c r="FN11" s="176">
        <f t="shared" si="0"/>
        <v>36.071428571428569</v>
      </c>
      <c r="FO11" s="176"/>
      <c r="FP11" s="176"/>
      <c r="FQ11" s="176"/>
      <c r="FR11" s="176"/>
      <c r="FS11" s="174">
        <f t="shared" si="1"/>
        <v>1301.1479591836733</v>
      </c>
      <c r="FT11" s="174"/>
      <c r="FU11" s="174"/>
      <c r="FV11" s="174"/>
      <c r="FW11" s="174"/>
      <c r="FX11" s="22"/>
      <c r="FY11" s="22"/>
      <c r="FZ11" s="22"/>
      <c r="GC11" s="22"/>
      <c r="GD11" s="73">
        <v>5</v>
      </c>
      <c r="GE11" s="73"/>
      <c r="GF11" s="73"/>
      <c r="GG11" s="73"/>
      <c r="GH11" s="73"/>
      <c r="GI11" s="166">
        <v>39</v>
      </c>
      <c r="GJ11" s="166"/>
      <c r="GK11" s="166"/>
      <c r="GL11" s="166"/>
      <c r="GM11" s="166"/>
      <c r="GN11" s="176">
        <f t="shared" si="2"/>
        <v>21.714285714285715</v>
      </c>
      <c r="GO11" s="176"/>
      <c r="GP11" s="176"/>
      <c r="GQ11" s="176"/>
      <c r="GR11" s="176"/>
      <c r="GS11" s="174">
        <f t="shared" si="3"/>
        <v>471.51020408163271</v>
      </c>
      <c r="GT11" s="174"/>
      <c r="GU11" s="174"/>
      <c r="GV11" s="174"/>
      <c r="GW11" s="174"/>
      <c r="GX11" s="22"/>
      <c r="GY11" s="22"/>
      <c r="GZ11" s="22"/>
      <c r="HC11" s="22"/>
      <c r="HD11" s="73">
        <v>5</v>
      </c>
      <c r="HE11" s="73"/>
      <c r="HF11" s="73"/>
      <c r="HG11" s="73"/>
      <c r="HH11" s="73"/>
      <c r="HI11" s="166">
        <v>164</v>
      </c>
      <c r="HJ11" s="166"/>
      <c r="HK11" s="166"/>
      <c r="HL11" s="166"/>
      <c r="HM11" s="166"/>
      <c r="HN11" s="176">
        <f t="shared" si="4"/>
        <v>-2.9285714285714164</v>
      </c>
      <c r="HO11" s="176"/>
      <c r="HP11" s="176"/>
      <c r="HQ11" s="176"/>
      <c r="HR11" s="176"/>
      <c r="HS11" s="174">
        <f t="shared" si="5"/>
        <v>8.5765306122448273</v>
      </c>
      <c r="HT11" s="174"/>
      <c r="HU11" s="174"/>
      <c r="HV11" s="174"/>
      <c r="HW11" s="174"/>
      <c r="HX11" s="22"/>
      <c r="HY11" s="22"/>
      <c r="HZ11" s="22"/>
      <c r="IA11" s="19"/>
      <c r="IC11" s="4"/>
      <c r="ID11" s="1" t="s">
        <v>12</v>
      </c>
      <c r="IX11" s="5"/>
    </row>
    <row r="12" spans="1:258" ht="25" customHeight="1" thickTop="1" thickBot="1">
      <c r="A12" s="19"/>
      <c r="B12" s="19"/>
      <c r="C12" s="17"/>
      <c r="D12" s="17"/>
      <c r="E12" s="44" t="s">
        <v>53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20"/>
      <c r="Z12" s="20"/>
      <c r="AE12" s="194" t="s">
        <v>100</v>
      </c>
      <c r="AF12" s="194"/>
      <c r="AG12" s="194"/>
      <c r="AH12" s="194"/>
      <c r="AI12" s="194"/>
      <c r="AJ12" s="194"/>
      <c r="AK12" s="194"/>
      <c r="AL12" s="194"/>
      <c r="AM12" s="197"/>
      <c r="AN12" s="197"/>
      <c r="AO12" s="197"/>
      <c r="AP12" s="197"/>
      <c r="AQ12" s="197"/>
      <c r="AR12" s="197"/>
      <c r="AS12" s="197"/>
      <c r="AT12" s="197"/>
      <c r="AU12" s="197"/>
      <c r="AV12" s="197"/>
      <c r="BD12" s="73">
        <v>6</v>
      </c>
      <c r="BE12" s="73"/>
      <c r="BF12" s="73"/>
      <c r="BG12" s="73"/>
      <c r="BH12" s="73"/>
      <c r="BI12" s="124">
        <v>10.199999999999999</v>
      </c>
      <c r="BJ12" s="124"/>
      <c r="BK12" s="124"/>
      <c r="BL12" s="124"/>
      <c r="BM12" s="124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CD12" s="122">
        <v>8</v>
      </c>
      <c r="CE12" s="122"/>
      <c r="CF12" s="122"/>
      <c r="CG12" s="122"/>
      <c r="CH12" s="122"/>
      <c r="CI12" s="123">
        <v>4.8</v>
      </c>
      <c r="CJ12" s="123"/>
      <c r="CK12" s="123"/>
      <c r="CL12" s="123"/>
      <c r="CM12" s="123"/>
      <c r="CN12" s="126">
        <v>-2.0499999999999998</v>
      </c>
      <c r="CO12" s="126"/>
      <c r="CP12" s="126"/>
      <c r="CQ12" s="126"/>
      <c r="CR12" s="126"/>
      <c r="CS12" s="118"/>
      <c r="CT12" s="118"/>
      <c r="CU12" s="118"/>
      <c r="CV12" s="118"/>
      <c r="CW12" s="118"/>
      <c r="DD12" s="143"/>
      <c r="DE12" s="144"/>
      <c r="DF12" s="144"/>
      <c r="DG12" s="144"/>
      <c r="DH12" s="145"/>
      <c r="DI12" s="36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7"/>
      <c r="ED12" s="73">
        <v>5</v>
      </c>
      <c r="EE12" s="73"/>
      <c r="EF12" s="73"/>
      <c r="EG12" s="73"/>
      <c r="EH12" s="73"/>
      <c r="EI12" s="186">
        <v>725</v>
      </c>
      <c r="EJ12" s="186"/>
      <c r="EK12" s="186"/>
      <c r="EL12" s="186"/>
      <c r="EM12" s="186"/>
      <c r="EN12" s="125">
        <f t="shared" si="6"/>
        <v>-15</v>
      </c>
      <c r="EO12" s="125"/>
      <c r="EP12" s="125"/>
      <c r="EQ12" s="125"/>
      <c r="ER12" s="125"/>
      <c r="ES12" s="187">
        <f t="shared" si="7"/>
        <v>225</v>
      </c>
      <c r="ET12" s="187"/>
      <c r="EU12" s="187"/>
      <c r="EV12" s="187"/>
      <c r="EW12" s="187"/>
      <c r="FD12" s="73">
        <v>6</v>
      </c>
      <c r="FE12" s="73"/>
      <c r="FF12" s="73"/>
      <c r="FG12" s="73"/>
      <c r="FH12" s="73"/>
      <c r="FI12" s="166">
        <v>47</v>
      </c>
      <c r="FJ12" s="166"/>
      <c r="FK12" s="166"/>
      <c r="FL12" s="166"/>
      <c r="FM12" s="166"/>
      <c r="FN12" s="176">
        <f t="shared" si="0"/>
        <v>4.0714285714285694</v>
      </c>
      <c r="FO12" s="176"/>
      <c r="FP12" s="176"/>
      <c r="FQ12" s="176"/>
      <c r="FR12" s="176"/>
      <c r="FS12" s="180">
        <f t="shared" si="1"/>
        <v>16.576530612244881</v>
      </c>
      <c r="FT12" s="181"/>
      <c r="FU12" s="181"/>
      <c r="FV12" s="181"/>
      <c r="FW12" s="55" t="s">
        <v>178</v>
      </c>
      <c r="GD12" s="73">
        <v>6</v>
      </c>
      <c r="GE12" s="73"/>
      <c r="GF12" s="73"/>
      <c r="GG12" s="73"/>
      <c r="GH12" s="73"/>
      <c r="GI12" s="166">
        <v>6</v>
      </c>
      <c r="GJ12" s="166"/>
      <c r="GK12" s="166"/>
      <c r="GL12" s="166"/>
      <c r="GM12" s="166"/>
      <c r="GN12" s="176">
        <f t="shared" si="2"/>
        <v>-11.285714285714285</v>
      </c>
      <c r="GO12" s="176"/>
      <c r="GP12" s="176"/>
      <c r="GQ12" s="176"/>
      <c r="GR12" s="176"/>
      <c r="GS12" s="174">
        <f t="shared" si="3"/>
        <v>127.36734693877548</v>
      </c>
      <c r="GT12" s="174"/>
      <c r="GU12" s="174"/>
      <c r="GV12" s="174"/>
      <c r="GW12" s="174"/>
      <c r="HD12" s="73">
        <v>6</v>
      </c>
      <c r="HE12" s="73"/>
      <c r="HF12" s="73"/>
      <c r="HG12" s="73"/>
      <c r="HH12" s="73"/>
      <c r="HI12" s="166">
        <v>165</v>
      </c>
      <c r="HJ12" s="166"/>
      <c r="HK12" s="166"/>
      <c r="HL12" s="166"/>
      <c r="HM12" s="166"/>
      <c r="HN12" s="176">
        <f t="shared" si="4"/>
        <v>-1.9285714285714164</v>
      </c>
      <c r="HO12" s="176"/>
      <c r="HP12" s="176"/>
      <c r="HQ12" s="176"/>
      <c r="HR12" s="176"/>
      <c r="HS12" s="174">
        <f t="shared" si="5"/>
        <v>3.719387755101994</v>
      </c>
      <c r="HT12" s="174"/>
      <c r="HU12" s="174"/>
      <c r="HV12" s="174"/>
      <c r="HW12" s="174"/>
      <c r="IA12" s="19"/>
      <c r="IC12" s="4"/>
      <c r="IE12" s="1" t="s">
        <v>18</v>
      </c>
      <c r="IX12" s="5"/>
    </row>
    <row r="13" spans="1:258" ht="25" customHeight="1" thickTop="1" thickBot="1">
      <c r="A13" s="19"/>
      <c r="B13" s="19"/>
      <c r="C13" s="17"/>
      <c r="D13" s="17"/>
      <c r="E13" s="17" t="s">
        <v>47</v>
      </c>
      <c r="F13" s="17" t="s">
        <v>54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20"/>
      <c r="Z13" s="20"/>
      <c r="AE13" s="195"/>
      <c r="AF13" s="195"/>
      <c r="AG13" s="195"/>
      <c r="AH13" s="195"/>
      <c r="AI13" s="195"/>
      <c r="AJ13" s="195"/>
      <c r="AK13" s="195"/>
      <c r="AL13" s="195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BD13" s="73">
        <v>7</v>
      </c>
      <c r="BE13" s="73"/>
      <c r="BF13" s="73"/>
      <c r="BG13" s="73"/>
      <c r="BH13" s="73"/>
      <c r="BI13" s="124">
        <v>3.7</v>
      </c>
      <c r="BJ13" s="124"/>
      <c r="BK13" s="124"/>
      <c r="BL13" s="124"/>
      <c r="BM13" s="124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CD13" s="107" t="s">
        <v>135</v>
      </c>
      <c r="CE13" s="107"/>
      <c r="CF13" s="107"/>
      <c r="CG13" s="107"/>
      <c r="CH13" s="107"/>
      <c r="CI13" s="114">
        <v>54.8</v>
      </c>
      <c r="CJ13" s="115"/>
      <c r="CK13" s="115"/>
      <c r="CL13" s="115"/>
      <c r="CM13" s="115"/>
      <c r="CN13" s="185">
        <f>SUM(CN5:CR12)</f>
        <v>0</v>
      </c>
      <c r="CO13" s="163"/>
      <c r="CP13" s="163"/>
      <c r="CQ13" s="163"/>
      <c r="CR13" s="164"/>
      <c r="CS13" s="116"/>
      <c r="CT13" s="116"/>
      <c r="CU13" s="116"/>
      <c r="CV13" s="116"/>
      <c r="CW13" s="116"/>
      <c r="ED13" s="107" t="s">
        <v>135</v>
      </c>
      <c r="EE13" s="107"/>
      <c r="EF13" s="107"/>
      <c r="EG13" s="107"/>
      <c r="EH13" s="107"/>
      <c r="EI13" s="159">
        <f>SUM(EI8:EM12)</f>
        <v>3700</v>
      </c>
      <c r="EJ13" s="159"/>
      <c r="EK13" s="159"/>
      <c r="EL13" s="159"/>
      <c r="EM13" s="159"/>
      <c r="EN13" s="185">
        <f>SUM(EN8:ER12)</f>
        <v>0</v>
      </c>
      <c r="EO13" s="163"/>
      <c r="EP13" s="163"/>
      <c r="EQ13" s="163"/>
      <c r="ER13" s="164"/>
      <c r="ES13" s="184">
        <f>SUM(ES8:EW12)</f>
        <v>14714</v>
      </c>
      <c r="ET13" s="184"/>
      <c r="EU13" s="184"/>
      <c r="EV13" s="184"/>
      <c r="EW13" s="184"/>
      <c r="FD13" s="73">
        <v>7</v>
      </c>
      <c r="FE13" s="73"/>
      <c r="FF13" s="73"/>
      <c r="FG13" s="73"/>
      <c r="FH13" s="73"/>
      <c r="FI13" s="166">
        <v>16</v>
      </c>
      <c r="FJ13" s="166"/>
      <c r="FK13" s="166"/>
      <c r="FL13" s="166"/>
      <c r="FM13" s="166"/>
      <c r="FN13" s="176">
        <f t="shared" si="0"/>
        <v>-26.928571428571431</v>
      </c>
      <c r="FO13" s="176"/>
      <c r="FP13" s="176"/>
      <c r="FQ13" s="176"/>
      <c r="FR13" s="176"/>
      <c r="FS13" s="174">
        <f t="shared" si="1"/>
        <v>725.14795918367361</v>
      </c>
      <c r="FT13" s="174"/>
      <c r="FU13" s="174"/>
      <c r="FV13" s="174"/>
      <c r="FW13" s="174"/>
      <c r="GD13" s="73">
        <v>7</v>
      </c>
      <c r="GE13" s="73"/>
      <c r="GF13" s="73"/>
      <c r="GG13" s="73"/>
      <c r="GH13" s="73"/>
      <c r="GI13" s="166">
        <v>2</v>
      </c>
      <c r="GJ13" s="166"/>
      <c r="GK13" s="166"/>
      <c r="GL13" s="166"/>
      <c r="GM13" s="166"/>
      <c r="GN13" s="176">
        <f t="shared" si="2"/>
        <v>-15.285714285714285</v>
      </c>
      <c r="GO13" s="176"/>
      <c r="GP13" s="176"/>
      <c r="GQ13" s="176"/>
      <c r="GR13" s="176"/>
      <c r="GS13" s="174">
        <f t="shared" si="3"/>
        <v>233.65306122448976</v>
      </c>
      <c r="GT13" s="174"/>
      <c r="GU13" s="174"/>
      <c r="GV13" s="174"/>
      <c r="GW13" s="174"/>
      <c r="HD13" s="73">
        <v>7</v>
      </c>
      <c r="HE13" s="73"/>
      <c r="HF13" s="73"/>
      <c r="HG13" s="73"/>
      <c r="HH13" s="73"/>
      <c r="HI13" s="166">
        <v>172</v>
      </c>
      <c r="HJ13" s="166"/>
      <c r="HK13" s="166"/>
      <c r="HL13" s="166"/>
      <c r="HM13" s="166"/>
      <c r="HN13" s="172">
        <f t="shared" si="4"/>
        <v>5.0714285714285836</v>
      </c>
      <c r="HO13" s="173"/>
      <c r="HP13" s="173"/>
      <c r="HQ13" s="173"/>
      <c r="HR13" s="61" t="s">
        <v>190</v>
      </c>
      <c r="HS13" s="180">
        <f t="shared" si="5"/>
        <v>25.719387755102165</v>
      </c>
      <c r="HT13" s="181"/>
      <c r="HU13" s="181"/>
      <c r="HV13" s="181"/>
      <c r="HW13" s="55" t="s">
        <v>195</v>
      </c>
      <c r="IA13" s="19"/>
      <c r="IB13" s="30"/>
      <c r="IC13" s="4"/>
      <c r="IX13" s="5"/>
    </row>
    <row r="14" spans="1:258" ht="25" customHeight="1" thickTop="1" thickBot="1">
      <c r="A14" s="19"/>
      <c r="B14" s="19"/>
      <c r="C14" s="17"/>
      <c r="D14" s="17"/>
      <c r="E14" s="17"/>
      <c r="F14" s="17" t="s">
        <v>55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20"/>
      <c r="Z14" s="20"/>
      <c r="AE14" s="196"/>
      <c r="AF14" s="196"/>
      <c r="AG14" s="196"/>
      <c r="AH14" s="196"/>
      <c r="AI14" s="196"/>
      <c r="AJ14" s="196"/>
      <c r="AK14" s="196"/>
      <c r="AL14" s="196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BD14" s="122">
        <v>8</v>
      </c>
      <c r="BE14" s="122"/>
      <c r="BF14" s="122"/>
      <c r="BG14" s="122"/>
      <c r="BH14" s="122"/>
      <c r="BI14" s="123">
        <v>4.8</v>
      </c>
      <c r="BJ14" s="123"/>
      <c r="BK14" s="123"/>
      <c r="BL14" s="123"/>
      <c r="BM14" s="123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CD14" s="73" t="s">
        <v>77</v>
      </c>
      <c r="CE14" s="73"/>
      <c r="CF14" s="73"/>
      <c r="CG14" s="73"/>
      <c r="CH14" s="73"/>
      <c r="CI14" s="113">
        <v>6.85</v>
      </c>
      <c r="CJ14" s="113"/>
      <c r="CK14" s="113"/>
      <c r="CL14" s="113"/>
      <c r="CM14" s="113"/>
      <c r="CN14" s="77"/>
      <c r="CO14" s="78"/>
      <c r="CP14" s="78"/>
      <c r="CQ14" s="78"/>
      <c r="CR14" s="79"/>
      <c r="CS14" s="80"/>
      <c r="CT14" s="80"/>
      <c r="CU14" s="80"/>
      <c r="CV14" s="80"/>
      <c r="CW14" s="80"/>
      <c r="DB14" s="20" t="s">
        <v>96</v>
      </c>
      <c r="DC14" s="39" t="s">
        <v>153</v>
      </c>
      <c r="DM14" s="177" t="s">
        <v>154</v>
      </c>
      <c r="DN14" s="178"/>
      <c r="DO14" s="178"/>
      <c r="DP14" s="179"/>
      <c r="ED14" s="73" t="s">
        <v>77</v>
      </c>
      <c r="EE14" s="73"/>
      <c r="EF14" s="73"/>
      <c r="EG14" s="73"/>
      <c r="EH14" s="73"/>
      <c r="EI14" s="152">
        <f>AVERAGE(EI8:EM12)</f>
        <v>740</v>
      </c>
      <c r="EJ14" s="152"/>
      <c r="EK14" s="152"/>
      <c r="EL14" s="152"/>
      <c r="EM14" s="152"/>
      <c r="EN14" s="77"/>
      <c r="EO14" s="78"/>
      <c r="EP14" s="78"/>
      <c r="EQ14" s="78"/>
      <c r="ER14" s="79"/>
      <c r="ES14" s="80"/>
      <c r="ET14" s="80"/>
      <c r="EU14" s="80"/>
      <c r="EV14" s="80"/>
      <c r="EW14" s="80"/>
      <c r="FD14" s="73">
        <v>8</v>
      </c>
      <c r="FE14" s="73"/>
      <c r="FF14" s="73"/>
      <c r="FG14" s="73"/>
      <c r="FH14" s="73"/>
      <c r="FI14" s="166">
        <v>49</v>
      </c>
      <c r="FJ14" s="166"/>
      <c r="FK14" s="166"/>
      <c r="FL14" s="166"/>
      <c r="FM14" s="166"/>
      <c r="FN14" s="176">
        <f t="shared" si="0"/>
        <v>6.0714285714285694</v>
      </c>
      <c r="FO14" s="176"/>
      <c r="FP14" s="176"/>
      <c r="FQ14" s="176"/>
      <c r="FR14" s="176"/>
      <c r="FS14" s="174">
        <f t="shared" si="1"/>
        <v>36.862244897959158</v>
      </c>
      <c r="FT14" s="174"/>
      <c r="FU14" s="174"/>
      <c r="FV14" s="174"/>
      <c r="FW14" s="174"/>
      <c r="GD14" s="73">
        <v>8</v>
      </c>
      <c r="GE14" s="73"/>
      <c r="GF14" s="73"/>
      <c r="GG14" s="73"/>
      <c r="GH14" s="73"/>
      <c r="GI14" s="166">
        <v>16</v>
      </c>
      <c r="GJ14" s="166"/>
      <c r="GK14" s="166"/>
      <c r="GL14" s="166"/>
      <c r="GM14" s="166"/>
      <c r="GN14" s="176">
        <f t="shared" si="2"/>
        <v>-1.2857142857142847</v>
      </c>
      <c r="GO14" s="176"/>
      <c r="GP14" s="176"/>
      <c r="GQ14" s="176"/>
      <c r="GR14" s="176"/>
      <c r="GS14" s="174">
        <f t="shared" si="3"/>
        <v>1.6530612244897933</v>
      </c>
      <c r="GT14" s="174"/>
      <c r="GU14" s="174"/>
      <c r="GV14" s="174"/>
      <c r="GW14" s="174"/>
      <c r="HD14" s="73">
        <v>8</v>
      </c>
      <c r="HE14" s="73"/>
      <c r="HF14" s="73"/>
      <c r="HG14" s="73"/>
      <c r="HH14" s="73"/>
      <c r="HI14" s="166">
        <v>167</v>
      </c>
      <c r="HJ14" s="166"/>
      <c r="HK14" s="166"/>
      <c r="HL14" s="166"/>
      <c r="HM14" s="166"/>
      <c r="HN14" s="176">
        <f t="shared" si="4"/>
        <v>7.1428571428583609E-2</v>
      </c>
      <c r="HO14" s="176"/>
      <c r="HP14" s="176"/>
      <c r="HQ14" s="176"/>
      <c r="HR14" s="176"/>
      <c r="HS14" s="174">
        <f t="shared" si="5"/>
        <v>5.102040816328271E-3</v>
      </c>
      <c r="HT14" s="174"/>
      <c r="HU14" s="174"/>
      <c r="HV14" s="174"/>
      <c r="HW14" s="174"/>
      <c r="IA14" s="19"/>
      <c r="IB14" s="12"/>
      <c r="IC14" s="4"/>
      <c r="IX14" s="5"/>
    </row>
    <row r="15" spans="1:258" ht="25" customHeight="1" thickTop="1">
      <c r="A15" s="19"/>
      <c r="B15" s="19"/>
      <c r="C15" s="17"/>
      <c r="D15" s="17"/>
      <c r="E15" s="17" t="s">
        <v>47</v>
      </c>
      <c r="F15" s="17" t="s">
        <v>56</v>
      </c>
      <c r="G15" s="17"/>
      <c r="H15" s="17"/>
      <c r="I15" s="67" t="s">
        <v>57</v>
      </c>
      <c r="J15" s="66"/>
      <c r="K15" s="17" t="s">
        <v>58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20"/>
      <c r="Z15" s="20"/>
      <c r="AE15" s="20" t="s">
        <v>102</v>
      </c>
      <c r="AF15" s="20" t="s">
        <v>108</v>
      </c>
      <c r="BD15" s="107" t="s">
        <v>135</v>
      </c>
      <c r="BE15" s="107"/>
      <c r="BF15" s="107"/>
      <c r="BG15" s="107"/>
      <c r="BH15" s="107"/>
      <c r="BI15" s="183">
        <f>SUM(BI7:BM14)</f>
        <v>54.8</v>
      </c>
      <c r="BJ15" s="183"/>
      <c r="BK15" s="183"/>
      <c r="BL15" s="183"/>
      <c r="BM15" s="183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CD15" s="20" t="s">
        <v>143</v>
      </c>
      <c r="DA15" s="119" t="s">
        <v>155</v>
      </c>
      <c r="DB15" s="119"/>
      <c r="DC15" s="119"/>
      <c r="DD15" s="20" t="s">
        <v>156</v>
      </c>
      <c r="ED15" s="31"/>
      <c r="EE15" s="31"/>
      <c r="EF15" s="31"/>
      <c r="EG15" s="31"/>
      <c r="EH15" s="31"/>
      <c r="EI15" s="51"/>
      <c r="EJ15" s="51"/>
      <c r="EK15" s="51"/>
      <c r="EL15" s="51"/>
      <c r="EM15" s="51"/>
      <c r="EN15" s="52"/>
      <c r="EO15" s="52"/>
      <c r="EP15" s="52"/>
      <c r="EQ15" s="52"/>
      <c r="ER15" s="52"/>
      <c r="ES15" s="31"/>
      <c r="ET15" s="31"/>
      <c r="EU15" s="31"/>
      <c r="EV15" s="31"/>
      <c r="EW15" s="31"/>
      <c r="FD15" s="73">
        <v>9</v>
      </c>
      <c r="FE15" s="73"/>
      <c r="FF15" s="73"/>
      <c r="FG15" s="73"/>
      <c r="FH15" s="73"/>
      <c r="FI15" s="166">
        <v>13</v>
      </c>
      <c r="FJ15" s="166"/>
      <c r="FK15" s="166"/>
      <c r="FL15" s="166"/>
      <c r="FM15" s="166"/>
      <c r="FN15" s="176">
        <f t="shared" si="0"/>
        <v>-29.928571428571431</v>
      </c>
      <c r="FO15" s="176"/>
      <c r="FP15" s="176"/>
      <c r="FQ15" s="176"/>
      <c r="FR15" s="176"/>
      <c r="FS15" s="174">
        <f t="shared" si="1"/>
        <v>895.71938775510216</v>
      </c>
      <c r="FT15" s="174"/>
      <c r="FU15" s="174"/>
      <c r="FV15" s="174"/>
      <c r="FW15" s="174"/>
      <c r="GD15" s="73">
        <v>9</v>
      </c>
      <c r="GE15" s="73"/>
      <c r="GF15" s="73"/>
      <c r="GG15" s="73"/>
      <c r="GH15" s="73"/>
      <c r="GI15" s="166">
        <v>21</v>
      </c>
      <c r="GJ15" s="166"/>
      <c r="GK15" s="166"/>
      <c r="GL15" s="166"/>
      <c r="GM15" s="166"/>
      <c r="GN15" s="176">
        <f t="shared" si="2"/>
        <v>3.7142857142857153</v>
      </c>
      <c r="GO15" s="176"/>
      <c r="GP15" s="176"/>
      <c r="GQ15" s="176"/>
      <c r="GR15" s="176"/>
      <c r="GS15" s="174">
        <f t="shared" si="3"/>
        <v>13.795918367346946</v>
      </c>
      <c r="GT15" s="174"/>
      <c r="GU15" s="174"/>
      <c r="GV15" s="174"/>
      <c r="GW15" s="174"/>
      <c r="HD15" s="73">
        <v>9</v>
      </c>
      <c r="HE15" s="73"/>
      <c r="HF15" s="73"/>
      <c r="HG15" s="73"/>
      <c r="HH15" s="73"/>
      <c r="HI15" s="166">
        <v>178</v>
      </c>
      <c r="HJ15" s="166"/>
      <c r="HK15" s="166"/>
      <c r="HL15" s="166"/>
      <c r="HM15" s="166"/>
      <c r="HN15" s="176">
        <f t="shared" si="4"/>
        <v>11.071428571428584</v>
      </c>
      <c r="HO15" s="176"/>
      <c r="HP15" s="176"/>
      <c r="HQ15" s="176"/>
      <c r="HR15" s="176"/>
      <c r="HS15" s="174">
        <f t="shared" si="5"/>
        <v>122.57653061224516</v>
      </c>
      <c r="HT15" s="174"/>
      <c r="HU15" s="174"/>
      <c r="HV15" s="174"/>
      <c r="HW15" s="174"/>
      <c r="IA15" s="19"/>
      <c r="IB15" s="12"/>
      <c r="IC15" s="4"/>
      <c r="ID15" s="1" t="s">
        <v>19</v>
      </c>
      <c r="IH15" s="1" t="s">
        <v>20</v>
      </c>
      <c r="IX15" s="5"/>
    </row>
    <row r="16" spans="1:258" ht="25" customHeight="1">
      <c r="A16" s="19"/>
      <c r="B16" s="19"/>
      <c r="C16" s="17"/>
      <c r="D16" s="17"/>
      <c r="E16" s="17" t="s">
        <v>47</v>
      </c>
      <c r="F16" s="17" t="s">
        <v>59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20"/>
      <c r="Z16" s="20"/>
      <c r="AF16" s="20" t="s">
        <v>109</v>
      </c>
      <c r="AG16" s="20" t="s">
        <v>103</v>
      </c>
      <c r="AN16" s="67" t="s">
        <v>104</v>
      </c>
      <c r="AO16" s="65"/>
      <c r="AP16" s="65"/>
      <c r="AQ16" s="65"/>
      <c r="AR16" s="66"/>
      <c r="AS16" s="20" t="s">
        <v>43</v>
      </c>
      <c r="BD16" s="73" t="s">
        <v>77</v>
      </c>
      <c r="BE16" s="73"/>
      <c r="BF16" s="73"/>
      <c r="BG16" s="73"/>
      <c r="BH16" s="73"/>
      <c r="BI16" s="152">
        <f>AVERAGE(BI7:BM14)</f>
        <v>6.85</v>
      </c>
      <c r="BJ16" s="152"/>
      <c r="BK16" s="152"/>
      <c r="BL16" s="152"/>
      <c r="BM16" s="152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CD16" s="20" t="s">
        <v>144</v>
      </c>
      <c r="DE16" s="122" t="s">
        <v>132</v>
      </c>
      <c r="DF16" s="122"/>
      <c r="DG16" s="122"/>
      <c r="DH16" s="122"/>
      <c r="DI16" s="122"/>
      <c r="DJ16" s="122" t="s">
        <v>133</v>
      </c>
      <c r="DK16" s="122"/>
      <c r="DL16" s="122"/>
      <c r="DM16" s="122"/>
      <c r="DN16" s="122"/>
      <c r="DO16" s="122" t="s">
        <v>134</v>
      </c>
      <c r="DP16" s="122"/>
      <c r="DQ16" s="122"/>
      <c r="DR16" s="122"/>
      <c r="DS16" s="122"/>
      <c r="DT16" s="122" t="s">
        <v>21</v>
      </c>
      <c r="DU16" s="122"/>
      <c r="DV16" s="122"/>
      <c r="DW16" s="122"/>
      <c r="DX16" s="122"/>
      <c r="ED16" s="20" t="s">
        <v>171</v>
      </c>
      <c r="EE16" s="21">
        <v>5</v>
      </c>
      <c r="EI16" s="53"/>
      <c r="EJ16" s="23"/>
      <c r="EK16" s="23"/>
      <c r="EL16" s="23"/>
      <c r="EM16" s="23"/>
      <c r="FD16" s="73">
        <v>10</v>
      </c>
      <c r="FE16" s="73"/>
      <c r="FF16" s="73"/>
      <c r="FG16" s="73"/>
      <c r="FH16" s="73"/>
      <c r="FI16" s="166">
        <v>42</v>
      </c>
      <c r="FJ16" s="166"/>
      <c r="FK16" s="166"/>
      <c r="FL16" s="166"/>
      <c r="FM16" s="166"/>
      <c r="FN16" s="176">
        <f t="shared" si="0"/>
        <v>-0.9285714285714306</v>
      </c>
      <c r="FO16" s="176"/>
      <c r="FP16" s="176"/>
      <c r="FQ16" s="176"/>
      <c r="FR16" s="176"/>
      <c r="FS16" s="174">
        <f t="shared" si="1"/>
        <v>0.86224489795918746</v>
      </c>
      <c r="FT16" s="174"/>
      <c r="FU16" s="174"/>
      <c r="FV16" s="174"/>
      <c r="FW16" s="174"/>
      <c r="GD16" s="73">
        <v>10</v>
      </c>
      <c r="GE16" s="73"/>
      <c r="GF16" s="73"/>
      <c r="GG16" s="73"/>
      <c r="GH16" s="73"/>
      <c r="GI16" s="166">
        <v>21</v>
      </c>
      <c r="GJ16" s="166"/>
      <c r="GK16" s="166"/>
      <c r="GL16" s="166"/>
      <c r="GM16" s="166"/>
      <c r="GN16" s="176">
        <f t="shared" si="2"/>
        <v>3.7142857142857153</v>
      </c>
      <c r="GO16" s="176"/>
      <c r="GP16" s="176"/>
      <c r="GQ16" s="176"/>
      <c r="GR16" s="176"/>
      <c r="GS16" s="180">
        <f t="shared" si="3"/>
        <v>13.795918367346946</v>
      </c>
      <c r="GT16" s="181"/>
      <c r="GU16" s="181"/>
      <c r="GV16" s="181"/>
      <c r="GW16" s="55" t="s">
        <v>182</v>
      </c>
      <c r="HD16" s="73">
        <v>10</v>
      </c>
      <c r="HE16" s="73"/>
      <c r="HF16" s="73"/>
      <c r="HG16" s="73"/>
      <c r="HH16" s="73"/>
      <c r="HI16" s="166">
        <v>169</v>
      </c>
      <c r="HJ16" s="166"/>
      <c r="HK16" s="166"/>
      <c r="HL16" s="166"/>
      <c r="HM16" s="166"/>
      <c r="HN16" s="176">
        <f t="shared" si="4"/>
        <v>2.0714285714285836</v>
      </c>
      <c r="HO16" s="176"/>
      <c r="HP16" s="176"/>
      <c r="HQ16" s="176"/>
      <c r="HR16" s="176"/>
      <c r="HS16" s="174">
        <f t="shared" si="5"/>
        <v>4.2908163265306625</v>
      </c>
      <c r="HT16" s="174"/>
      <c r="HU16" s="174"/>
      <c r="HV16" s="174"/>
      <c r="HW16" s="174"/>
      <c r="IA16" s="19"/>
      <c r="IB16" s="12"/>
      <c r="IC16" s="4"/>
      <c r="ID16" s="1" t="s">
        <v>21</v>
      </c>
      <c r="IH16" s="1" t="s">
        <v>22</v>
      </c>
      <c r="IX16" s="5"/>
    </row>
    <row r="17" spans="1:258" ht="25" customHeight="1" thickBot="1">
      <c r="A17" s="119" t="s">
        <v>61</v>
      </c>
      <c r="B17" s="119"/>
      <c r="C17" s="119"/>
      <c r="D17" s="17"/>
      <c r="E17" s="17" t="s">
        <v>60</v>
      </c>
      <c r="F17" s="17" t="s">
        <v>62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20"/>
      <c r="Z17" s="20"/>
      <c r="AG17" s="20" t="s">
        <v>105</v>
      </c>
      <c r="AK17" s="67" t="s">
        <v>19</v>
      </c>
      <c r="AL17" s="65"/>
      <c r="AM17" s="66"/>
      <c r="AN17" s="20" t="s">
        <v>106</v>
      </c>
      <c r="AO17" s="67" t="s">
        <v>21</v>
      </c>
      <c r="AP17" s="65"/>
      <c r="AQ17" s="66"/>
      <c r="AR17" s="20" t="s">
        <v>107</v>
      </c>
      <c r="BD17" s="20" t="s">
        <v>136</v>
      </c>
      <c r="DE17" s="133"/>
      <c r="DF17" s="133"/>
      <c r="DG17" s="133"/>
      <c r="DH17" s="133"/>
      <c r="DI17" s="133"/>
      <c r="DJ17" s="133"/>
      <c r="DK17" s="133"/>
      <c r="DL17" s="133"/>
      <c r="DM17" s="133"/>
      <c r="DN17" s="133"/>
      <c r="DO17" s="133"/>
      <c r="DP17" s="133"/>
      <c r="DQ17" s="133"/>
      <c r="DR17" s="133"/>
      <c r="DS17" s="133"/>
      <c r="DT17" s="133"/>
      <c r="DU17" s="133"/>
      <c r="DV17" s="133"/>
      <c r="DW17" s="133"/>
      <c r="DX17" s="133"/>
      <c r="EI17" s="54"/>
      <c r="EJ17" s="54"/>
      <c r="EK17" s="54"/>
      <c r="EL17" s="54"/>
      <c r="EM17" s="54"/>
      <c r="FD17" s="73">
        <v>11</v>
      </c>
      <c r="FE17" s="73"/>
      <c r="FF17" s="73"/>
      <c r="FG17" s="73"/>
      <c r="FH17" s="73"/>
      <c r="FI17" s="166">
        <v>43</v>
      </c>
      <c r="FJ17" s="166"/>
      <c r="FK17" s="166"/>
      <c r="FL17" s="166"/>
      <c r="FM17" s="166"/>
      <c r="FN17" s="176">
        <f t="shared" si="0"/>
        <v>7.1428571428569398E-2</v>
      </c>
      <c r="FO17" s="176"/>
      <c r="FP17" s="176"/>
      <c r="FQ17" s="176"/>
      <c r="FR17" s="176"/>
      <c r="FS17" s="174">
        <f t="shared" si="1"/>
        <v>5.1020408163262405E-3</v>
      </c>
      <c r="FT17" s="174"/>
      <c r="FU17" s="174"/>
      <c r="FV17" s="174"/>
      <c r="FW17" s="174"/>
      <c r="GD17" s="73">
        <v>11</v>
      </c>
      <c r="GE17" s="73"/>
      <c r="GF17" s="73"/>
      <c r="GG17" s="73"/>
      <c r="GH17" s="73"/>
      <c r="GI17" s="166">
        <v>29</v>
      </c>
      <c r="GJ17" s="166"/>
      <c r="GK17" s="166"/>
      <c r="GL17" s="166"/>
      <c r="GM17" s="166"/>
      <c r="GN17" s="176">
        <f t="shared" si="2"/>
        <v>11.714285714285715</v>
      </c>
      <c r="GO17" s="176"/>
      <c r="GP17" s="176"/>
      <c r="GQ17" s="176"/>
      <c r="GR17" s="176"/>
      <c r="GS17" s="174">
        <f t="shared" si="3"/>
        <v>137.2244897959184</v>
      </c>
      <c r="GT17" s="174"/>
      <c r="GU17" s="174"/>
      <c r="GV17" s="174"/>
      <c r="GW17" s="174"/>
      <c r="HD17" s="73">
        <v>11</v>
      </c>
      <c r="HE17" s="73"/>
      <c r="HF17" s="73"/>
      <c r="HG17" s="73"/>
      <c r="HH17" s="73"/>
      <c r="HI17" s="166">
        <v>165</v>
      </c>
      <c r="HJ17" s="166"/>
      <c r="HK17" s="166"/>
      <c r="HL17" s="166"/>
      <c r="HM17" s="166"/>
      <c r="HN17" s="176">
        <f t="shared" si="4"/>
        <v>-1.9285714285714164</v>
      </c>
      <c r="HO17" s="176"/>
      <c r="HP17" s="176"/>
      <c r="HQ17" s="176"/>
      <c r="HR17" s="176"/>
      <c r="HS17" s="180">
        <f t="shared" si="5"/>
        <v>3.719387755101994</v>
      </c>
      <c r="HT17" s="181"/>
      <c r="HU17" s="181"/>
      <c r="HV17" s="181"/>
      <c r="HW17" s="55" t="s">
        <v>196</v>
      </c>
      <c r="IA17" s="19"/>
      <c r="IB17" s="12"/>
      <c r="IC17" s="27"/>
      <c r="ID17" s="28" t="s">
        <v>23</v>
      </c>
      <c r="IE17" s="28"/>
      <c r="IF17" s="28"/>
      <c r="IG17" s="28"/>
      <c r="IH17" s="28" t="s">
        <v>24</v>
      </c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9"/>
    </row>
    <row r="18" spans="1:258" ht="25" customHeight="1">
      <c r="A18" s="19"/>
      <c r="B18" s="19"/>
      <c r="C18" s="17"/>
      <c r="D18" s="17"/>
      <c r="E18" s="17"/>
      <c r="F18" s="17" t="s">
        <v>63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20"/>
      <c r="Z18" s="20"/>
      <c r="AF18" s="20" t="s">
        <v>110</v>
      </c>
      <c r="AG18" s="20" t="s">
        <v>111</v>
      </c>
      <c r="CB18" s="20" t="s">
        <v>69</v>
      </c>
      <c r="CC18" s="20" t="s">
        <v>145</v>
      </c>
      <c r="DE18" s="73">
        <v>1</v>
      </c>
      <c r="DF18" s="73"/>
      <c r="DG18" s="73"/>
      <c r="DH18" s="73"/>
      <c r="DI18" s="73"/>
      <c r="DJ18" s="166">
        <v>68</v>
      </c>
      <c r="DK18" s="166"/>
      <c r="DL18" s="166"/>
      <c r="DM18" s="166"/>
      <c r="DN18" s="166"/>
      <c r="DO18" s="209">
        <f t="shared" ref="DO18" si="8">DJ18-DJ$24</f>
        <v>-6.4000000000000057</v>
      </c>
      <c r="DP18" s="209"/>
      <c r="DQ18" s="209"/>
      <c r="DR18" s="209"/>
      <c r="DS18" s="209"/>
      <c r="DT18" s="125">
        <f>DO18^2</f>
        <v>40.960000000000072</v>
      </c>
      <c r="DU18" s="125"/>
      <c r="DV18" s="125"/>
      <c r="DW18" s="125"/>
      <c r="DX18" s="125"/>
      <c r="FD18" s="73">
        <v>12</v>
      </c>
      <c r="FE18" s="73"/>
      <c r="FF18" s="73"/>
      <c r="FG18" s="73"/>
      <c r="FH18" s="73"/>
      <c r="FI18" s="166">
        <v>73</v>
      </c>
      <c r="FJ18" s="166"/>
      <c r="FK18" s="166"/>
      <c r="FL18" s="166"/>
      <c r="FM18" s="166"/>
      <c r="FN18" s="176">
        <f t="shared" si="0"/>
        <v>30.071428571428569</v>
      </c>
      <c r="FO18" s="176"/>
      <c r="FP18" s="176"/>
      <c r="FQ18" s="176"/>
      <c r="FR18" s="176"/>
      <c r="FS18" s="174">
        <f t="shared" si="1"/>
        <v>904.29081632653049</v>
      </c>
      <c r="FT18" s="174"/>
      <c r="FU18" s="174"/>
      <c r="FV18" s="174"/>
      <c r="FW18" s="174"/>
      <c r="GD18" s="73">
        <v>12</v>
      </c>
      <c r="GE18" s="73"/>
      <c r="GF18" s="73"/>
      <c r="GG18" s="73"/>
      <c r="GH18" s="73"/>
      <c r="GI18" s="166">
        <v>3</v>
      </c>
      <c r="GJ18" s="166"/>
      <c r="GK18" s="166"/>
      <c r="GL18" s="166"/>
      <c r="GM18" s="166"/>
      <c r="GN18" s="176">
        <f t="shared" si="2"/>
        <v>-14.285714285714285</v>
      </c>
      <c r="GO18" s="176"/>
      <c r="GP18" s="176"/>
      <c r="GQ18" s="176"/>
      <c r="GR18" s="176"/>
      <c r="GS18" s="174">
        <f t="shared" si="3"/>
        <v>204.08163265306121</v>
      </c>
      <c r="GT18" s="174"/>
      <c r="GU18" s="174"/>
      <c r="GV18" s="174"/>
      <c r="GW18" s="174"/>
      <c r="HD18" s="73">
        <v>12</v>
      </c>
      <c r="HE18" s="73"/>
      <c r="HF18" s="73"/>
      <c r="HG18" s="73"/>
      <c r="HH18" s="73"/>
      <c r="HI18" s="166">
        <v>174</v>
      </c>
      <c r="HJ18" s="166"/>
      <c r="HK18" s="166"/>
      <c r="HL18" s="166"/>
      <c r="HM18" s="166"/>
      <c r="HN18" s="176">
        <f t="shared" si="4"/>
        <v>7.0714285714285836</v>
      </c>
      <c r="HO18" s="176"/>
      <c r="HP18" s="176"/>
      <c r="HQ18" s="176"/>
      <c r="HR18" s="176"/>
      <c r="HS18" s="174">
        <f t="shared" si="5"/>
        <v>50.005102040816496</v>
      </c>
      <c r="HT18" s="174"/>
      <c r="HU18" s="174"/>
      <c r="HV18" s="174"/>
      <c r="HW18" s="174"/>
      <c r="IA18" s="19"/>
      <c r="IC18" s="41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</row>
    <row r="19" spans="1:258" ht="25" customHeight="1">
      <c r="A19" s="19"/>
      <c r="B19" s="19"/>
      <c r="C19" s="17"/>
      <c r="D19" s="17"/>
      <c r="E19" s="17"/>
      <c r="F19" s="17" t="s">
        <v>64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20"/>
      <c r="Z19" s="20"/>
      <c r="AG19" s="20" t="s">
        <v>112</v>
      </c>
      <c r="AP19" s="67" t="s">
        <v>78</v>
      </c>
      <c r="AQ19" s="65"/>
      <c r="AR19" s="66"/>
      <c r="AS19" s="20" t="s">
        <v>113</v>
      </c>
      <c r="BB19" s="20" t="s">
        <v>137</v>
      </c>
      <c r="BC19" s="20" t="s">
        <v>138</v>
      </c>
      <c r="CD19" s="122" t="s">
        <v>132</v>
      </c>
      <c r="CE19" s="122"/>
      <c r="CF19" s="122"/>
      <c r="CG19" s="122"/>
      <c r="CH19" s="122"/>
      <c r="CI19" s="122" t="s">
        <v>133</v>
      </c>
      <c r="CJ19" s="122"/>
      <c r="CK19" s="122"/>
      <c r="CL19" s="122"/>
      <c r="CM19" s="122"/>
      <c r="CN19" s="122" t="s">
        <v>134</v>
      </c>
      <c r="CO19" s="122"/>
      <c r="CP19" s="122"/>
      <c r="CQ19" s="122"/>
      <c r="CR19" s="122"/>
      <c r="CS19" s="122" t="s">
        <v>21</v>
      </c>
      <c r="CT19" s="122"/>
      <c r="CU19" s="122"/>
      <c r="CV19" s="122"/>
      <c r="CW19" s="122"/>
      <c r="DE19" s="73">
        <v>2</v>
      </c>
      <c r="DF19" s="73"/>
      <c r="DG19" s="73"/>
      <c r="DH19" s="73"/>
      <c r="DI19" s="73"/>
      <c r="DJ19" s="166">
        <v>84</v>
      </c>
      <c r="DK19" s="166"/>
      <c r="DL19" s="166"/>
      <c r="DM19" s="166"/>
      <c r="DN19" s="166"/>
      <c r="DO19" s="209">
        <f t="shared" ref="DO19:DO22" si="9">DJ19-DJ$24</f>
        <v>9.5999999999999943</v>
      </c>
      <c r="DP19" s="209"/>
      <c r="DQ19" s="209"/>
      <c r="DR19" s="209"/>
      <c r="DS19" s="209"/>
      <c r="DT19" s="125">
        <f t="shared" ref="DT19:DT22" si="10">DO19^2</f>
        <v>92.159999999999897</v>
      </c>
      <c r="DU19" s="125"/>
      <c r="DV19" s="125"/>
      <c r="DW19" s="125"/>
      <c r="DX19" s="125"/>
      <c r="FD19" s="73">
        <v>13</v>
      </c>
      <c r="FE19" s="73"/>
      <c r="FF19" s="73"/>
      <c r="FG19" s="73"/>
      <c r="FH19" s="73"/>
      <c r="FI19" s="166">
        <v>25</v>
      </c>
      <c r="FJ19" s="166"/>
      <c r="FK19" s="166"/>
      <c r="FL19" s="166"/>
      <c r="FM19" s="166"/>
      <c r="FN19" s="176">
        <f t="shared" si="0"/>
        <v>-17.928571428571431</v>
      </c>
      <c r="FO19" s="176"/>
      <c r="FP19" s="176"/>
      <c r="FQ19" s="176"/>
      <c r="FR19" s="176"/>
      <c r="FS19" s="174">
        <f t="shared" si="1"/>
        <v>321.43367346938783</v>
      </c>
      <c r="FT19" s="174"/>
      <c r="FU19" s="174"/>
      <c r="FV19" s="174"/>
      <c r="FW19" s="174"/>
      <c r="GD19" s="73">
        <v>13</v>
      </c>
      <c r="GE19" s="73"/>
      <c r="GF19" s="73"/>
      <c r="GG19" s="73"/>
      <c r="GH19" s="73"/>
      <c r="GI19" s="166">
        <v>1</v>
      </c>
      <c r="GJ19" s="166"/>
      <c r="GK19" s="166"/>
      <c r="GL19" s="166"/>
      <c r="GM19" s="166"/>
      <c r="GN19" s="176">
        <f t="shared" si="2"/>
        <v>-16.285714285714285</v>
      </c>
      <c r="GO19" s="176"/>
      <c r="GP19" s="176"/>
      <c r="GQ19" s="176"/>
      <c r="GR19" s="176"/>
      <c r="GS19" s="174">
        <f t="shared" si="3"/>
        <v>265.22448979591832</v>
      </c>
      <c r="GT19" s="174"/>
      <c r="GU19" s="174"/>
      <c r="GV19" s="174"/>
      <c r="GW19" s="174"/>
      <c r="HD19" s="73">
        <v>13</v>
      </c>
      <c r="HE19" s="73"/>
      <c r="HF19" s="73"/>
      <c r="HG19" s="73"/>
      <c r="HH19" s="73"/>
      <c r="HI19" s="166">
        <v>167</v>
      </c>
      <c r="HJ19" s="166"/>
      <c r="HK19" s="166"/>
      <c r="HL19" s="166"/>
      <c r="HM19" s="166"/>
      <c r="HN19" s="172">
        <f t="shared" si="4"/>
        <v>7.1428571428583609E-2</v>
      </c>
      <c r="HO19" s="173"/>
      <c r="HP19" s="173"/>
      <c r="HQ19" s="173"/>
      <c r="HR19" s="61" t="s">
        <v>191</v>
      </c>
      <c r="HS19" s="174">
        <f t="shared" si="5"/>
        <v>5.102040816328271E-3</v>
      </c>
      <c r="HT19" s="174"/>
      <c r="HU19" s="174"/>
      <c r="HV19" s="174"/>
      <c r="HW19" s="174"/>
      <c r="IA19" s="19"/>
      <c r="IB19" s="12"/>
      <c r="IC19" s="13" t="s">
        <v>1</v>
      </c>
      <c r="ID19" s="9" t="s">
        <v>7</v>
      </c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10"/>
    </row>
    <row r="20" spans="1:258" ht="25" customHeight="1" thickBot="1">
      <c r="A20" s="19"/>
      <c r="B20" s="19"/>
      <c r="C20" s="17"/>
      <c r="D20" s="17"/>
      <c r="E20" s="17"/>
      <c r="F20" s="67" t="s">
        <v>65</v>
      </c>
      <c r="G20" s="65"/>
      <c r="H20" s="65"/>
      <c r="I20" s="65"/>
      <c r="J20" s="65"/>
      <c r="K20" s="66"/>
      <c r="L20" s="17" t="s">
        <v>66</v>
      </c>
      <c r="M20" s="17"/>
      <c r="N20" s="17"/>
      <c r="O20" s="67" t="s">
        <v>67</v>
      </c>
      <c r="P20" s="66"/>
      <c r="Q20" s="17" t="s">
        <v>68</v>
      </c>
      <c r="R20" s="17"/>
      <c r="S20" s="17"/>
      <c r="T20" s="17"/>
      <c r="U20" s="17"/>
      <c r="V20" s="17"/>
      <c r="W20" s="17"/>
      <c r="X20" s="17"/>
      <c r="Y20" s="22"/>
      <c r="Z20" s="22"/>
      <c r="AC20" s="22"/>
      <c r="AE20" s="22"/>
      <c r="AF20" s="22"/>
      <c r="AG20" s="20" t="s">
        <v>114</v>
      </c>
      <c r="AH20" s="22"/>
      <c r="AI20" s="22"/>
      <c r="AJ20" s="22"/>
      <c r="AK20" s="22"/>
      <c r="AL20" s="22"/>
      <c r="AM20" s="22"/>
      <c r="AN20" s="22"/>
      <c r="AO20" s="22"/>
      <c r="AP20" s="67" t="s">
        <v>77</v>
      </c>
      <c r="AQ20" s="65"/>
      <c r="AR20" s="66"/>
      <c r="AS20" s="20" t="s">
        <v>117</v>
      </c>
      <c r="AT20" s="22"/>
      <c r="AU20" s="22"/>
      <c r="AV20" s="22"/>
      <c r="AW20" s="22"/>
      <c r="AX20" s="22"/>
      <c r="AY20" s="22"/>
      <c r="AZ20" s="22"/>
      <c r="BA20" s="22"/>
      <c r="BD20" s="122" t="s">
        <v>132</v>
      </c>
      <c r="BE20" s="122"/>
      <c r="BF20" s="122"/>
      <c r="BG20" s="122"/>
      <c r="BH20" s="122"/>
      <c r="BI20" s="122" t="s">
        <v>133</v>
      </c>
      <c r="BJ20" s="122"/>
      <c r="BK20" s="122"/>
      <c r="BL20" s="122"/>
      <c r="BM20" s="122"/>
      <c r="BN20" s="122" t="s">
        <v>134</v>
      </c>
      <c r="BO20" s="122"/>
      <c r="BP20" s="122"/>
      <c r="BQ20" s="122"/>
      <c r="BR20" s="122"/>
      <c r="BS20" s="175" t="s">
        <v>21</v>
      </c>
      <c r="BT20" s="175"/>
      <c r="BU20" s="175"/>
      <c r="BV20" s="175"/>
      <c r="BW20" s="175"/>
      <c r="BX20" s="22"/>
      <c r="BY20" s="22"/>
      <c r="BZ20" s="22"/>
      <c r="CA20" s="22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  <c r="CT20" s="133"/>
      <c r="CU20" s="133"/>
      <c r="CV20" s="133"/>
      <c r="CW20" s="133"/>
      <c r="CX20" s="22"/>
      <c r="CY20" s="22"/>
      <c r="CZ20" s="22"/>
      <c r="DA20" s="22"/>
      <c r="DB20" s="22"/>
      <c r="DC20" s="22"/>
      <c r="DD20" s="22"/>
      <c r="DE20" s="73">
        <v>3</v>
      </c>
      <c r="DF20" s="73"/>
      <c r="DG20" s="73"/>
      <c r="DH20" s="73"/>
      <c r="DI20" s="73"/>
      <c r="DJ20" s="166">
        <v>76</v>
      </c>
      <c r="DK20" s="166"/>
      <c r="DL20" s="166"/>
      <c r="DM20" s="166"/>
      <c r="DN20" s="166"/>
      <c r="DO20" s="209">
        <f t="shared" si="9"/>
        <v>1.5999999999999943</v>
      </c>
      <c r="DP20" s="209"/>
      <c r="DQ20" s="209"/>
      <c r="DR20" s="209"/>
      <c r="DS20" s="209"/>
      <c r="DT20" s="125">
        <f t="shared" si="10"/>
        <v>2.5599999999999818</v>
      </c>
      <c r="DU20" s="125"/>
      <c r="DV20" s="125"/>
      <c r="DW20" s="125"/>
      <c r="DX20" s="125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171">
        <v>14</v>
      </c>
      <c r="FE20" s="171"/>
      <c r="FF20" s="171"/>
      <c r="FG20" s="171"/>
      <c r="FH20" s="171"/>
      <c r="FI20" s="169">
        <v>22</v>
      </c>
      <c r="FJ20" s="169"/>
      <c r="FK20" s="169"/>
      <c r="FL20" s="169"/>
      <c r="FM20" s="169"/>
      <c r="FN20" s="170">
        <f t="shared" si="0"/>
        <v>-20.928571428571431</v>
      </c>
      <c r="FO20" s="170"/>
      <c r="FP20" s="170"/>
      <c r="FQ20" s="170"/>
      <c r="FR20" s="170"/>
      <c r="FS20" s="167">
        <f t="shared" si="1"/>
        <v>438.00510204081644</v>
      </c>
      <c r="FT20" s="167"/>
      <c r="FU20" s="167"/>
      <c r="FV20" s="167"/>
      <c r="FW20" s="167"/>
      <c r="FX20" s="22"/>
      <c r="FY20" s="22"/>
      <c r="FZ20" s="22"/>
      <c r="GA20" s="22"/>
      <c r="GB20" s="22"/>
      <c r="GC20" s="22"/>
      <c r="GD20" s="171">
        <v>14</v>
      </c>
      <c r="GE20" s="171"/>
      <c r="GF20" s="171"/>
      <c r="GG20" s="171"/>
      <c r="GH20" s="171"/>
      <c r="GI20" s="169">
        <v>41</v>
      </c>
      <c r="GJ20" s="169"/>
      <c r="GK20" s="169"/>
      <c r="GL20" s="169"/>
      <c r="GM20" s="169"/>
      <c r="GN20" s="170">
        <f t="shared" si="2"/>
        <v>23.714285714285715</v>
      </c>
      <c r="GO20" s="170"/>
      <c r="GP20" s="170"/>
      <c r="GQ20" s="170"/>
      <c r="GR20" s="170"/>
      <c r="GS20" s="167">
        <f t="shared" si="3"/>
        <v>562.36734693877554</v>
      </c>
      <c r="GT20" s="167"/>
      <c r="GU20" s="167"/>
      <c r="GV20" s="167"/>
      <c r="GW20" s="167"/>
      <c r="GX20" s="22"/>
      <c r="GY20" s="22"/>
      <c r="GZ20" s="22"/>
      <c r="HA20" s="22"/>
      <c r="HB20" s="22"/>
      <c r="HC20" s="22"/>
      <c r="HD20" s="171">
        <v>14</v>
      </c>
      <c r="HE20" s="171"/>
      <c r="HF20" s="171"/>
      <c r="HG20" s="171"/>
      <c r="HH20" s="171"/>
      <c r="HI20" s="169">
        <v>163</v>
      </c>
      <c r="HJ20" s="169"/>
      <c r="HK20" s="169"/>
      <c r="HL20" s="169"/>
      <c r="HM20" s="169"/>
      <c r="HN20" s="170">
        <f t="shared" si="4"/>
        <v>-3.9285714285714164</v>
      </c>
      <c r="HO20" s="170"/>
      <c r="HP20" s="170"/>
      <c r="HQ20" s="170"/>
      <c r="HR20" s="170"/>
      <c r="HS20" s="167">
        <f t="shared" si="5"/>
        <v>15.43367346938766</v>
      </c>
      <c r="HT20" s="167"/>
      <c r="HU20" s="167"/>
      <c r="HV20" s="167"/>
      <c r="HW20" s="167"/>
      <c r="HX20" s="22"/>
      <c r="HY20" s="22"/>
      <c r="HZ20" s="22"/>
      <c r="IA20" s="19"/>
      <c r="IB20" s="12"/>
      <c r="IC20" s="11"/>
      <c r="IX20" s="12"/>
    </row>
    <row r="21" spans="1:258" ht="25" customHeight="1" thickTop="1">
      <c r="A21" s="119" t="s">
        <v>70</v>
      </c>
      <c r="B21" s="119"/>
      <c r="C21" s="119"/>
      <c r="D21" s="17"/>
      <c r="E21" s="17" t="s">
        <v>69</v>
      </c>
      <c r="F21" s="17" t="s">
        <v>71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20"/>
      <c r="Z21" s="20"/>
      <c r="AF21" s="20" t="s">
        <v>115</v>
      </c>
      <c r="AG21" s="120" t="s">
        <v>77</v>
      </c>
      <c r="AH21" s="121"/>
      <c r="AI21" s="182"/>
      <c r="AJ21" s="20" t="s">
        <v>116</v>
      </c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68"/>
      <c r="BT21" s="168"/>
      <c r="BU21" s="168"/>
      <c r="BV21" s="168"/>
      <c r="BW21" s="168"/>
      <c r="BX21" s="24"/>
      <c r="BY21" s="24"/>
      <c r="BZ21" s="24"/>
      <c r="CD21" s="73">
        <v>1</v>
      </c>
      <c r="CE21" s="73"/>
      <c r="CF21" s="73"/>
      <c r="CG21" s="73"/>
      <c r="CH21" s="73"/>
      <c r="CI21" s="124">
        <v>5.2</v>
      </c>
      <c r="CJ21" s="124"/>
      <c r="CK21" s="124"/>
      <c r="CL21" s="124"/>
      <c r="CM21" s="124"/>
      <c r="CN21" s="105">
        <v>-1.6499999999999995</v>
      </c>
      <c r="CO21" s="105"/>
      <c r="CP21" s="105"/>
      <c r="CQ21" s="105"/>
      <c r="CR21" s="105"/>
      <c r="CS21" s="125">
        <f>CN21^2</f>
        <v>2.7224999999999984</v>
      </c>
      <c r="CT21" s="125"/>
      <c r="CU21" s="125"/>
      <c r="CV21" s="125"/>
      <c r="CW21" s="125"/>
      <c r="CX21" s="24"/>
      <c r="CY21" s="24"/>
      <c r="CZ21" s="24"/>
      <c r="DE21" s="73">
        <v>4</v>
      </c>
      <c r="DF21" s="73"/>
      <c r="DG21" s="73"/>
      <c r="DH21" s="73"/>
      <c r="DI21" s="73"/>
      <c r="DJ21" s="166">
        <v>72</v>
      </c>
      <c r="DK21" s="166"/>
      <c r="DL21" s="166"/>
      <c r="DM21" s="166"/>
      <c r="DN21" s="166"/>
      <c r="DO21" s="209">
        <f t="shared" si="9"/>
        <v>-2.4000000000000057</v>
      </c>
      <c r="DP21" s="209"/>
      <c r="DQ21" s="209"/>
      <c r="DR21" s="209"/>
      <c r="DS21" s="209"/>
      <c r="DT21" s="125">
        <f t="shared" si="10"/>
        <v>5.7600000000000273</v>
      </c>
      <c r="DU21" s="125"/>
      <c r="DV21" s="125"/>
      <c r="DW21" s="125"/>
      <c r="DX21" s="125"/>
      <c r="DY21" s="24"/>
      <c r="DZ21" s="24"/>
      <c r="EH21" s="24"/>
      <c r="EI21" s="24"/>
      <c r="EJ21" s="24"/>
      <c r="EK21" s="24"/>
      <c r="EL21" s="24"/>
      <c r="EM21" s="24"/>
      <c r="EN21" s="81" t="s">
        <v>15</v>
      </c>
      <c r="EO21" s="82"/>
      <c r="EP21" s="82"/>
      <c r="EQ21" s="82"/>
      <c r="ER21" s="82"/>
      <c r="ES21" s="150">
        <v>2942.8</v>
      </c>
      <c r="ET21" s="150"/>
      <c r="EU21" s="150"/>
      <c r="EV21" s="150"/>
      <c r="EW21" s="151"/>
      <c r="EX21" s="24"/>
      <c r="EY21" s="24"/>
      <c r="EZ21" s="24"/>
      <c r="FD21" s="107" t="s">
        <v>135</v>
      </c>
      <c r="FE21" s="107"/>
      <c r="FF21" s="107"/>
      <c r="FG21" s="107"/>
      <c r="FH21" s="107"/>
      <c r="FI21" s="160">
        <f>SUM(FI7:FM20)</f>
        <v>601</v>
      </c>
      <c r="FJ21" s="161"/>
      <c r="FK21" s="161"/>
      <c r="FL21" s="161"/>
      <c r="FM21" s="162"/>
      <c r="FN21" s="155">
        <f>SUM(FN7:FR20)</f>
        <v>-2.8421709430404007E-14</v>
      </c>
      <c r="FO21" s="163"/>
      <c r="FP21" s="163"/>
      <c r="FQ21" s="163"/>
      <c r="FR21" s="164"/>
      <c r="FS21" s="165">
        <f>SUM(FS7:FW20)</f>
        <v>8826.9285714285706</v>
      </c>
      <c r="FT21" s="165"/>
      <c r="FU21" s="165"/>
      <c r="FV21" s="165"/>
      <c r="FW21" s="165"/>
      <c r="FX21" s="24"/>
      <c r="FY21" s="24"/>
      <c r="FZ21" s="24"/>
      <c r="GD21" s="107" t="s">
        <v>135</v>
      </c>
      <c r="GE21" s="107"/>
      <c r="GF21" s="107"/>
      <c r="GG21" s="107"/>
      <c r="GH21" s="107"/>
      <c r="GI21" s="159">
        <f>SUM(GI7:GM20)</f>
        <v>242</v>
      </c>
      <c r="GJ21" s="159"/>
      <c r="GK21" s="159"/>
      <c r="GL21" s="159"/>
      <c r="GM21" s="159"/>
      <c r="GN21" s="155">
        <f>SUM(GN7:GR20)</f>
        <v>0</v>
      </c>
      <c r="GO21" s="156"/>
      <c r="GP21" s="156"/>
      <c r="GQ21" s="156"/>
      <c r="GR21" s="57" t="s">
        <v>181</v>
      </c>
      <c r="GS21" s="157">
        <f>SUM(GS7:GW20)</f>
        <v>2642.8571428571427</v>
      </c>
      <c r="GT21" s="158"/>
      <c r="GU21" s="158"/>
      <c r="GV21" s="158"/>
      <c r="GW21" s="58" t="s">
        <v>183</v>
      </c>
      <c r="GX21" s="24"/>
      <c r="GY21" s="24"/>
      <c r="GZ21" s="24"/>
      <c r="HD21" s="107" t="s">
        <v>135</v>
      </c>
      <c r="HE21" s="107"/>
      <c r="HF21" s="107"/>
      <c r="HG21" s="107"/>
      <c r="HH21" s="107"/>
      <c r="HI21" s="159">
        <f>SUM(HI7:HM20)</f>
        <v>2337</v>
      </c>
      <c r="HJ21" s="159"/>
      <c r="HK21" s="159"/>
      <c r="HL21" s="159"/>
      <c r="HM21" s="159"/>
      <c r="HN21" s="155">
        <f>SUM(HN7:HR20)</f>
        <v>1.7053025658242404E-13</v>
      </c>
      <c r="HO21" s="156"/>
      <c r="HP21" s="156"/>
      <c r="HQ21" s="156"/>
      <c r="HR21" s="57" t="s">
        <v>192</v>
      </c>
      <c r="HS21" s="157">
        <f>SUM(HS7:HW20)</f>
        <v>290.92857142857139</v>
      </c>
      <c r="HT21" s="158"/>
      <c r="HU21" s="158"/>
      <c r="HV21" s="158"/>
      <c r="HW21" s="58" t="s">
        <v>194</v>
      </c>
      <c r="HX21" s="24"/>
      <c r="HY21" s="24"/>
      <c r="HZ21" s="24"/>
      <c r="IA21" s="19"/>
      <c r="IB21" s="12"/>
      <c r="IC21" s="11"/>
      <c r="IX21" s="12"/>
    </row>
    <row r="22" spans="1:258" ht="25" customHeight="1" thickBot="1">
      <c r="A22" s="19"/>
      <c r="B22" s="19"/>
      <c r="C22" s="17"/>
      <c r="D22" s="17"/>
      <c r="E22" s="17"/>
      <c r="F22" s="17"/>
      <c r="G22" s="17"/>
      <c r="H22" s="17"/>
      <c r="I22" s="17"/>
      <c r="J22" s="128" t="s">
        <v>73</v>
      </c>
      <c r="K22" s="146"/>
      <c r="L22" s="146"/>
      <c r="M22" s="129"/>
      <c r="N22" s="143" t="s">
        <v>76</v>
      </c>
      <c r="O22" s="144"/>
      <c r="P22" s="144"/>
      <c r="Q22" s="145"/>
      <c r="R22" s="143" t="s">
        <v>81</v>
      </c>
      <c r="S22" s="144"/>
      <c r="T22" s="145"/>
      <c r="U22" s="44"/>
      <c r="V22" s="44"/>
      <c r="W22" s="17"/>
      <c r="X22" s="17"/>
      <c r="Y22" s="20"/>
      <c r="Z22" s="20"/>
      <c r="AG22" s="67" t="s">
        <v>118</v>
      </c>
      <c r="AH22" s="65"/>
      <c r="AI22" s="65"/>
      <c r="AJ22" s="65"/>
      <c r="AK22" s="182"/>
      <c r="AL22" s="20" t="s">
        <v>119</v>
      </c>
      <c r="BD22" s="73">
        <v>1</v>
      </c>
      <c r="BE22" s="73"/>
      <c r="BF22" s="73"/>
      <c r="BG22" s="73"/>
      <c r="BH22" s="73"/>
      <c r="BI22" s="124">
        <v>5.2</v>
      </c>
      <c r="BJ22" s="124"/>
      <c r="BK22" s="124"/>
      <c r="BL22" s="124"/>
      <c r="BM22" s="124"/>
      <c r="BN22" s="149">
        <f>BI22-$BI$31</f>
        <v>-1.6499999999999995</v>
      </c>
      <c r="BO22" s="125"/>
      <c r="BP22" s="125"/>
      <c r="BQ22" s="125"/>
      <c r="BR22" s="125"/>
      <c r="BS22" s="80"/>
      <c r="BT22" s="80"/>
      <c r="BU22" s="80"/>
      <c r="BV22" s="80"/>
      <c r="BW22" s="80"/>
      <c r="BX22" s="24"/>
      <c r="BY22" s="24"/>
      <c r="BZ22" s="24"/>
      <c r="CD22" s="73">
        <v>2</v>
      </c>
      <c r="CE22" s="73"/>
      <c r="CF22" s="73"/>
      <c r="CG22" s="73"/>
      <c r="CH22" s="73"/>
      <c r="CI22" s="124">
        <v>4.0999999999999996</v>
      </c>
      <c r="CJ22" s="124"/>
      <c r="CK22" s="124"/>
      <c r="CL22" s="124"/>
      <c r="CM22" s="124"/>
      <c r="CN22" s="105">
        <v>-2.75</v>
      </c>
      <c r="CO22" s="105"/>
      <c r="CP22" s="105"/>
      <c r="CQ22" s="105"/>
      <c r="CR22" s="105"/>
      <c r="CS22" s="125">
        <f t="shared" ref="CS22:CS28" si="11">CN22^2</f>
        <v>7.5625</v>
      </c>
      <c r="CT22" s="125"/>
      <c r="CU22" s="125"/>
      <c r="CV22" s="125"/>
      <c r="CW22" s="125"/>
      <c r="CX22" s="24"/>
      <c r="CY22" s="24"/>
      <c r="CZ22" s="24"/>
      <c r="DE22" s="73">
        <v>5</v>
      </c>
      <c r="DF22" s="73"/>
      <c r="DG22" s="73"/>
      <c r="DH22" s="73"/>
      <c r="DI22" s="73"/>
      <c r="DJ22" s="166">
        <v>72</v>
      </c>
      <c r="DK22" s="166"/>
      <c r="DL22" s="166"/>
      <c r="DM22" s="166"/>
      <c r="DN22" s="166"/>
      <c r="DO22" s="209">
        <f t="shared" si="9"/>
        <v>-2.4000000000000057</v>
      </c>
      <c r="DP22" s="209"/>
      <c r="DQ22" s="209"/>
      <c r="DR22" s="209"/>
      <c r="DS22" s="209"/>
      <c r="DT22" s="125">
        <f t="shared" si="10"/>
        <v>5.7600000000000273</v>
      </c>
      <c r="DU22" s="125"/>
      <c r="DV22" s="125"/>
      <c r="DW22" s="125"/>
      <c r="DX22" s="125"/>
      <c r="DY22" s="24"/>
      <c r="DZ22" s="24"/>
      <c r="EH22" s="24"/>
      <c r="EI22" s="24"/>
      <c r="EJ22" s="24"/>
      <c r="EK22" s="24"/>
      <c r="EL22" s="24"/>
      <c r="EM22" s="24"/>
      <c r="EN22" s="81"/>
      <c r="EO22" s="82"/>
      <c r="EP22" s="82"/>
      <c r="EQ22" s="82"/>
      <c r="ER22" s="82"/>
      <c r="ES22" s="150"/>
      <c r="ET22" s="150"/>
      <c r="EU22" s="150"/>
      <c r="EV22" s="150"/>
      <c r="EW22" s="151"/>
      <c r="EX22" s="24"/>
      <c r="EY22" s="24"/>
      <c r="EZ22" s="24"/>
      <c r="FD22" s="73" t="s">
        <v>77</v>
      </c>
      <c r="FE22" s="73"/>
      <c r="FF22" s="73"/>
      <c r="FG22" s="73"/>
      <c r="FH22" s="73"/>
      <c r="FI22" s="153">
        <f>AVERAGE(FI7:FM20)</f>
        <v>42.928571428571431</v>
      </c>
      <c r="FJ22" s="154"/>
      <c r="FK22" s="154"/>
      <c r="FL22" s="154"/>
      <c r="FM22" s="56" t="s">
        <v>177</v>
      </c>
      <c r="FN22" s="77"/>
      <c r="FO22" s="78"/>
      <c r="FP22" s="78"/>
      <c r="FQ22" s="78"/>
      <c r="FR22" s="79"/>
      <c r="FS22" s="80"/>
      <c r="FT22" s="80"/>
      <c r="FU22" s="80"/>
      <c r="FV22" s="80"/>
      <c r="FW22" s="80"/>
      <c r="FX22" s="24"/>
      <c r="FY22" s="24"/>
      <c r="FZ22" s="24"/>
      <c r="GD22" s="73" t="s">
        <v>77</v>
      </c>
      <c r="GE22" s="73"/>
      <c r="GF22" s="73"/>
      <c r="GG22" s="73"/>
      <c r="GH22" s="73"/>
      <c r="GI22" s="152">
        <f>AVERAGE(GI7:GM20)</f>
        <v>17.285714285714285</v>
      </c>
      <c r="GJ22" s="152"/>
      <c r="GK22" s="152"/>
      <c r="GL22" s="152"/>
      <c r="GM22" s="152"/>
      <c r="GN22" s="77"/>
      <c r="GO22" s="78"/>
      <c r="GP22" s="78"/>
      <c r="GQ22" s="78"/>
      <c r="GR22" s="79"/>
      <c r="GS22" s="80"/>
      <c r="GT22" s="80"/>
      <c r="GU22" s="80"/>
      <c r="GV22" s="80"/>
      <c r="GW22" s="80"/>
      <c r="GX22" s="24"/>
      <c r="GY22" s="24"/>
      <c r="GZ22" s="24"/>
      <c r="HD22" s="73" t="s">
        <v>77</v>
      </c>
      <c r="HE22" s="73"/>
      <c r="HF22" s="73"/>
      <c r="HG22" s="73"/>
      <c r="HH22" s="73"/>
      <c r="HI22" s="152">
        <f>AVERAGE(HI7:HM20)</f>
        <v>166.92857142857142</v>
      </c>
      <c r="HJ22" s="152"/>
      <c r="HK22" s="152"/>
      <c r="HL22" s="152"/>
      <c r="HM22" s="152"/>
      <c r="HN22" s="77"/>
      <c r="HO22" s="78"/>
      <c r="HP22" s="78"/>
      <c r="HQ22" s="78"/>
      <c r="HR22" s="79"/>
      <c r="HS22" s="80"/>
      <c r="HT22" s="80"/>
      <c r="HU22" s="80"/>
      <c r="HV22" s="80"/>
      <c r="HW22" s="80"/>
      <c r="HX22" s="24"/>
      <c r="HY22" s="24"/>
      <c r="HZ22" s="24"/>
      <c r="IA22" s="19"/>
      <c r="IB22" s="12"/>
      <c r="IC22" s="11"/>
      <c r="IX22" s="12"/>
    </row>
    <row r="23" spans="1:258" ht="25" customHeight="1" thickTop="1" thickBot="1">
      <c r="A23" s="19"/>
      <c r="B23" s="19"/>
      <c r="C23" s="17"/>
      <c r="D23" s="17"/>
      <c r="E23" s="73" t="s">
        <v>72</v>
      </c>
      <c r="F23" s="73"/>
      <c r="G23" s="73"/>
      <c r="H23" s="73"/>
      <c r="I23" s="73"/>
      <c r="J23" s="73"/>
      <c r="K23" s="73"/>
      <c r="L23" s="73"/>
      <c r="M23" s="73"/>
      <c r="N23" s="137" t="s">
        <v>77</v>
      </c>
      <c r="O23" s="138"/>
      <c r="P23" s="138"/>
      <c r="Q23" s="139"/>
      <c r="R23" s="143" t="s">
        <v>80</v>
      </c>
      <c r="S23" s="144"/>
      <c r="T23" s="145"/>
      <c r="U23" s="44"/>
      <c r="V23" s="44"/>
      <c r="W23" s="17"/>
      <c r="X23" s="17"/>
      <c r="Y23" s="20"/>
      <c r="Z23" s="20"/>
      <c r="AG23" s="20" t="s">
        <v>120</v>
      </c>
      <c r="AK23" s="177" t="s">
        <v>15</v>
      </c>
      <c r="AL23" s="179"/>
      <c r="AM23" s="20" t="s">
        <v>121</v>
      </c>
      <c r="BD23" s="73">
        <v>2</v>
      </c>
      <c r="BE23" s="73"/>
      <c r="BF23" s="73"/>
      <c r="BG23" s="73"/>
      <c r="BH23" s="73"/>
      <c r="BI23" s="124">
        <v>4.0999999999999996</v>
      </c>
      <c r="BJ23" s="124"/>
      <c r="BK23" s="124"/>
      <c r="BL23" s="124"/>
      <c r="BM23" s="124"/>
      <c r="BN23" s="125">
        <f t="shared" ref="BN23:BN29" si="12">BI23-$BI$31</f>
        <v>-2.75</v>
      </c>
      <c r="BO23" s="125"/>
      <c r="BP23" s="125"/>
      <c r="BQ23" s="125"/>
      <c r="BR23" s="125"/>
      <c r="BS23" s="80"/>
      <c r="BT23" s="80"/>
      <c r="BU23" s="80"/>
      <c r="BV23" s="80"/>
      <c r="BW23" s="80"/>
      <c r="CD23" s="73">
        <v>3</v>
      </c>
      <c r="CE23" s="73"/>
      <c r="CF23" s="73"/>
      <c r="CG23" s="73"/>
      <c r="CH23" s="73"/>
      <c r="CI23" s="124">
        <v>8</v>
      </c>
      <c r="CJ23" s="124"/>
      <c r="CK23" s="124"/>
      <c r="CL23" s="124"/>
      <c r="CM23" s="124"/>
      <c r="CN23" s="105">
        <v>1.1500000000000004</v>
      </c>
      <c r="CO23" s="105"/>
      <c r="CP23" s="105"/>
      <c r="CQ23" s="105"/>
      <c r="CR23" s="105"/>
      <c r="CS23" s="125">
        <f t="shared" si="11"/>
        <v>1.3225000000000009</v>
      </c>
      <c r="CT23" s="125"/>
      <c r="CU23" s="125"/>
      <c r="CV23" s="125"/>
      <c r="CW23" s="125"/>
      <c r="DE23" s="107" t="s">
        <v>135</v>
      </c>
      <c r="DF23" s="107"/>
      <c r="DG23" s="107"/>
      <c r="DH23" s="107"/>
      <c r="DI23" s="107"/>
      <c r="DJ23" s="148">
        <f>SUM(DJ18:DN22)</f>
        <v>372</v>
      </c>
      <c r="DK23" s="148"/>
      <c r="DL23" s="148"/>
      <c r="DM23" s="148"/>
      <c r="DN23" s="148"/>
      <c r="DO23" s="205">
        <f>SUM(DO18:DS22)</f>
        <v>-2.8421709430404007E-14</v>
      </c>
      <c r="DP23" s="206"/>
      <c r="DQ23" s="206"/>
      <c r="DR23" s="206"/>
      <c r="DS23" s="207"/>
      <c r="DT23" s="208">
        <f>SUM(DT18:DX22)</f>
        <v>147.19999999999999</v>
      </c>
      <c r="DU23" s="208"/>
      <c r="DV23" s="208"/>
      <c r="DW23" s="208"/>
      <c r="DX23" s="208"/>
      <c r="EN23" s="81" t="s">
        <v>12</v>
      </c>
      <c r="EO23" s="82"/>
      <c r="EP23" s="82"/>
      <c r="EQ23" s="82"/>
      <c r="ER23" s="82"/>
      <c r="ES23" s="150">
        <v>54.2</v>
      </c>
      <c r="ET23" s="150"/>
      <c r="EU23" s="150"/>
      <c r="EV23" s="150"/>
      <c r="EW23" s="151"/>
      <c r="IA23" s="19"/>
      <c r="IC23" s="11"/>
      <c r="IX23" s="12"/>
    </row>
    <row r="24" spans="1:258" ht="25" customHeight="1" thickTop="1">
      <c r="C24" s="17"/>
      <c r="D24" s="17"/>
      <c r="E24" s="73"/>
      <c r="F24" s="73"/>
      <c r="G24" s="73"/>
      <c r="H24" s="73"/>
      <c r="I24" s="73"/>
      <c r="J24" s="73"/>
      <c r="K24" s="73"/>
      <c r="L24" s="73"/>
      <c r="M24" s="73"/>
      <c r="N24" s="137"/>
      <c r="O24" s="138"/>
      <c r="P24" s="138"/>
      <c r="Q24" s="139"/>
      <c r="R24" s="143"/>
      <c r="S24" s="144"/>
      <c r="T24" s="145"/>
      <c r="U24" s="17"/>
      <c r="V24" s="17"/>
      <c r="W24" s="17"/>
      <c r="X24" s="17"/>
      <c r="Y24" s="20"/>
      <c r="Z24" s="20"/>
      <c r="AF24" s="20" t="s">
        <v>122</v>
      </c>
      <c r="AG24" s="20" t="s">
        <v>95</v>
      </c>
      <c r="AO24" s="67" t="s">
        <v>51</v>
      </c>
      <c r="AP24" s="66"/>
      <c r="AQ24" s="20" t="s">
        <v>123</v>
      </c>
      <c r="BD24" s="73">
        <v>3</v>
      </c>
      <c r="BE24" s="73"/>
      <c r="BF24" s="73"/>
      <c r="BG24" s="73"/>
      <c r="BH24" s="73"/>
      <c r="BI24" s="124">
        <v>8</v>
      </c>
      <c r="BJ24" s="124"/>
      <c r="BK24" s="124"/>
      <c r="BL24" s="124"/>
      <c r="BM24" s="124"/>
      <c r="BN24" s="125">
        <f t="shared" si="12"/>
        <v>1.1500000000000004</v>
      </c>
      <c r="BO24" s="125"/>
      <c r="BP24" s="125"/>
      <c r="BQ24" s="125"/>
      <c r="BR24" s="125"/>
      <c r="BS24" s="80"/>
      <c r="BT24" s="80"/>
      <c r="BU24" s="80"/>
      <c r="BV24" s="80"/>
      <c r="BW24" s="80"/>
      <c r="CD24" s="73">
        <v>4</v>
      </c>
      <c r="CE24" s="73"/>
      <c r="CF24" s="73"/>
      <c r="CG24" s="73"/>
      <c r="CH24" s="73"/>
      <c r="CI24" s="124">
        <v>3</v>
      </c>
      <c r="CJ24" s="124"/>
      <c r="CK24" s="124"/>
      <c r="CL24" s="124"/>
      <c r="CM24" s="124"/>
      <c r="CN24" s="105">
        <v>-3.8499999999999996</v>
      </c>
      <c r="CO24" s="105"/>
      <c r="CP24" s="105"/>
      <c r="CQ24" s="105"/>
      <c r="CR24" s="105"/>
      <c r="CS24" s="125">
        <f t="shared" si="11"/>
        <v>14.822499999999998</v>
      </c>
      <c r="CT24" s="125"/>
      <c r="CU24" s="125"/>
      <c r="CV24" s="125"/>
      <c r="CW24" s="125"/>
      <c r="DE24" s="73" t="s">
        <v>77</v>
      </c>
      <c r="DF24" s="73"/>
      <c r="DG24" s="73"/>
      <c r="DH24" s="73"/>
      <c r="DI24" s="73"/>
      <c r="DJ24" s="147">
        <f>AVERAGE(DJ18:DN22)</f>
        <v>74.400000000000006</v>
      </c>
      <c r="DK24" s="147"/>
      <c r="DL24" s="147"/>
      <c r="DM24" s="147"/>
      <c r="DN24" s="147"/>
      <c r="DO24" s="77"/>
      <c r="DP24" s="78"/>
      <c r="DQ24" s="78"/>
      <c r="DR24" s="78"/>
      <c r="DS24" s="79"/>
      <c r="DT24" s="80"/>
      <c r="DU24" s="80"/>
      <c r="DV24" s="80"/>
      <c r="DW24" s="80"/>
      <c r="DX24" s="80"/>
      <c r="EN24" s="81"/>
      <c r="EO24" s="82"/>
      <c r="EP24" s="82"/>
      <c r="EQ24" s="82"/>
      <c r="ER24" s="82"/>
      <c r="ES24" s="150"/>
      <c r="ET24" s="150"/>
      <c r="EU24" s="150"/>
      <c r="EV24" s="150"/>
      <c r="EW24" s="151"/>
      <c r="FC24" s="20" t="s">
        <v>171</v>
      </c>
      <c r="FD24" s="21">
        <v>14</v>
      </c>
      <c r="GC24" s="20" t="s">
        <v>171</v>
      </c>
      <c r="GD24" s="21">
        <v>14</v>
      </c>
      <c r="GE24" s="59" t="s">
        <v>184</v>
      </c>
      <c r="HC24" s="20" t="s">
        <v>171</v>
      </c>
      <c r="HD24" s="21">
        <v>14</v>
      </c>
      <c r="IA24" s="19"/>
      <c r="IC24" s="11"/>
      <c r="IX24" s="12"/>
    </row>
    <row r="25" spans="1:258" ht="25" customHeight="1">
      <c r="C25" s="17"/>
      <c r="D25" s="17"/>
      <c r="E25" s="73" t="s">
        <v>74</v>
      </c>
      <c r="F25" s="73"/>
      <c r="G25" s="73"/>
      <c r="H25" s="73"/>
      <c r="I25" s="73"/>
      <c r="J25" s="73"/>
      <c r="K25" s="73"/>
      <c r="L25" s="73"/>
      <c r="M25" s="73"/>
      <c r="N25" s="137" t="s">
        <v>78</v>
      </c>
      <c r="O25" s="138"/>
      <c r="P25" s="138"/>
      <c r="Q25" s="139"/>
      <c r="R25" s="143" t="s">
        <v>79</v>
      </c>
      <c r="S25" s="144"/>
      <c r="T25" s="145"/>
      <c r="U25" s="17"/>
      <c r="V25" s="17"/>
      <c r="W25" s="17"/>
      <c r="X25" s="17"/>
      <c r="AG25" s="20" t="s">
        <v>124</v>
      </c>
      <c r="BD25" s="73">
        <v>4</v>
      </c>
      <c r="BE25" s="73"/>
      <c r="BF25" s="73"/>
      <c r="BG25" s="73"/>
      <c r="BH25" s="73"/>
      <c r="BI25" s="124">
        <v>3</v>
      </c>
      <c r="BJ25" s="124"/>
      <c r="BK25" s="124"/>
      <c r="BL25" s="124"/>
      <c r="BM25" s="124"/>
      <c r="BN25" s="125">
        <f t="shared" si="12"/>
        <v>-3.8499999999999996</v>
      </c>
      <c r="BO25" s="125"/>
      <c r="BP25" s="125"/>
      <c r="BQ25" s="125"/>
      <c r="BR25" s="125"/>
      <c r="BS25" s="80"/>
      <c r="BT25" s="80"/>
      <c r="BU25" s="80"/>
      <c r="BV25" s="80"/>
      <c r="BW25" s="80"/>
      <c r="BX25" s="24"/>
      <c r="BY25" s="24"/>
      <c r="BZ25" s="24"/>
      <c r="CC25" s="22"/>
      <c r="CD25" s="73">
        <v>5</v>
      </c>
      <c r="CE25" s="73"/>
      <c r="CF25" s="73"/>
      <c r="CG25" s="73"/>
      <c r="CH25" s="73"/>
      <c r="CI25" s="124">
        <v>15.8</v>
      </c>
      <c r="CJ25" s="124"/>
      <c r="CK25" s="124"/>
      <c r="CL25" s="124"/>
      <c r="CM25" s="124"/>
      <c r="CN25" s="105">
        <v>8.9500000000000011</v>
      </c>
      <c r="CO25" s="105"/>
      <c r="CP25" s="105"/>
      <c r="CQ25" s="105"/>
      <c r="CR25" s="105"/>
      <c r="CS25" s="125">
        <f t="shared" si="11"/>
        <v>80.10250000000002</v>
      </c>
      <c r="CT25" s="125"/>
      <c r="CU25" s="125"/>
      <c r="CV25" s="125"/>
      <c r="CW25" s="125"/>
      <c r="CX25" s="24"/>
      <c r="CY25" s="24"/>
      <c r="CZ25" s="24"/>
      <c r="DE25" s="50" t="s">
        <v>160</v>
      </c>
      <c r="DF25" s="35"/>
      <c r="DG25" s="83">
        <f>_xlfn.VAR.P(DJ18:DN22)</f>
        <v>29.439999999999998</v>
      </c>
      <c r="DH25" s="83"/>
      <c r="DI25" s="83"/>
      <c r="DJ25" s="47"/>
      <c r="DK25" s="47"/>
      <c r="DL25" s="47"/>
      <c r="DM25" s="47"/>
      <c r="DN25" s="47"/>
      <c r="DO25" s="50" t="s">
        <v>161</v>
      </c>
      <c r="DP25" s="48"/>
      <c r="DQ25" s="48"/>
      <c r="DR25" s="203">
        <f>_xlfn.STDEV.P(DJ18:DN22)</f>
        <v>5.4258639865002145</v>
      </c>
      <c r="DS25" s="203"/>
      <c r="DT25" s="203"/>
      <c r="DU25" s="35"/>
      <c r="DV25" s="35"/>
      <c r="DW25" s="35"/>
      <c r="DX25" s="35"/>
      <c r="DY25" s="24"/>
      <c r="DZ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19"/>
      <c r="IC25" s="11"/>
      <c r="IX25" s="12"/>
    </row>
    <row r="26" spans="1:258" ht="25" customHeight="1" thickBot="1">
      <c r="C26" s="17"/>
      <c r="D26" s="17"/>
      <c r="E26" s="73"/>
      <c r="F26" s="73"/>
      <c r="G26" s="73"/>
      <c r="H26" s="73"/>
      <c r="I26" s="73"/>
      <c r="J26" s="73"/>
      <c r="K26" s="73"/>
      <c r="L26" s="73"/>
      <c r="M26" s="73"/>
      <c r="N26" s="137"/>
      <c r="O26" s="138"/>
      <c r="P26" s="138"/>
      <c r="Q26" s="139"/>
      <c r="R26" s="143"/>
      <c r="S26" s="144"/>
      <c r="T26" s="145"/>
      <c r="U26" s="17"/>
      <c r="V26" s="17"/>
      <c r="W26" s="17"/>
      <c r="X26" s="17"/>
      <c r="AG26" s="20" t="s">
        <v>125</v>
      </c>
      <c r="AI26" s="67" t="s">
        <v>98</v>
      </c>
      <c r="AJ26" s="65"/>
      <c r="AK26" s="121"/>
      <c r="AL26" s="182"/>
      <c r="AM26" s="20" t="s">
        <v>126</v>
      </c>
      <c r="BC26" s="22"/>
      <c r="BD26" s="73">
        <v>5</v>
      </c>
      <c r="BE26" s="73"/>
      <c r="BF26" s="73"/>
      <c r="BG26" s="73"/>
      <c r="BH26" s="73"/>
      <c r="BI26" s="124">
        <v>15.8</v>
      </c>
      <c r="BJ26" s="124"/>
      <c r="BK26" s="124"/>
      <c r="BL26" s="124"/>
      <c r="BM26" s="124"/>
      <c r="BN26" s="125">
        <f t="shared" si="12"/>
        <v>8.9500000000000011</v>
      </c>
      <c r="BO26" s="125"/>
      <c r="BP26" s="125"/>
      <c r="BQ26" s="125"/>
      <c r="BR26" s="125"/>
      <c r="BS26" s="80"/>
      <c r="BT26" s="80"/>
      <c r="BU26" s="80"/>
      <c r="BV26" s="80"/>
      <c r="BW26" s="80"/>
      <c r="BX26" s="24"/>
      <c r="BY26" s="24"/>
      <c r="BZ26" s="24"/>
      <c r="CD26" s="73">
        <v>6</v>
      </c>
      <c r="CE26" s="73"/>
      <c r="CF26" s="73"/>
      <c r="CG26" s="73"/>
      <c r="CH26" s="73"/>
      <c r="CI26" s="124">
        <v>10.199999999999999</v>
      </c>
      <c r="CJ26" s="124"/>
      <c r="CK26" s="124"/>
      <c r="CL26" s="124"/>
      <c r="CM26" s="124"/>
      <c r="CN26" s="105">
        <v>3.3499999999999996</v>
      </c>
      <c r="CO26" s="105"/>
      <c r="CP26" s="105"/>
      <c r="CQ26" s="105"/>
      <c r="CR26" s="105"/>
      <c r="CS26" s="125">
        <f t="shared" si="11"/>
        <v>11.222499999999998</v>
      </c>
      <c r="CT26" s="125"/>
      <c r="CU26" s="125"/>
      <c r="CV26" s="125"/>
      <c r="CW26" s="125"/>
      <c r="CX26" s="24"/>
      <c r="CY26" s="24"/>
      <c r="CZ26" s="24"/>
      <c r="DA26" s="119" t="s">
        <v>157</v>
      </c>
      <c r="DB26" s="119"/>
      <c r="DC26" s="119"/>
      <c r="DD26" s="20" t="s">
        <v>158</v>
      </c>
      <c r="DE26" s="17"/>
      <c r="DF26" s="17"/>
      <c r="DG26" s="17"/>
      <c r="DH26" s="17"/>
      <c r="DI26" s="17"/>
      <c r="DJ26" s="49"/>
      <c r="DK26" s="44"/>
      <c r="DL26" s="44"/>
      <c r="DM26" s="44"/>
      <c r="DN26" s="44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24"/>
      <c r="DZ26" s="24"/>
      <c r="EH26" s="24"/>
      <c r="EI26" s="24"/>
      <c r="EJ26" s="24"/>
      <c r="EK26" s="24"/>
      <c r="EL26" s="25"/>
      <c r="EM26" s="25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H26" s="24"/>
      <c r="FI26" s="24"/>
      <c r="FJ26" s="24"/>
      <c r="FK26" s="24"/>
      <c r="FL26" s="25"/>
      <c r="FM26" s="25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H26" s="24"/>
      <c r="GI26" s="24"/>
      <c r="GJ26" s="24"/>
      <c r="GK26" s="24"/>
      <c r="GL26" s="25"/>
      <c r="GM26" s="25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H26" s="24"/>
      <c r="HI26" s="24"/>
      <c r="HJ26" s="24"/>
      <c r="HK26" s="24"/>
      <c r="HL26" s="25"/>
      <c r="HM26" s="25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19"/>
      <c r="IC26" s="11"/>
      <c r="IX26" s="12"/>
    </row>
    <row r="27" spans="1:258" ht="25" customHeight="1" thickTop="1" thickBot="1">
      <c r="C27" s="17"/>
      <c r="D27" s="17"/>
      <c r="E27" s="73" t="s">
        <v>75</v>
      </c>
      <c r="F27" s="73"/>
      <c r="G27" s="73"/>
      <c r="H27" s="73"/>
      <c r="I27" s="73"/>
      <c r="J27" s="73"/>
      <c r="K27" s="73"/>
      <c r="L27" s="73"/>
      <c r="M27" s="73"/>
      <c r="N27" s="137" t="s">
        <v>77</v>
      </c>
      <c r="O27" s="138"/>
      <c r="P27" s="138"/>
      <c r="Q27" s="139"/>
      <c r="R27" s="143" t="s">
        <v>101</v>
      </c>
      <c r="S27" s="144"/>
      <c r="T27" s="145"/>
      <c r="U27" s="17"/>
      <c r="V27" s="17"/>
      <c r="W27" s="17"/>
      <c r="X27" s="17"/>
      <c r="AG27" s="20" t="s">
        <v>120</v>
      </c>
      <c r="AK27" s="177" t="s">
        <v>12</v>
      </c>
      <c r="AL27" s="178"/>
      <c r="AM27" s="179"/>
      <c r="AN27" s="20" t="s">
        <v>127</v>
      </c>
      <c r="BD27" s="73">
        <v>6</v>
      </c>
      <c r="BE27" s="73"/>
      <c r="BF27" s="73"/>
      <c r="BG27" s="73"/>
      <c r="BH27" s="73"/>
      <c r="BI27" s="124">
        <v>10.199999999999999</v>
      </c>
      <c r="BJ27" s="124"/>
      <c r="BK27" s="124"/>
      <c r="BL27" s="124"/>
      <c r="BM27" s="124"/>
      <c r="BN27" s="125">
        <f t="shared" si="12"/>
        <v>3.3499999999999996</v>
      </c>
      <c r="BO27" s="125"/>
      <c r="BP27" s="125"/>
      <c r="BQ27" s="125"/>
      <c r="BR27" s="125"/>
      <c r="BS27" s="80"/>
      <c r="BT27" s="80"/>
      <c r="BU27" s="80"/>
      <c r="BV27" s="80"/>
      <c r="BW27" s="80"/>
      <c r="CD27" s="73">
        <v>7</v>
      </c>
      <c r="CE27" s="73"/>
      <c r="CF27" s="73"/>
      <c r="CG27" s="73"/>
      <c r="CH27" s="73"/>
      <c r="CI27" s="124">
        <v>3.7</v>
      </c>
      <c r="CJ27" s="124"/>
      <c r="CK27" s="124"/>
      <c r="CL27" s="124"/>
      <c r="CM27" s="124"/>
      <c r="CN27" s="105">
        <v>-3.1499999999999995</v>
      </c>
      <c r="CO27" s="105"/>
      <c r="CP27" s="105"/>
      <c r="CQ27" s="105"/>
      <c r="CR27" s="105"/>
      <c r="CS27" s="125">
        <f t="shared" si="11"/>
        <v>9.9224999999999959</v>
      </c>
      <c r="CT27" s="125"/>
      <c r="CU27" s="125"/>
      <c r="CV27" s="125"/>
      <c r="CW27" s="125"/>
      <c r="DE27" s="122" t="s">
        <v>132</v>
      </c>
      <c r="DF27" s="122"/>
      <c r="DG27" s="122"/>
      <c r="DH27" s="122"/>
      <c r="DI27" s="122"/>
      <c r="DJ27" s="128" t="s">
        <v>133</v>
      </c>
      <c r="DK27" s="129"/>
      <c r="DL27" s="130" t="s">
        <v>159</v>
      </c>
      <c r="DM27" s="131"/>
      <c r="DN27" s="132"/>
      <c r="DO27" s="122" t="s">
        <v>134</v>
      </c>
      <c r="DP27" s="122"/>
      <c r="DQ27" s="122"/>
      <c r="DR27" s="122"/>
      <c r="DS27" s="122"/>
      <c r="DT27" s="122" t="s">
        <v>21</v>
      </c>
      <c r="DU27" s="122"/>
      <c r="DV27" s="122"/>
      <c r="DW27" s="122"/>
      <c r="DX27" s="122"/>
      <c r="IA27" s="19"/>
      <c r="IC27" s="11"/>
      <c r="IX27" s="12"/>
    </row>
    <row r="28" spans="1:258" ht="25" customHeight="1" thickTop="1" thickBot="1">
      <c r="C28" s="17"/>
      <c r="D28" s="17"/>
      <c r="E28" s="73"/>
      <c r="F28" s="73"/>
      <c r="G28" s="73"/>
      <c r="H28" s="73"/>
      <c r="I28" s="73"/>
      <c r="J28" s="213"/>
      <c r="K28" s="213"/>
      <c r="L28" s="213"/>
      <c r="M28" s="213"/>
      <c r="N28" s="214"/>
      <c r="O28" s="215"/>
      <c r="P28" s="215"/>
      <c r="Q28" s="216"/>
      <c r="R28" s="210"/>
      <c r="S28" s="211"/>
      <c r="T28" s="212"/>
      <c r="U28" s="17"/>
      <c r="V28" s="17"/>
      <c r="W28" s="17"/>
      <c r="X28" s="17"/>
      <c r="BD28" s="73">
        <v>7</v>
      </c>
      <c r="BE28" s="73"/>
      <c r="BF28" s="73"/>
      <c r="BG28" s="73"/>
      <c r="BH28" s="73"/>
      <c r="BI28" s="124">
        <v>3.7</v>
      </c>
      <c r="BJ28" s="124"/>
      <c r="BK28" s="124"/>
      <c r="BL28" s="124"/>
      <c r="BM28" s="124"/>
      <c r="BN28" s="125">
        <f t="shared" si="12"/>
        <v>-3.1499999999999995</v>
      </c>
      <c r="BO28" s="125"/>
      <c r="BP28" s="125"/>
      <c r="BQ28" s="125"/>
      <c r="BR28" s="125"/>
      <c r="BS28" s="80"/>
      <c r="BT28" s="80"/>
      <c r="BU28" s="80"/>
      <c r="BV28" s="80"/>
      <c r="BW28" s="80"/>
      <c r="CD28" s="122">
        <v>8</v>
      </c>
      <c r="CE28" s="122"/>
      <c r="CF28" s="122"/>
      <c r="CG28" s="122"/>
      <c r="CH28" s="122"/>
      <c r="CI28" s="123">
        <v>4.8</v>
      </c>
      <c r="CJ28" s="123"/>
      <c r="CK28" s="123"/>
      <c r="CL28" s="123"/>
      <c r="CM28" s="123"/>
      <c r="CN28" s="126">
        <v>-2.0499999999999998</v>
      </c>
      <c r="CO28" s="126"/>
      <c r="CP28" s="126"/>
      <c r="CQ28" s="126"/>
      <c r="CR28" s="126"/>
      <c r="CS28" s="117">
        <f t="shared" si="11"/>
        <v>4.2024999999999997</v>
      </c>
      <c r="CT28" s="117"/>
      <c r="CU28" s="117"/>
      <c r="CV28" s="117"/>
      <c r="CW28" s="117"/>
      <c r="DE28" s="133"/>
      <c r="DF28" s="133"/>
      <c r="DG28" s="133"/>
      <c r="DH28" s="133"/>
      <c r="DI28" s="133"/>
      <c r="DJ28" s="134"/>
      <c r="DK28" s="135"/>
      <c r="DL28" s="134"/>
      <c r="DM28" s="136"/>
      <c r="DN28" s="135"/>
      <c r="DO28" s="133"/>
      <c r="DP28" s="133"/>
      <c r="DQ28" s="133"/>
      <c r="DR28" s="133"/>
      <c r="DS28" s="133"/>
      <c r="DT28" s="133"/>
      <c r="DU28" s="133"/>
      <c r="DV28" s="133"/>
      <c r="DW28" s="133"/>
      <c r="DX28" s="133"/>
      <c r="FC28" s="22"/>
      <c r="GC28" s="22"/>
      <c r="HC28" s="22"/>
      <c r="IA28" s="19"/>
      <c r="IC28" s="11"/>
      <c r="IX28" s="12"/>
    </row>
    <row r="29" spans="1:258" ht="25" customHeight="1" thickTop="1" thickBot="1">
      <c r="AA29" s="22"/>
      <c r="BD29" s="122">
        <v>8</v>
      </c>
      <c r="BE29" s="122"/>
      <c r="BF29" s="122"/>
      <c r="BG29" s="122"/>
      <c r="BH29" s="122"/>
      <c r="BI29" s="123">
        <v>4.8</v>
      </c>
      <c r="BJ29" s="123"/>
      <c r="BK29" s="123"/>
      <c r="BL29" s="123"/>
      <c r="BM29" s="123"/>
      <c r="BN29" s="117">
        <f t="shared" si="12"/>
        <v>-2.0499999999999998</v>
      </c>
      <c r="BO29" s="117"/>
      <c r="BP29" s="117"/>
      <c r="BQ29" s="117"/>
      <c r="BR29" s="117"/>
      <c r="BS29" s="118"/>
      <c r="BT29" s="118"/>
      <c r="BU29" s="118"/>
      <c r="BV29" s="118"/>
      <c r="BW29" s="118"/>
      <c r="CD29" s="107" t="s">
        <v>135</v>
      </c>
      <c r="CE29" s="107"/>
      <c r="CF29" s="107"/>
      <c r="CG29" s="107"/>
      <c r="CH29" s="107"/>
      <c r="CI29" s="114">
        <v>54.8</v>
      </c>
      <c r="CJ29" s="115"/>
      <c r="CK29" s="115"/>
      <c r="CL29" s="115"/>
      <c r="CM29" s="115"/>
      <c r="CN29" s="185">
        <f>SUM(CN21:CR28)</f>
        <v>0</v>
      </c>
      <c r="CO29" s="163"/>
      <c r="CP29" s="163"/>
      <c r="CQ29" s="163"/>
      <c r="CR29" s="164"/>
      <c r="CS29" s="183">
        <f>SUM(CS21:CW28)</f>
        <v>131.88000000000002</v>
      </c>
      <c r="CT29" s="183"/>
      <c r="CU29" s="183"/>
      <c r="CV29" s="183"/>
      <c r="CW29" s="183"/>
      <c r="DE29" s="73">
        <v>1</v>
      </c>
      <c r="DF29" s="73"/>
      <c r="DG29" s="73"/>
      <c r="DH29" s="73"/>
      <c r="DI29" s="73"/>
      <c r="DJ29" s="110">
        <v>68</v>
      </c>
      <c r="DK29" s="112"/>
      <c r="DL29" s="110">
        <f>DJ29-70</f>
        <v>-2</v>
      </c>
      <c r="DM29" s="111"/>
      <c r="DN29" s="112"/>
      <c r="DO29" s="125">
        <f>DL29-DL$35</f>
        <v>-6.4</v>
      </c>
      <c r="DP29" s="125"/>
      <c r="DQ29" s="125"/>
      <c r="DR29" s="125"/>
      <c r="DS29" s="125"/>
      <c r="DT29" s="125">
        <f>DO29^2</f>
        <v>40.960000000000008</v>
      </c>
      <c r="DU29" s="125"/>
      <c r="DV29" s="125"/>
      <c r="DW29" s="125"/>
      <c r="DX29" s="125"/>
      <c r="IA29" s="19"/>
      <c r="IC29" s="11"/>
      <c r="IX29" s="12"/>
    </row>
    <row r="30" spans="1:258" ht="25" customHeight="1" thickTop="1">
      <c r="BD30" s="107" t="s">
        <v>135</v>
      </c>
      <c r="BE30" s="107"/>
      <c r="BF30" s="107"/>
      <c r="BG30" s="107"/>
      <c r="BH30" s="107"/>
      <c r="BI30" s="114">
        <v>54.8</v>
      </c>
      <c r="BJ30" s="115"/>
      <c r="BK30" s="115"/>
      <c r="BL30" s="115"/>
      <c r="BM30" s="115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CD30" s="73" t="s">
        <v>77</v>
      </c>
      <c r="CE30" s="73"/>
      <c r="CF30" s="73"/>
      <c r="CG30" s="73"/>
      <c r="CH30" s="73"/>
      <c r="CI30" s="113">
        <v>6.85</v>
      </c>
      <c r="CJ30" s="113"/>
      <c r="CK30" s="113"/>
      <c r="CL30" s="113"/>
      <c r="CM30" s="113"/>
      <c r="CN30" s="77"/>
      <c r="CO30" s="78"/>
      <c r="CP30" s="78"/>
      <c r="CQ30" s="78"/>
      <c r="CR30" s="79"/>
      <c r="CS30" s="80"/>
      <c r="CT30" s="80"/>
      <c r="CU30" s="80"/>
      <c r="CV30" s="80"/>
      <c r="CW30" s="80"/>
      <c r="DE30" s="73">
        <v>2</v>
      </c>
      <c r="DF30" s="73"/>
      <c r="DG30" s="73"/>
      <c r="DH30" s="73"/>
      <c r="DI30" s="73"/>
      <c r="DJ30" s="110">
        <v>84</v>
      </c>
      <c r="DK30" s="112"/>
      <c r="DL30" s="110">
        <f t="shared" ref="DL30:DL33" si="13">DJ30-70</f>
        <v>14</v>
      </c>
      <c r="DM30" s="111"/>
      <c r="DN30" s="112"/>
      <c r="DO30" s="125">
        <f t="shared" ref="DO30:DO33" si="14">DL30-DL$35</f>
        <v>9.6</v>
      </c>
      <c r="DP30" s="125"/>
      <c r="DQ30" s="125"/>
      <c r="DR30" s="125"/>
      <c r="DS30" s="125"/>
      <c r="DT30" s="125">
        <f t="shared" ref="DT30:DT33" si="15">DO30^2</f>
        <v>92.16</v>
      </c>
      <c r="DU30" s="125"/>
      <c r="DV30" s="125"/>
      <c r="DW30" s="125"/>
      <c r="DX30" s="125"/>
      <c r="IA30" s="19"/>
      <c r="IC30" s="11"/>
      <c r="IX30" s="12"/>
    </row>
    <row r="31" spans="1:258" ht="25" customHeight="1">
      <c r="BD31" s="73" t="s">
        <v>77</v>
      </c>
      <c r="BE31" s="73"/>
      <c r="BF31" s="73"/>
      <c r="BG31" s="73"/>
      <c r="BH31" s="73"/>
      <c r="BI31" s="113">
        <v>6.85</v>
      </c>
      <c r="BJ31" s="113"/>
      <c r="BK31" s="113"/>
      <c r="BL31" s="113"/>
      <c r="BM31" s="113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CD31" s="20" t="s">
        <v>147</v>
      </c>
      <c r="DE31" s="73">
        <v>3</v>
      </c>
      <c r="DF31" s="73"/>
      <c r="DG31" s="73"/>
      <c r="DH31" s="73"/>
      <c r="DI31" s="73"/>
      <c r="DJ31" s="110">
        <v>76</v>
      </c>
      <c r="DK31" s="112"/>
      <c r="DL31" s="110">
        <f t="shared" si="13"/>
        <v>6</v>
      </c>
      <c r="DM31" s="111"/>
      <c r="DN31" s="112"/>
      <c r="DO31" s="125">
        <f t="shared" si="14"/>
        <v>1.5999999999999996</v>
      </c>
      <c r="DP31" s="125"/>
      <c r="DQ31" s="125"/>
      <c r="DR31" s="125"/>
      <c r="DS31" s="125"/>
      <c r="DT31" s="125">
        <f t="shared" si="15"/>
        <v>2.5599999999999987</v>
      </c>
      <c r="DU31" s="125"/>
      <c r="DV31" s="125"/>
      <c r="DW31" s="125"/>
      <c r="DX31" s="125"/>
      <c r="IA31" s="19"/>
      <c r="IC31" s="42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7"/>
    </row>
    <row r="32" spans="1:258" ht="25" customHeight="1">
      <c r="BD32" s="20" t="s">
        <v>139</v>
      </c>
      <c r="CD32" s="20" t="s">
        <v>146</v>
      </c>
      <c r="DE32" s="73">
        <v>4</v>
      </c>
      <c r="DF32" s="73"/>
      <c r="DG32" s="73"/>
      <c r="DH32" s="73"/>
      <c r="DI32" s="73"/>
      <c r="DJ32" s="110">
        <v>72</v>
      </c>
      <c r="DK32" s="112"/>
      <c r="DL32" s="110">
        <f t="shared" si="13"/>
        <v>2</v>
      </c>
      <c r="DM32" s="111"/>
      <c r="DN32" s="112"/>
      <c r="DO32" s="125">
        <f t="shared" si="14"/>
        <v>-2.4000000000000004</v>
      </c>
      <c r="DP32" s="125"/>
      <c r="DQ32" s="125"/>
      <c r="DR32" s="125"/>
      <c r="DS32" s="125"/>
      <c r="DT32" s="125">
        <f t="shared" si="15"/>
        <v>5.7600000000000016</v>
      </c>
      <c r="DU32" s="125"/>
      <c r="DV32" s="125"/>
      <c r="DW32" s="125"/>
      <c r="DX32" s="125"/>
      <c r="FO32" s="81" t="s">
        <v>15</v>
      </c>
      <c r="FP32" s="82"/>
      <c r="FQ32" s="82"/>
      <c r="FR32" s="82"/>
      <c r="FS32" s="82"/>
      <c r="FT32" s="83">
        <f>_xlfn.VAR.P(FI7:FM20)</f>
        <v>630.49489795918362</v>
      </c>
      <c r="FU32" s="83"/>
      <c r="FV32" s="83"/>
      <c r="FW32" s="83"/>
      <c r="FX32" s="68" t="s">
        <v>179</v>
      </c>
      <c r="GO32" s="81" t="s">
        <v>15</v>
      </c>
      <c r="GP32" s="82"/>
      <c r="GQ32" s="82"/>
      <c r="GR32" s="82"/>
      <c r="GS32" s="82"/>
      <c r="GT32" s="108">
        <f>_xlfn.VAR.P(GI7:GM20)</f>
        <v>188.77551020408163</v>
      </c>
      <c r="GU32" s="108"/>
      <c r="GV32" s="108"/>
      <c r="GW32" s="108"/>
      <c r="GX32" s="109"/>
      <c r="HO32" s="81" t="s">
        <v>15</v>
      </c>
      <c r="HP32" s="82"/>
      <c r="HQ32" s="82"/>
      <c r="HR32" s="82"/>
      <c r="HS32" s="82"/>
      <c r="HT32" s="83">
        <f>_xlfn.VAR.P(HI7:HM20)</f>
        <v>20.780612244897956</v>
      </c>
      <c r="HU32" s="83"/>
      <c r="HV32" s="83"/>
      <c r="HW32" s="83"/>
      <c r="HX32" s="68" t="s">
        <v>188</v>
      </c>
      <c r="IA32" s="19"/>
    </row>
    <row r="33" spans="56:247" ht="25" customHeight="1" thickBot="1">
      <c r="BD33" s="20" t="s">
        <v>140</v>
      </c>
      <c r="CD33" s="20" t="s">
        <v>152</v>
      </c>
      <c r="DE33" s="73">
        <v>5</v>
      </c>
      <c r="DF33" s="73"/>
      <c r="DG33" s="73"/>
      <c r="DH33" s="73"/>
      <c r="DI33" s="73"/>
      <c r="DJ33" s="102">
        <v>72</v>
      </c>
      <c r="DK33" s="103"/>
      <c r="DL33" s="102">
        <f t="shared" si="13"/>
        <v>2</v>
      </c>
      <c r="DM33" s="104"/>
      <c r="DN33" s="103"/>
      <c r="DO33" s="125">
        <f t="shared" si="14"/>
        <v>-2.4000000000000004</v>
      </c>
      <c r="DP33" s="125"/>
      <c r="DQ33" s="125"/>
      <c r="DR33" s="125"/>
      <c r="DS33" s="125"/>
      <c r="DT33" s="125">
        <f t="shared" si="15"/>
        <v>5.7600000000000016</v>
      </c>
      <c r="DU33" s="125"/>
      <c r="DV33" s="125"/>
      <c r="DW33" s="125"/>
      <c r="DX33" s="125"/>
      <c r="FO33" s="81"/>
      <c r="FP33" s="82"/>
      <c r="FQ33" s="82"/>
      <c r="FR33" s="82"/>
      <c r="FS33" s="82"/>
      <c r="FT33" s="84"/>
      <c r="FU33" s="84"/>
      <c r="FV33" s="84"/>
      <c r="FW33" s="84"/>
      <c r="FX33" s="69"/>
      <c r="GO33" s="81"/>
      <c r="GP33" s="82"/>
      <c r="GQ33" s="82"/>
      <c r="GR33" s="82"/>
      <c r="GS33" s="82"/>
      <c r="GT33" s="108"/>
      <c r="GU33" s="108"/>
      <c r="GV33" s="108"/>
      <c r="GW33" s="108"/>
      <c r="GX33" s="109"/>
      <c r="HO33" s="81"/>
      <c r="HP33" s="82"/>
      <c r="HQ33" s="82"/>
      <c r="HR33" s="82"/>
      <c r="HS33" s="82"/>
      <c r="HT33" s="84"/>
      <c r="HU33" s="84"/>
      <c r="HV33" s="84"/>
      <c r="HW33" s="84"/>
      <c r="HX33" s="69"/>
      <c r="IA33" s="19"/>
      <c r="IC33" s="1" t="s">
        <v>3</v>
      </c>
      <c r="IH33" s="1" t="s">
        <v>4</v>
      </c>
    </row>
    <row r="34" spans="56:247" ht="25" customHeight="1" thickTop="1">
      <c r="BD34" s="20" t="s">
        <v>141</v>
      </c>
      <c r="DE34" s="107" t="s">
        <v>135</v>
      </c>
      <c r="DF34" s="107"/>
      <c r="DG34" s="107"/>
      <c r="DH34" s="107"/>
      <c r="DI34" s="107"/>
      <c r="DJ34" s="85">
        <f>SUM(DJ29:DN33)</f>
        <v>394</v>
      </c>
      <c r="DK34" s="86"/>
      <c r="DL34" s="85">
        <f>SUM(DL29:DN33)</f>
        <v>22</v>
      </c>
      <c r="DM34" s="87"/>
      <c r="DN34" s="86"/>
      <c r="DO34" s="205">
        <f>SUM(DO29:DS33)</f>
        <v>0</v>
      </c>
      <c r="DP34" s="206"/>
      <c r="DQ34" s="206"/>
      <c r="DR34" s="206"/>
      <c r="DS34" s="207"/>
      <c r="DT34" s="208">
        <f>SUM(DT29:DX33)</f>
        <v>147.19999999999999</v>
      </c>
      <c r="DU34" s="208"/>
      <c r="DV34" s="208"/>
      <c r="DW34" s="208"/>
      <c r="DX34" s="208"/>
      <c r="FO34" s="81" t="s">
        <v>12</v>
      </c>
      <c r="FP34" s="82"/>
      <c r="FQ34" s="82"/>
      <c r="FR34" s="82"/>
      <c r="FS34" s="82"/>
      <c r="FT34" s="83">
        <f>_xlfn.STDEV.P(FI7:FM20)</f>
        <v>25.109657463995475</v>
      </c>
      <c r="FU34" s="83"/>
      <c r="FV34" s="83"/>
      <c r="FW34" s="83"/>
      <c r="FX34" s="68" t="s">
        <v>180</v>
      </c>
      <c r="GO34" s="81" t="s">
        <v>12</v>
      </c>
      <c r="GP34" s="82"/>
      <c r="GQ34" s="82"/>
      <c r="GR34" s="82"/>
      <c r="GS34" s="82"/>
      <c r="GT34" s="83">
        <f>_xlfn.STDEV.P(GI7:GM20)</f>
        <v>13.739560044050961</v>
      </c>
      <c r="GU34" s="83"/>
      <c r="GV34" s="83"/>
      <c r="GW34" s="83"/>
      <c r="GX34" s="68" t="s">
        <v>185</v>
      </c>
      <c r="HO34" s="81" t="s">
        <v>12</v>
      </c>
      <c r="HP34" s="82"/>
      <c r="HQ34" s="82"/>
      <c r="HR34" s="82"/>
      <c r="HS34" s="82"/>
      <c r="HT34" s="83">
        <f>_xlfn.STDEV.P(HI7:HM20)</f>
        <v>4.5585756816025285</v>
      </c>
      <c r="HU34" s="83"/>
      <c r="HV34" s="83"/>
      <c r="HW34" s="83"/>
      <c r="HX34" s="68" t="s">
        <v>187</v>
      </c>
      <c r="ID34" s="1" t="s">
        <v>6</v>
      </c>
      <c r="IE34" s="1" t="s">
        <v>25</v>
      </c>
    </row>
    <row r="35" spans="56:247" ht="25" customHeight="1">
      <c r="DE35" s="73" t="s">
        <v>77</v>
      </c>
      <c r="DF35" s="73"/>
      <c r="DG35" s="73"/>
      <c r="DH35" s="73"/>
      <c r="DI35" s="73"/>
      <c r="DJ35" s="74">
        <f>AVERAGE(DJ29:DN33)</f>
        <v>39.4</v>
      </c>
      <c r="DK35" s="75"/>
      <c r="DL35" s="74">
        <f>AVERAGE(DL29:DN33)</f>
        <v>4.4000000000000004</v>
      </c>
      <c r="DM35" s="76"/>
      <c r="DN35" s="75"/>
      <c r="DO35" s="77"/>
      <c r="DP35" s="78"/>
      <c r="DQ35" s="78"/>
      <c r="DR35" s="78"/>
      <c r="DS35" s="79"/>
      <c r="DT35" s="80"/>
      <c r="DU35" s="80"/>
      <c r="DV35" s="80"/>
      <c r="DW35" s="80"/>
      <c r="DX35" s="80"/>
      <c r="FO35" s="81"/>
      <c r="FP35" s="82"/>
      <c r="FQ35" s="82"/>
      <c r="FR35" s="82"/>
      <c r="FS35" s="82"/>
      <c r="FT35" s="84"/>
      <c r="FU35" s="84"/>
      <c r="FV35" s="84"/>
      <c r="FW35" s="84"/>
      <c r="FX35" s="69"/>
      <c r="GO35" s="81"/>
      <c r="GP35" s="82"/>
      <c r="GQ35" s="82"/>
      <c r="GR35" s="82"/>
      <c r="GS35" s="82"/>
      <c r="GT35" s="84"/>
      <c r="GU35" s="84"/>
      <c r="GV35" s="84"/>
      <c r="GW35" s="84"/>
      <c r="GX35" s="69"/>
      <c r="HO35" s="81"/>
      <c r="HP35" s="82"/>
      <c r="HQ35" s="82"/>
      <c r="HR35" s="82"/>
      <c r="HS35" s="82"/>
      <c r="HT35" s="84"/>
      <c r="HU35" s="84"/>
      <c r="HV35" s="84"/>
      <c r="HW35" s="84"/>
      <c r="HX35" s="69"/>
      <c r="IC35" s="1" t="s">
        <v>5</v>
      </c>
      <c r="IH35" s="1" t="s">
        <v>198</v>
      </c>
    </row>
    <row r="36" spans="56:247" ht="25" customHeight="1">
      <c r="DE36" s="50" t="s">
        <v>160</v>
      </c>
      <c r="DF36" s="35"/>
      <c r="DG36" s="141">
        <f>_xlfn.VAR.P(DJ29:DK33)</f>
        <v>29.439999999999998</v>
      </c>
      <c r="DH36" s="141"/>
      <c r="DI36" s="141"/>
      <c r="DJ36" s="47"/>
      <c r="DK36" s="47"/>
      <c r="DL36" s="47"/>
      <c r="DM36" s="47"/>
      <c r="DN36" s="47"/>
      <c r="DO36" s="50" t="s">
        <v>161</v>
      </c>
      <c r="DR36" s="203">
        <f>_xlfn.STDEV.P(DJ29:DK33)</f>
        <v>5.4258639865002145</v>
      </c>
      <c r="DS36" s="203"/>
      <c r="DT36" s="203"/>
      <c r="IM36" s="1" t="s">
        <v>197</v>
      </c>
    </row>
    <row r="37" spans="56:247" ht="25" customHeight="1">
      <c r="HD37" s="20" t="s">
        <v>69</v>
      </c>
      <c r="HE37" s="20" t="s">
        <v>176</v>
      </c>
      <c r="HW37" s="67" t="s">
        <v>38</v>
      </c>
      <c r="HX37" s="65"/>
      <c r="HY37" s="60" t="s">
        <v>186</v>
      </c>
    </row>
  </sheetData>
  <mergeCells count="617">
    <mergeCell ref="IC2:IX3"/>
    <mergeCell ref="AA11:AC11"/>
    <mergeCell ref="C2:F4"/>
    <mergeCell ref="A6:C6"/>
    <mergeCell ref="O7:Q7"/>
    <mergeCell ref="T7:V7"/>
    <mergeCell ref="F8:H8"/>
    <mergeCell ref="F9:H9"/>
    <mergeCell ref="J11:K11"/>
    <mergeCell ref="BA2:BC2"/>
    <mergeCell ref="BD5:BH5"/>
    <mergeCell ref="BI5:BM5"/>
    <mergeCell ref="BN5:BR5"/>
    <mergeCell ref="BS5:BW5"/>
    <mergeCell ref="BD6:BH6"/>
    <mergeCell ref="BI6:BM6"/>
    <mergeCell ref="BN6:BR6"/>
    <mergeCell ref="BS6:BW6"/>
    <mergeCell ref="BS7:BW7"/>
    <mergeCell ref="BD8:BH8"/>
    <mergeCell ref="BI8:BM8"/>
    <mergeCell ref="BN8:BR8"/>
    <mergeCell ref="BS8:BW8"/>
    <mergeCell ref="BD9:BH9"/>
    <mergeCell ref="BI9:BM9"/>
    <mergeCell ref="BN9:BR9"/>
    <mergeCell ref="BS9:BW9"/>
    <mergeCell ref="F20:K20"/>
    <mergeCell ref="O20:P20"/>
    <mergeCell ref="A21:C21"/>
    <mergeCell ref="J22:M22"/>
    <mergeCell ref="J23:M24"/>
    <mergeCell ref="J25:M26"/>
    <mergeCell ref="J27:M28"/>
    <mergeCell ref="E27:I28"/>
    <mergeCell ref="E25:I26"/>
    <mergeCell ref="E23:I24"/>
    <mergeCell ref="N22:Q22"/>
    <mergeCell ref="N23:Q24"/>
    <mergeCell ref="N25:Q26"/>
    <mergeCell ref="N27:Q28"/>
    <mergeCell ref="AL3:AN3"/>
    <mergeCell ref="AF4:AH4"/>
    <mergeCell ref="BD10:BH10"/>
    <mergeCell ref="BI10:BM10"/>
    <mergeCell ref="BN10:BR10"/>
    <mergeCell ref="AA2:AC2"/>
    <mergeCell ref="AM2:AO2"/>
    <mergeCell ref="AQ2:AS2"/>
    <mergeCell ref="A17:C17"/>
    <mergeCell ref="BD12:BH12"/>
    <mergeCell ref="BI12:BM12"/>
    <mergeCell ref="BN12:BR12"/>
    <mergeCell ref="BD13:BH13"/>
    <mergeCell ref="BI13:BM13"/>
    <mergeCell ref="BN13:BR13"/>
    <mergeCell ref="BD14:BH14"/>
    <mergeCell ref="BI14:BM14"/>
    <mergeCell ref="BN14:BR14"/>
    <mergeCell ref="BD7:BH7"/>
    <mergeCell ref="BI7:BM7"/>
    <mergeCell ref="BN7:BR7"/>
    <mergeCell ref="AJ6:AV7"/>
    <mergeCell ref="AE6:AI7"/>
    <mergeCell ref="I15:J15"/>
    <mergeCell ref="AP19:AR19"/>
    <mergeCell ref="AP20:AR20"/>
    <mergeCell ref="AG21:AI21"/>
    <mergeCell ref="AG22:AK22"/>
    <mergeCell ref="AK23:AL23"/>
    <mergeCell ref="AO24:AP24"/>
    <mergeCell ref="AI26:AL26"/>
    <mergeCell ref="AK27:AM27"/>
    <mergeCell ref="R25:T26"/>
    <mergeCell ref="R23:T24"/>
    <mergeCell ref="R22:T22"/>
    <mergeCell ref="R27:T28"/>
    <mergeCell ref="AF8:AI8"/>
    <mergeCell ref="AK8:AL8"/>
    <mergeCell ref="AN10:AO10"/>
    <mergeCell ref="AP11:AQ11"/>
    <mergeCell ref="AS11:AV11"/>
    <mergeCell ref="AE12:AL14"/>
    <mergeCell ref="AM12:AV14"/>
    <mergeCell ref="AN16:AR16"/>
    <mergeCell ref="AK17:AM17"/>
    <mergeCell ref="AO17:AQ17"/>
    <mergeCell ref="BS10:BW10"/>
    <mergeCell ref="BD11:BH11"/>
    <mergeCell ref="BI11:BM11"/>
    <mergeCell ref="BN11:BR11"/>
    <mergeCell ref="BS11:BW11"/>
    <mergeCell ref="BD20:BH20"/>
    <mergeCell ref="BI20:BM20"/>
    <mergeCell ref="BN20:BR20"/>
    <mergeCell ref="BS20:BW20"/>
    <mergeCell ref="BN16:BR16"/>
    <mergeCell ref="BS16:BW16"/>
    <mergeCell ref="BD16:BH16"/>
    <mergeCell ref="BI16:BM16"/>
    <mergeCell ref="BS15:BW15"/>
    <mergeCell ref="BS12:BW12"/>
    <mergeCell ref="BS13:BW13"/>
    <mergeCell ref="BS14:BW14"/>
    <mergeCell ref="BD15:BH15"/>
    <mergeCell ref="BI15:BM15"/>
    <mergeCell ref="BN15:BR15"/>
    <mergeCell ref="BS21:BW21"/>
    <mergeCell ref="BD22:BH22"/>
    <mergeCell ref="BI22:BM22"/>
    <mergeCell ref="BN22:BR22"/>
    <mergeCell ref="BS22:BW22"/>
    <mergeCell ref="BD23:BH23"/>
    <mergeCell ref="BI23:BM23"/>
    <mergeCell ref="BN23:BR23"/>
    <mergeCell ref="BS23:BW23"/>
    <mergeCell ref="BD21:BH21"/>
    <mergeCell ref="BI21:BM21"/>
    <mergeCell ref="BN21:BR21"/>
    <mergeCell ref="BD24:BH24"/>
    <mergeCell ref="BI24:BM24"/>
    <mergeCell ref="BN24:BR24"/>
    <mergeCell ref="BS24:BW24"/>
    <mergeCell ref="BD25:BH25"/>
    <mergeCell ref="BI25:BM25"/>
    <mergeCell ref="BN25:BR25"/>
    <mergeCell ref="BS25:BW25"/>
    <mergeCell ref="BS28:BW28"/>
    <mergeCell ref="BD26:BH26"/>
    <mergeCell ref="BI26:BM26"/>
    <mergeCell ref="BN26:BR26"/>
    <mergeCell ref="BS26:BW26"/>
    <mergeCell ref="BD27:BH27"/>
    <mergeCell ref="BI27:BM27"/>
    <mergeCell ref="BN27:BR27"/>
    <mergeCell ref="BS27:BW27"/>
    <mergeCell ref="BD28:BH28"/>
    <mergeCell ref="BI28:BM28"/>
    <mergeCell ref="BN28:BR28"/>
    <mergeCell ref="BD29:BH29"/>
    <mergeCell ref="BI29:BM29"/>
    <mergeCell ref="BN29:BR29"/>
    <mergeCell ref="BS29:BW29"/>
    <mergeCell ref="BD30:BH30"/>
    <mergeCell ref="BI30:BM30"/>
    <mergeCell ref="BN30:BR30"/>
    <mergeCell ref="BS30:BW30"/>
    <mergeCell ref="BD31:BH31"/>
    <mergeCell ref="BI31:BM31"/>
    <mergeCell ref="BN31:BR31"/>
    <mergeCell ref="BS31:BW31"/>
    <mergeCell ref="CD3:CH3"/>
    <mergeCell ref="CI3:CM3"/>
    <mergeCell ref="CN3:CR3"/>
    <mergeCell ref="CS3:CW3"/>
    <mergeCell ref="CD4:CH4"/>
    <mergeCell ref="CI4:CM4"/>
    <mergeCell ref="CN4:CR4"/>
    <mergeCell ref="CS4:CW4"/>
    <mergeCell ref="CD5:CH5"/>
    <mergeCell ref="CI5:CM5"/>
    <mergeCell ref="CN5:CR5"/>
    <mergeCell ref="CS5:CW5"/>
    <mergeCell ref="CD6:CH6"/>
    <mergeCell ref="CI6:CM6"/>
    <mergeCell ref="CN6:CR6"/>
    <mergeCell ref="CS6:CW6"/>
    <mergeCell ref="CD7:CH7"/>
    <mergeCell ref="CI7:CM7"/>
    <mergeCell ref="CN7:CR7"/>
    <mergeCell ref="CS7:CW7"/>
    <mergeCell ref="CD8:CH8"/>
    <mergeCell ref="CI8:CM8"/>
    <mergeCell ref="CN8:CR8"/>
    <mergeCell ref="CS8:CW8"/>
    <mergeCell ref="CD9:CH9"/>
    <mergeCell ref="CI9:CM9"/>
    <mergeCell ref="CN9:CR9"/>
    <mergeCell ref="CS9:CW9"/>
    <mergeCell ref="CD10:CH10"/>
    <mergeCell ref="CI10:CM10"/>
    <mergeCell ref="CN10:CR10"/>
    <mergeCell ref="CS10:CW10"/>
    <mergeCell ref="CD11:CH11"/>
    <mergeCell ref="CI11:CM11"/>
    <mergeCell ref="CN11:CR11"/>
    <mergeCell ref="CS11:CW11"/>
    <mergeCell ref="CD12:CH12"/>
    <mergeCell ref="CI12:CM12"/>
    <mergeCell ref="CN12:CR12"/>
    <mergeCell ref="CS12:CW12"/>
    <mergeCell ref="CD13:CH13"/>
    <mergeCell ref="CI13:CM13"/>
    <mergeCell ref="CN13:CR13"/>
    <mergeCell ref="CS13:CW13"/>
    <mergeCell ref="CI22:CM22"/>
    <mergeCell ref="CN22:CR22"/>
    <mergeCell ref="CS22:CW22"/>
    <mergeCell ref="CD23:CH23"/>
    <mergeCell ref="CI23:CM23"/>
    <mergeCell ref="CN23:CR23"/>
    <mergeCell ref="CS23:CW23"/>
    <mergeCell ref="CD14:CH14"/>
    <mergeCell ref="CI14:CM14"/>
    <mergeCell ref="CN14:CR14"/>
    <mergeCell ref="CS14:CW14"/>
    <mergeCell ref="CD19:CH19"/>
    <mergeCell ref="CI19:CM19"/>
    <mergeCell ref="CN19:CR19"/>
    <mergeCell ref="CS19:CW19"/>
    <mergeCell ref="CD20:CH20"/>
    <mergeCell ref="CI20:CM20"/>
    <mergeCell ref="CN20:CR20"/>
    <mergeCell ref="CS20:CW20"/>
    <mergeCell ref="DD7:DH8"/>
    <mergeCell ref="DD5:DH6"/>
    <mergeCell ref="DD3:DH4"/>
    <mergeCell ref="DE17:DI17"/>
    <mergeCell ref="DE20:DI20"/>
    <mergeCell ref="DE23:DI23"/>
    <mergeCell ref="DE29:DI29"/>
    <mergeCell ref="CD27:CH27"/>
    <mergeCell ref="CI27:CM27"/>
    <mergeCell ref="CN27:CR27"/>
    <mergeCell ref="CS27:CW27"/>
    <mergeCell ref="CD28:CH28"/>
    <mergeCell ref="CI28:CM28"/>
    <mergeCell ref="CN28:CR28"/>
    <mergeCell ref="CS28:CW28"/>
    <mergeCell ref="CD29:CH29"/>
    <mergeCell ref="CI29:CM29"/>
    <mergeCell ref="CN29:CR29"/>
    <mergeCell ref="CS29:CW29"/>
    <mergeCell ref="CD24:CH24"/>
    <mergeCell ref="CI24:CM24"/>
    <mergeCell ref="CN24:CR24"/>
    <mergeCell ref="CS24:CW24"/>
    <mergeCell ref="CD25:CH25"/>
    <mergeCell ref="DD9:DH10"/>
    <mergeCell ref="DD11:DH12"/>
    <mergeCell ref="DM14:DP14"/>
    <mergeCell ref="DA15:DC15"/>
    <mergeCell ref="DE16:DI16"/>
    <mergeCell ref="DJ16:DN16"/>
    <mergeCell ref="DO16:DS16"/>
    <mergeCell ref="DT16:DX16"/>
    <mergeCell ref="CD30:CH30"/>
    <mergeCell ref="CI30:CM30"/>
    <mergeCell ref="CN30:CR30"/>
    <mergeCell ref="CS30:CW30"/>
    <mergeCell ref="CI25:CM25"/>
    <mergeCell ref="CN25:CR25"/>
    <mergeCell ref="CS25:CW25"/>
    <mergeCell ref="CD26:CH26"/>
    <mergeCell ref="CI26:CM26"/>
    <mergeCell ref="CN26:CR26"/>
    <mergeCell ref="CS26:CW26"/>
    <mergeCell ref="CD21:CH21"/>
    <mergeCell ref="CI21:CM21"/>
    <mergeCell ref="CN21:CR21"/>
    <mergeCell ref="CS21:CW21"/>
    <mergeCell ref="CD22:CH22"/>
    <mergeCell ref="DJ17:DN17"/>
    <mergeCell ref="DO17:DS17"/>
    <mergeCell ref="DT17:DX17"/>
    <mergeCell ref="DE18:DI18"/>
    <mergeCell ref="DJ18:DN18"/>
    <mergeCell ref="DO18:DS18"/>
    <mergeCell ref="DT18:DX18"/>
    <mergeCell ref="DE19:DI19"/>
    <mergeCell ref="DJ19:DN19"/>
    <mergeCell ref="DO19:DS19"/>
    <mergeCell ref="DT19:DX19"/>
    <mergeCell ref="DJ23:DN23"/>
    <mergeCell ref="DO23:DS23"/>
    <mergeCell ref="DT23:DX23"/>
    <mergeCell ref="DE24:DI24"/>
    <mergeCell ref="DJ24:DN24"/>
    <mergeCell ref="DO24:DS24"/>
    <mergeCell ref="DT24:DX24"/>
    <mergeCell ref="DJ20:DN20"/>
    <mergeCell ref="DO20:DS20"/>
    <mergeCell ref="DT20:DX20"/>
    <mergeCell ref="DE21:DI21"/>
    <mergeCell ref="DJ21:DN21"/>
    <mergeCell ref="DO21:DS21"/>
    <mergeCell ref="DT21:DX21"/>
    <mergeCell ref="DE22:DI22"/>
    <mergeCell ref="DJ22:DN22"/>
    <mergeCell ref="DO22:DS22"/>
    <mergeCell ref="DT22:DX22"/>
    <mergeCell ref="DO29:DS29"/>
    <mergeCell ref="DT29:DX29"/>
    <mergeCell ref="DE30:DI30"/>
    <mergeCell ref="DO30:DS30"/>
    <mergeCell ref="DT30:DX30"/>
    <mergeCell ref="DE31:DI31"/>
    <mergeCell ref="DO31:DS31"/>
    <mergeCell ref="DT31:DX31"/>
    <mergeCell ref="DE27:DI27"/>
    <mergeCell ref="DO27:DS27"/>
    <mergeCell ref="DT27:DX27"/>
    <mergeCell ref="DE28:DI28"/>
    <mergeCell ref="DO28:DS28"/>
    <mergeCell ref="DT28:DX28"/>
    <mergeCell ref="DL35:DN35"/>
    <mergeCell ref="DE32:DI32"/>
    <mergeCell ref="DO32:DS32"/>
    <mergeCell ref="DT32:DX32"/>
    <mergeCell ref="DE33:DI33"/>
    <mergeCell ref="DO33:DS33"/>
    <mergeCell ref="DT33:DX33"/>
    <mergeCell ref="DE34:DI34"/>
    <mergeCell ref="DO34:DS34"/>
    <mergeCell ref="DT34:DX34"/>
    <mergeCell ref="EA2:EC2"/>
    <mergeCell ref="EO3:ER3"/>
    <mergeCell ref="ET3:EW3"/>
    <mergeCell ref="DE35:DI35"/>
    <mergeCell ref="DO35:DS35"/>
    <mergeCell ref="DT35:DX35"/>
    <mergeCell ref="DA26:DC26"/>
    <mergeCell ref="DJ27:DK27"/>
    <mergeCell ref="DJ28:DK28"/>
    <mergeCell ref="DJ29:DK29"/>
    <mergeCell ref="DJ30:DK30"/>
    <mergeCell ref="DJ31:DK31"/>
    <mergeCell ref="DJ32:DK32"/>
    <mergeCell ref="DJ33:DK33"/>
    <mergeCell ref="DJ34:DK34"/>
    <mergeCell ref="DJ35:DK35"/>
    <mergeCell ref="DL27:DN27"/>
    <mergeCell ref="DL28:DN28"/>
    <mergeCell ref="DL29:DN29"/>
    <mergeCell ref="DL30:DN30"/>
    <mergeCell ref="DL31:DN31"/>
    <mergeCell ref="DL32:DN32"/>
    <mergeCell ref="DL33:DN33"/>
    <mergeCell ref="DL34:DN34"/>
    <mergeCell ref="ED9:EH9"/>
    <mergeCell ref="EI9:EM9"/>
    <mergeCell ref="EN9:ER9"/>
    <mergeCell ref="ES9:EW9"/>
    <mergeCell ref="ED10:EH10"/>
    <mergeCell ref="EI10:EM10"/>
    <mergeCell ref="EN10:ER10"/>
    <mergeCell ref="ES10:EW10"/>
    <mergeCell ref="ED14:EH14"/>
    <mergeCell ref="EI14:EM14"/>
    <mergeCell ref="EN14:ER14"/>
    <mergeCell ref="ES14:EW14"/>
    <mergeCell ref="ED11:EH11"/>
    <mergeCell ref="EI11:EM11"/>
    <mergeCell ref="EN11:ER11"/>
    <mergeCell ref="ES11:EW11"/>
    <mergeCell ref="ED12:EH12"/>
    <mergeCell ref="EI12:EM12"/>
    <mergeCell ref="EN12:ER12"/>
    <mergeCell ref="ES12:EW12"/>
    <mergeCell ref="ED13:EH13"/>
    <mergeCell ref="EI13:EM13"/>
    <mergeCell ref="EN13:ER13"/>
    <mergeCell ref="ES13:EW13"/>
    <mergeCell ref="ED6:EH6"/>
    <mergeCell ref="EI6:EM6"/>
    <mergeCell ref="EN6:ER6"/>
    <mergeCell ref="ES6:EW6"/>
    <mergeCell ref="ED7:EH7"/>
    <mergeCell ref="EI7:EM7"/>
    <mergeCell ref="EN7:ER7"/>
    <mergeCell ref="ES7:EW7"/>
    <mergeCell ref="ED8:EH8"/>
    <mergeCell ref="EI8:EM8"/>
    <mergeCell ref="EN8:ER8"/>
    <mergeCell ref="ES8:EW8"/>
    <mergeCell ref="FD17:FH17"/>
    <mergeCell ref="FI17:FM17"/>
    <mergeCell ref="FN17:FR17"/>
    <mergeCell ref="FS17:FW17"/>
    <mergeCell ref="FD18:FH18"/>
    <mergeCell ref="FI18:FM18"/>
    <mergeCell ref="FN18:FR18"/>
    <mergeCell ref="FS18:FW18"/>
    <mergeCell ref="FD19:FH19"/>
    <mergeCell ref="FI19:FM19"/>
    <mergeCell ref="FN19:FR19"/>
    <mergeCell ref="FS19:FW19"/>
    <mergeCell ref="FD5:FH5"/>
    <mergeCell ref="FI5:FM5"/>
    <mergeCell ref="FN5:FR5"/>
    <mergeCell ref="FS5:FW5"/>
    <mergeCell ref="FD6:FH6"/>
    <mergeCell ref="FI6:FM6"/>
    <mergeCell ref="FN6:FR6"/>
    <mergeCell ref="FS6:FW6"/>
    <mergeCell ref="FD7:FH7"/>
    <mergeCell ref="FI7:FM7"/>
    <mergeCell ref="FN7:FR7"/>
    <mergeCell ref="FS7:FW7"/>
    <mergeCell ref="FD8:FH8"/>
    <mergeCell ref="FI8:FM8"/>
    <mergeCell ref="FN8:FR8"/>
    <mergeCell ref="FS8:FW8"/>
    <mergeCell ref="FD9:FH9"/>
    <mergeCell ref="FI9:FM9"/>
    <mergeCell ref="FN9:FR9"/>
    <mergeCell ref="FS9:FW9"/>
    <mergeCell ref="FD10:FH10"/>
    <mergeCell ref="FI10:FM10"/>
    <mergeCell ref="FN10:FR10"/>
    <mergeCell ref="FS10:FW10"/>
    <mergeCell ref="FD11:FH11"/>
    <mergeCell ref="FI11:FM11"/>
    <mergeCell ref="FN11:FR11"/>
    <mergeCell ref="FS11:FW11"/>
    <mergeCell ref="FD12:FH12"/>
    <mergeCell ref="FI12:FM12"/>
    <mergeCell ref="FN12:FR12"/>
    <mergeCell ref="FD13:FH13"/>
    <mergeCell ref="FI13:FM13"/>
    <mergeCell ref="FN13:FR13"/>
    <mergeCell ref="FS13:FW13"/>
    <mergeCell ref="FS12:FV12"/>
    <mergeCell ref="FD14:FH14"/>
    <mergeCell ref="FI14:FM14"/>
    <mergeCell ref="FN14:FR14"/>
    <mergeCell ref="FS14:FW14"/>
    <mergeCell ref="FD15:FH15"/>
    <mergeCell ref="FI15:FM15"/>
    <mergeCell ref="FN15:FR15"/>
    <mergeCell ref="FS15:FW15"/>
    <mergeCell ref="FD16:FH16"/>
    <mergeCell ref="FI16:FM16"/>
    <mergeCell ref="FN16:FR16"/>
    <mergeCell ref="FS16:FW16"/>
    <mergeCell ref="GD5:GH5"/>
    <mergeCell ref="GI5:GM5"/>
    <mergeCell ref="GN5:GR5"/>
    <mergeCell ref="GS5:GW5"/>
    <mergeCell ref="GD6:GH6"/>
    <mergeCell ref="GI6:GM6"/>
    <mergeCell ref="GN6:GR6"/>
    <mergeCell ref="GS6:GW6"/>
    <mergeCell ref="GD7:GH7"/>
    <mergeCell ref="GI7:GM7"/>
    <mergeCell ref="GN7:GR7"/>
    <mergeCell ref="GS7:GW7"/>
    <mergeCell ref="GD8:GH8"/>
    <mergeCell ref="GI8:GM8"/>
    <mergeCell ref="GN8:GR8"/>
    <mergeCell ref="GS8:GW8"/>
    <mergeCell ref="GD9:GH9"/>
    <mergeCell ref="GI9:GM9"/>
    <mergeCell ref="GN9:GR9"/>
    <mergeCell ref="GS9:GW9"/>
    <mergeCell ref="GD10:GH10"/>
    <mergeCell ref="GI10:GM10"/>
    <mergeCell ref="GN10:GR10"/>
    <mergeCell ref="GS10:GW10"/>
    <mergeCell ref="GN15:GR15"/>
    <mergeCell ref="GS15:GW15"/>
    <mergeCell ref="GD16:GH16"/>
    <mergeCell ref="GI16:GM16"/>
    <mergeCell ref="GN16:GR16"/>
    <mergeCell ref="GD11:GH11"/>
    <mergeCell ref="GI11:GM11"/>
    <mergeCell ref="GN11:GR11"/>
    <mergeCell ref="GS11:GW11"/>
    <mergeCell ref="GD12:GH12"/>
    <mergeCell ref="GI12:GM12"/>
    <mergeCell ref="GN12:GR12"/>
    <mergeCell ref="GS12:GW12"/>
    <mergeCell ref="GD13:GH13"/>
    <mergeCell ref="GI13:GM13"/>
    <mergeCell ref="GN13:GR13"/>
    <mergeCell ref="GS13:GW13"/>
    <mergeCell ref="GI14:GM14"/>
    <mergeCell ref="GN14:GR14"/>
    <mergeCell ref="GS14:GW14"/>
    <mergeCell ref="GD15:GH15"/>
    <mergeCell ref="GI15:GM15"/>
    <mergeCell ref="HD8:HH8"/>
    <mergeCell ref="HI8:HM8"/>
    <mergeCell ref="HN8:HR8"/>
    <mergeCell ref="HS8:HW8"/>
    <mergeCell ref="HD9:HH9"/>
    <mergeCell ref="HI9:HM9"/>
    <mergeCell ref="HN9:HR9"/>
    <mergeCell ref="GD20:GH20"/>
    <mergeCell ref="GI20:GM20"/>
    <mergeCell ref="GN20:GR20"/>
    <mergeCell ref="GS20:GW20"/>
    <mergeCell ref="GD17:GH17"/>
    <mergeCell ref="GI17:GM17"/>
    <mergeCell ref="GN17:GR17"/>
    <mergeCell ref="GS17:GW17"/>
    <mergeCell ref="GD18:GH18"/>
    <mergeCell ref="GI18:GM18"/>
    <mergeCell ref="GN18:GR18"/>
    <mergeCell ref="GS18:GW18"/>
    <mergeCell ref="GD19:GH19"/>
    <mergeCell ref="GI19:GM19"/>
    <mergeCell ref="GN19:GR19"/>
    <mergeCell ref="GS19:GW19"/>
    <mergeCell ref="GD14:GH14"/>
    <mergeCell ref="HD5:HH5"/>
    <mergeCell ref="HI5:HM5"/>
    <mergeCell ref="HN5:HR5"/>
    <mergeCell ref="HS5:HW5"/>
    <mergeCell ref="HD6:HH6"/>
    <mergeCell ref="HI6:HM6"/>
    <mergeCell ref="HN6:HR6"/>
    <mergeCell ref="HS6:HW6"/>
    <mergeCell ref="HD7:HH7"/>
    <mergeCell ref="HI7:HM7"/>
    <mergeCell ref="HS7:HW7"/>
    <mergeCell ref="HN7:HQ7"/>
    <mergeCell ref="HD10:HH10"/>
    <mergeCell ref="HI10:HM10"/>
    <mergeCell ref="HN10:HR10"/>
    <mergeCell ref="HS10:HW10"/>
    <mergeCell ref="HD11:HH11"/>
    <mergeCell ref="HI11:HM11"/>
    <mergeCell ref="HN11:HR11"/>
    <mergeCell ref="HS11:HW11"/>
    <mergeCell ref="HD12:HH12"/>
    <mergeCell ref="HI12:HM12"/>
    <mergeCell ref="HN12:HR12"/>
    <mergeCell ref="HS12:HW12"/>
    <mergeCell ref="HD13:HH13"/>
    <mergeCell ref="HI13:HM13"/>
    <mergeCell ref="HD14:HH14"/>
    <mergeCell ref="HI14:HM14"/>
    <mergeCell ref="HN14:HR14"/>
    <mergeCell ref="HS14:HW14"/>
    <mergeCell ref="HD15:HH15"/>
    <mergeCell ref="HI15:HM15"/>
    <mergeCell ref="HN15:HR15"/>
    <mergeCell ref="HS15:HW15"/>
    <mergeCell ref="HN13:HQ13"/>
    <mergeCell ref="HN16:HR16"/>
    <mergeCell ref="HS16:HW16"/>
    <mergeCell ref="HD17:HH17"/>
    <mergeCell ref="HI17:HM17"/>
    <mergeCell ref="HN17:HR17"/>
    <mergeCell ref="HD18:HH18"/>
    <mergeCell ref="HI18:HM18"/>
    <mergeCell ref="HN18:HR18"/>
    <mergeCell ref="HS18:HW18"/>
    <mergeCell ref="HS9:HV9"/>
    <mergeCell ref="HS21:HV21"/>
    <mergeCell ref="HS13:HV13"/>
    <mergeCell ref="HS17:HV17"/>
    <mergeCell ref="FX32:FX33"/>
    <mergeCell ref="GN21:GQ21"/>
    <mergeCell ref="GS21:GV21"/>
    <mergeCell ref="GS16:GV16"/>
    <mergeCell ref="GO32:GS33"/>
    <mergeCell ref="GT32:GX33"/>
    <mergeCell ref="GD21:GH21"/>
    <mergeCell ref="GI21:GM21"/>
    <mergeCell ref="GD22:GH22"/>
    <mergeCell ref="GI22:GM22"/>
    <mergeCell ref="GN22:GR22"/>
    <mergeCell ref="GS22:GW22"/>
    <mergeCell ref="HI20:HM20"/>
    <mergeCell ref="HN20:HR20"/>
    <mergeCell ref="HS20:HW20"/>
    <mergeCell ref="HD21:HH21"/>
    <mergeCell ref="HD19:HH19"/>
    <mergeCell ref="HI19:HM19"/>
    <mergeCell ref="HD16:HH16"/>
    <mergeCell ref="HI16:HM16"/>
    <mergeCell ref="HW37:HX37"/>
    <mergeCell ref="HT32:HW33"/>
    <mergeCell ref="HT34:HW35"/>
    <mergeCell ref="HX34:HX35"/>
    <mergeCell ref="HX32:HX33"/>
    <mergeCell ref="HI21:HM21"/>
    <mergeCell ref="DG25:DI25"/>
    <mergeCell ref="DR25:DT25"/>
    <mergeCell ref="DG36:DI36"/>
    <mergeCell ref="DR36:DT36"/>
    <mergeCell ref="HD22:HH22"/>
    <mergeCell ref="HI22:HM22"/>
    <mergeCell ref="HN22:HR22"/>
    <mergeCell ref="HS22:HW22"/>
    <mergeCell ref="HO32:HS33"/>
    <mergeCell ref="HO34:HS35"/>
    <mergeCell ref="FT34:FW35"/>
    <mergeCell ref="FX34:FX35"/>
    <mergeCell ref="GT34:GW35"/>
    <mergeCell ref="GO34:GS35"/>
    <mergeCell ref="GX34:GX35"/>
    <mergeCell ref="FO32:FS33"/>
    <mergeCell ref="HN21:HQ21"/>
    <mergeCell ref="FS21:FW21"/>
    <mergeCell ref="FO34:FS35"/>
    <mergeCell ref="EN21:ER22"/>
    <mergeCell ref="EN23:ER24"/>
    <mergeCell ref="ES21:EW22"/>
    <mergeCell ref="ES23:EW24"/>
    <mergeCell ref="FD21:FH21"/>
    <mergeCell ref="FI21:FM21"/>
    <mergeCell ref="FN21:FR21"/>
    <mergeCell ref="HS19:HW19"/>
    <mergeCell ref="HD20:HH20"/>
    <mergeCell ref="HN19:HQ19"/>
    <mergeCell ref="FD22:FH22"/>
    <mergeCell ref="FN22:FR22"/>
    <mergeCell ref="FS22:FW22"/>
    <mergeCell ref="FI22:FL22"/>
    <mergeCell ref="FT32:FW33"/>
    <mergeCell ref="FD20:FH20"/>
    <mergeCell ref="FI20:FM20"/>
    <mergeCell ref="FN20:FR20"/>
    <mergeCell ref="FS20:FW20"/>
  </mergeCells>
  <phoneticPr fontId="2"/>
  <pageMargins left="0.5" right="0.6" top="0.3" bottom="0.1" header="0.3" footer="0.3"/>
  <pageSetup paperSize="9" scale="87" orientation="portrait" r:id="rId1"/>
  <headerFooter>
    <oddHeader>&amp;L2023/06/13&amp;C&amp;"メイリオ,Regular"&amp;16&amp;A&amp;R&amp;"メイリオ,Regular"（担当：YOH）</oddHeader>
    <oddFooter>&amp;C&amp;"メイリオ,レギュラー"&amp;14&amp;P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D86"/>
  <sheetViews>
    <sheetView topLeftCell="I9" workbookViewId="0">
      <selection activeCell="Q13" sqref="Q13"/>
    </sheetView>
  </sheetViews>
  <sheetFormatPr baseColWidth="10" defaultColWidth="8.83203125" defaultRowHeight="14"/>
  <cols>
    <col min="3" max="3" width="12.6640625" bestFit="1" customWidth="1"/>
    <col min="12" max="12" width="12.6640625" bestFit="1" customWidth="1"/>
    <col min="14" max="14" width="12.6640625" bestFit="1" customWidth="1"/>
    <col min="16" max="16" width="12.6640625" bestFit="1" customWidth="1"/>
    <col min="26" max="26" width="12.6640625" bestFit="1" customWidth="1"/>
    <col min="27" max="30" width="12.6640625" customWidth="1"/>
  </cols>
  <sheetData>
    <row r="2" spans="2:30">
      <c r="B2" s="43" t="s">
        <v>27</v>
      </c>
      <c r="C2">
        <v>0</v>
      </c>
      <c r="K2" s="43" t="s">
        <v>27</v>
      </c>
      <c r="L2">
        <v>0</v>
      </c>
      <c r="M2" s="43" t="s">
        <v>27</v>
      </c>
      <c r="N2">
        <v>0</v>
      </c>
      <c r="O2" s="43" t="s">
        <v>27</v>
      </c>
      <c r="P2">
        <v>3</v>
      </c>
      <c r="Y2" s="43" t="s">
        <v>27</v>
      </c>
      <c r="Z2">
        <v>0</v>
      </c>
    </row>
    <row r="3" spans="2:30">
      <c r="B3" s="43" t="s">
        <v>29</v>
      </c>
      <c r="C3">
        <v>1</v>
      </c>
      <c r="K3" s="43" t="s">
        <v>29</v>
      </c>
      <c r="L3">
        <v>1</v>
      </c>
      <c r="M3" s="43" t="s">
        <v>29</v>
      </c>
      <c r="N3">
        <v>2</v>
      </c>
      <c r="O3" s="43" t="s">
        <v>29</v>
      </c>
      <c r="P3">
        <v>1</v>
      </c>
      <c r="Y3" s="43" t="s">
        <v>29</v>
      </c>
      <c r="Z3">
        <v>1</v>
      </c>
    </row>
    <row r="5" spans="2:30">
      <c r="B5" s="43" t="s">
        <v>26</v>
      </c>
      <c r="C5" s="43" t="s">
        <v>28</v>
      </c>
      <c r="K5" s="43" t="s">
        <v>26</v>
      </c>
      <c r="L5" s="43" t="s">
        <v>28</v>
      </c>
      <c r="M5" s="43" t="s">
        <v>35</v>
      </c>
      <c r="N5" s="43" t="s">
        <v>34</v>
      </c>
      <c r="O5" s="43" t="s">
        <v>30</v>
      </c>
      <c r="P5" s="43" t="s">
        <v>199</v>
      </c>
      <c r="Y5" s="43" t="s">
        <v>26</v>
      </c>
      <c r="Z5" s="43" t="s">
        <v>28</v>
      </c>
      <c r="AA5" s="43" t="s">
        <v>30</v>
      </c>
      <c r="AB5" s="43" t="s">
        <v>31</v>
      </c>
      <c r="AC5" s="43" t="s">
        <v>32</v>
      </c>
      <c r="AD5" s="43" t="s">
        <v>33</v>
      </c>
    </row>
    <row r="6" spans="2:30">
      <c r="B6">
        <v>-4</v>
      </c>
      <c r="C6">
        <f>_xlfn.NORM.DIST(B6,C$2,C$3,FALSE)</f>
        <v>1.3383022576488537E-4</v>
      </c>
      <c r="K6">
        <v>-4</v>
      </c>
      <c r="L6">
        <f>_xlfn.NORM.DIST(K6,L$2,L$3,FALSE)</f>
        <v>1.3383022576488537E-4</v>
      </c>
      <c r="M6">
        <v>-8</v>
      </c>
      <c r="N6">
        <f>_xlfn.NORM.DIST(M6,N$2,N$3,FALSE)</f>
        <v>6.6915112882442684E-5</v>
      </c>
      <c r="O6">
        <v>-2</v>
      </c>
      <c r="P6">
        <f>_xlfn.NORM.DIST(O6,P$2,P$3,FALSE)</f>
        <v>1.4867195147342977E-6</v>
      </c>
      <c r="Y6">
        <v>-4</v>
      </c>
      <c r="Z6">
        <f>_xlfn.NORM.DIST(Y6,Z$2,Z$3,FALSE)</f>
        <v>1.3383022576488537E-4</v>
      </c>
      <c r="AA6">
        <v>-4</v>
      </c>
      <c r="AB6">
        <f>_xlfn.NORM.DIST(AA6,Z$2,Z$3,FALSE)</f>
        <v>1.3383022576488537E-4</v>
      </c>
      <c r="AC6">
        <v>2</v>
      </c>
      <c r="AD6">
        <f>_xlfn.NORM.DIST(AC6,Z$2,Z$3,FALSE)</f>
        <v>5.3990966513188063E-2</v>
      </c>
    </row>
    <row r="7" spans="2:30">
      <c r="B7">
        <f>B6+0.1</f>
        <v>-3.9</v>
      </c>
      <c r="C7">
        <f>_xlfn.NORM.DIST(B7,C$2,C$3,FALSE)</f>
        <v>1.9865547139277272E-4</v>
      </c>
      <c r="K7">
        <f>K6+0.1</f>
        <v>-3.9</v>
      </c>
      <c r="L7">
        <f>_xlfn.NORM.DIST(K7,L$2,L$3,FALSE)</f>
        <v>1.9865547139277272E-4</v>
      </c>
      <c r="M7">
        <f t="shared" ref="M7:M71" si="0">M6+0.2</f>
        <v>-7.8</v>
      </c>
      <c r="N7">
        <f>_xlfn.NORM.DIST(M7,N$2,N$3,FALSE)</f>
        <v>9.9327735696386359E-5</v>
      </c>
      <c r="O7">
        <f>O6+0.1</f>
        <v>-1.9</v>
      </c>
      <c r="P7">
        <f>_xlfn.NORM.DIST(O7,P$2,P$3,FALSE)</f>
        <v>2.4389607458933522E-6</v>
      </c>
      <c r="Y7">
        <f>Y6+0.1</f>
        <v>-3.9</v>
      </c>
      <c r="Z7">
        <f>_xlfn.NORM.DIST(Y7,Z$2,Z$3,FALSE)</f>
        <v>1.9865547139277272E-4</v>
      </c>
      <c r="AA7">
        <f>AA6+0.1</f>
        <v>-3.9</v>
      </c>
      <c r="AB7">
        <f>_xlfn.NORM.DIST(AA7,Z$2,Z$3,FALSE)</f>
        <v>1.9865547139277272E-4</v>
      </c>
      <c r="AC7">
        <f>AC6+0.1</f>
        <v>2.1</v>
      </c>
      <c r="AD7">
        <f>_xlfn.NORM.DIST(AC7,Z$2,Z$3,FALSE)</f>
        <v>4.3983595980427191E-2</v>
      </c>
    </row>
    <row r="8" spans="2:30">
      <c r="B8">
        <f t="shared" ref="B8:B71" si="1">B7+0.1</f>
        <v>-3.8</v>
      </c>
      <c r="C8">
        <f t="shared" ref="C8:C71" si="2">_xlfn.NORM.DIST(B8,C$2,C$3,FALSE)</f>
        <v>2.9194692579146027E-4</v>
      </c>
      <c r="K8">
        <f t="shared" ref="K8:K71" si="3">K7+0.1</f>
        <v>-3.8</v>
      </c>
      <c r="L8">
        <f t="shared" ref="L8:N71" si="4">_xlfn.NORM.DIST(K8,L$2,L$3,FALSE)</f>
        <v>2.9194692579146027E-4</v>
      </c>
      <c r="M8">
        <f t="shared" si="0"/>
        <v>-7.6</v>
      </c>
      <c r="N8">
        <f t="shared" si="4"/>
        <v>1.4597346289573014E-4</v>
      </c>
      <c r="O8">
        <f t="shared" ref="O8:O71" si="5">O7+0.1</f>
        <v>-1.7999999999999998</v>
      </c>
      <c r="P8">
        <f t="shared" ref="P8:P71" si="6">_xlfn.NORM.DIST(O8,P$2,P$3,FALSE)</f>
        <v>3.9612990910320753E-6</v>
      </c>
      <c r="Y8">
        <f t="shared" ref="Y8:Y71" si="7">Y7+0.1</f>
        <v>-3.8</v>
      </c>
      <c r="Z8">
        <f t="shared" ref="Z8:Z71" si="8">_xlfn.NORM.DIST(Y8,Z$2,Z$3,FALSE)</f>
        <v>2.9194692579146027E-4</v>
      </c>
      <c r="AA8">
        <f t="shared" ref="AA8:AA26" si="9">AA7+0.1</f>
        <v>-3.8</v>
      </c>
      <c r="AB8">
        <f t="shared" ref="AB8:AB26" si="10">_xlfn.NORM.DIST(AA8,Z$2,Z$3,FALSE)</f>
        <v>2.9194692579146027E-4</v>
      </c>
      <c r="AC8">
        <f t="shared" ref="AC8:AC26" si="11">AC7+0.1</f>
        <v>2.2000000000000002</v>
      </c>
      <c r="AD8">
        <f t="shared" ref="AD8:AD26" si="12">_xlfn.NORM.DIST(AC8,Z$2,Z$3,FALSE)</f>
        <v>3.5474592846231424E-2</v>
      </c>
    </row>
    <row r="9" spans="2:30">
      <c r="B9">
        <f t="shared" si="1"/>
        <v>-3.6999999999999997</v>
      </c>
      <c r="C9">
        <f t="shared" si="2"/>
        <v>4.2478027055075219E-4</v>
      </c>
      <c r="K9">
        <f t="shared" si="3"/>
        <v>-3.6999999999999997</v>
      </c>
      <c r="L9">
        <f t="shared" si="4"/>
        <v>4.2478027055075219E-4</v>
      </c>
      <c r="M9">
        <f t="shared" si="0"/>
        <v>-7.3999999999999995</v>
      </c>
      <c r="N9">
        <f t="shared" si="4"/>
        <v>2.123901352753761E-4</v>
      </c>
      <c r="O9">
        <f t="shared" si="5"/>
        <v>-1.6999999999999997</v>
      </c>
      <c r="P9">
        <f t="shared" si="6"/>
        <v>6.3698251788671238E-6</v>
      </c>
      <c r="Y9">
        <f t="shared" si="7"/>
        <v>-3.6999999999999997</v>
      </c>
      <c r="Z9">
        <f t="shared" si="8"/>
        <v>4.2478027055075219E-4</v>
      </c>
      <c r="AA9">
        <f t="shared" si="9"/>
        <v>-3.6999999999999997</v>
      </c>
      <c r="AB9">
        <f t="shared" si="10"/>
        <v>4.2478027055075219E-4</v>
      </c>
      <c r="AC9">
        <f t="shared" si="11"/>
        <v>2.3000000000000003</v>
      </c>
      <c r="AD9">
        <f t="shared" si="12"/>
        <v>2.8327037741601158E-2</v>
      </c>
    </row>
    <row r="10" spans="2:30">
      <c r="B10">
        <f t="shared" si="1"/>
        <v>-3.5999999999999996</v>
      </c>
      <c r="C10">
        <f t="shared" si="2"/>
        <v>6.1190193011377298E-4</v>
      </c>
      <c r="K10">
        <f t="shared" si="3"/>
        <v>-3.5999999999999996</v>
      </c>
      <c r="L10">
        <f t="shared" si="4"/>
        <v>6.1190193011377298E-4</v>
      </c>
      <c r="M10">
        <f t="shared" si="0"/>
        <v>-7.1999999999999993</v>
      </c>
      <c r="N10">
        <f t="shared" si="4"/>
        <v>3.0595096505688649E-4</v>
      </c>
      <c r="O10">
        <f t="shared" si="5"/>
        <v>-1.5999999999999996</v>
      </c>
      <c r="P10">
        <f t="shared" si="6"/>
        <v>1.0140852065486758E-5</v>
      </c>
      <c r="Y10">
        <f t="shared" si="7"/>
        <v>-3.5999999999999996</v>
      </c>
      <c r="Z10">
        <f t="shared" si="8"/>
        <v>6.1190193011377298E-4</v>
      </c>
      <c r="AA10">
        <f t="shared" si="9"/>
        <v>-3.5999999999999996</v>
      </c>
      <c r="AB10">
        <f t="shared" si="10"/>
        <v>6.1190193011377298E-4</v>
      </c>
      <c r="AC10">
        <f t="shared" si="11"/>
        <v>2.4000000000000004</v>
      </c>
      <c r="AD10">
        <f t="shared" si="12"/>
        <v>2.2394530294842882E-2</v>
      </c>
    </row>
    <row r="11" spans="2:30">
      <c r="B11">
        <f t="shared" si="1"/>
        <v>-3.4999999999999996</v>
      </c>
      <c r="C11">
        <f t="shared" si="2"/>
        <v>8.7268269504576167E-4</v>
      </c>
      <c r="K11">
        <f t="shared" si="3"/>
        <v>-3.4999999999999996</v>
      </c>
      <c r="L11">
        <f t="shared" si="4"/>
        <v>8.7268269504576167E-4</v>
      </c>
      <c r="M11">
        <f t="shared" si="0"/>
        <v>-6.9999999999999991</v>
      </c>
      <c r="N11">
        <f t="shared" si="4"/>
        <v>4.3634134752288084E-4</v>
      </c>
      <c r="O11">
        <f t="shared" si="5"/>
        <v>-1.4999999999999996</v>
      </c>
      <c r="P11">
        <f t="shared" si="6"/>
        <v>1.5983741106905475E-5</v>
      </c>
      <c r="Y11">
        <f t="shared" si="7"/>
        <v>-3.4999999999999996</v>
      </c>
      <c r="Z11">
        <f t="shared" si="8"/>
        <v>8.7268269504576167E-4</v>
      </c>
      <c r="AA11">
        <f t="shared" si="9"/>
        <v>-3.4999999999999996</v>
      </c>
      <c r="AB11">
        <f t="shared" si="10"/>
        <v>8.7268269504576167E-4</v>
      </c>
      <c r="AC11">
        <f t="shared" si="11"/>
        <v>2.5000000000000004</v>
      </c>
      <c r="AD11">
        <f t="shared" si="12"/>
        <v>1.7528300493568523E-2</v>
      </c>
    </row>
    <row r="12" spans="2:30">
      <c r="B12">
        <f t="shared" si="1"/>
        <v>-3.3999999999999995</v>
      </c>
      <c r="C12">
        <f t="shared" si="2"/>
        <v>1.232219168473021E-3</v>
      </c>
      <c r="K12">
        <f t="shared" si="3"/>
        <v>-3.3999999999999995</v>
      </c>
      <c r="L12">
        <f t="shared" si="4"/>
        <v>1.232219168473021E-3</v>
      </c>
      <c r="M12">
        <f t="shared" si="0"/>
        <v>-6.7999999999999989</v>
      </c>
      <c r="N12">
        <f t="shared" si="4"/>
        <v>6.1610958423651051E-4</v>
      </c>
      <c r="O12">
        <f t="shared" si="5"/>
        <v>-1.3999999999999995</v>
      </c>
      <c r="P12">
        <f t="shared" si="6"/>
        <v>2.494247129005362E-5</v>
      </c>
      <c r="Y12">
        <f t="shared" si="7"/>
        <v>-3.3999999999999995</v>
      </c>
      <c r="Z12">
        <f t="shared" si="8"/>
        <v>1.232219168473021E-3</v>
      </c>
      <c r="AA12">
        <f t="shared" si="9"/>
        <v>-3.3999999999999995</v>
      </c>
      <c r="AB12">
        <f t="shared" si="10"/>
        <v>1.232219168473021E-3</v>
      </c>
      <c r="AC12">
        <f t="shared" si="11"/>
        <v>2.6000000000000005</v>
      </c>
      <c r="AD12">
        <f t="shared" si="12"/>
        <v>1.3582969233685602E-2</v>
      </c>
    </row>
    <row r="13" spans="2:30">
      <c r="B13">
        <f t="shared" si="1"/>
        <v>-3.2999999999999994</v>
      </c>
      <c r="C13">
        <f t="shared" si="2"/>
        <v>1.7225689390536843E-3</v>
      </c>
      <c r="K13">
        <f t="shared" si="3"/>
        <v>-3.2999999999999994</v>
      </c>
      <c r="L13">
        <f t="shared" si="4"/>
        <v>1.7225689390536843E-3</v>
      </c>
      <c r="M13">
        <f t="shared" si="0"/>
        <v>-6.5999999999999988</v>
      </c>
      <c r="N13">
        <f t="shared" si="4"/>
        <v>8.6128446952684213E-4</v>
      </c>
      <c r="O13">
        <f t="shared" si="5"/>
        <v>-1.2999999999999994</v>
      </c>
      <c r="P13">
        <f t="shared" si="6"/>
        <v>3.8535196742087265E-5</v>
      </c>
      <c r="Y13">
        <f t="shared" si="7"/>
        <v>-3.2999999999999994</v>
      </c>
      <c r="Z13">
        <f t="shared" si="8"/>
        <v>1.7225689390536843E-3</v>
      </c>
      <c r="AA13">
        <f t="shared" si="9"/>
        <v>-3.2999999999999994</v>
      </c>
      <c r="AB13">
        <f t="shared" si="10"/>
        <v>1.7225689390536843E-3</v>
      </c>
      <c r="AC13">
        <f t="shared" si="11"/>
        <v>2.7000000000000006</v>
      </c>
      <c r="AD13">
        <f t="shared" si="12"/>
        <v>1.0420934814422578E-2</v>
      </c>
    </row>
    <row r="14" spans="2:30">
      <c r="B14">
        <f t="shared" si="1"/>
        <v>-3.1999999999999993</v>
      </c>
      <c r="C14">
        <f t="shared" si="2"/>
        <v>2.3840882014648486E-3</v>
      </c>
      <c r="K14">
        <f t="shared" si="3"/>
        <v>-3.1999999999999993</v>
      </c>
      <c r="L14">
        <f t="shared" si="4"/>
        <v>2.3840882014648486E-3</v>
      </c>
      <c r="M14">
        <f t="shared" si="0"/>
        <v>-6.3999999999999986</v>
      </c>
      <c r="N14">
        <f t="shared" si="4"/>
        <v>1.1920441007324243E-3</v>
      </c>
      <c r="O14">
        <f t="shared" si="5"/>
        <v>-1.1999999999999993</v>
      </c>
      <c r="P14">
        <f t="shared" si="6"/>
        <v>5.8943067756540058E-5</v>
      </c>
      <c r="Y14">
        <f t="shared" si="7"/>
        <v>-3.1999999999999993</v>
      </c>
      <c r="Z14">
        <f t="shared" si="8"/>
        <v>2.3840882014648486E-3</v>
      </c>
      <c r="AA14">
        <f t="shared" si="9"/>
        <v>-3.1999999999999993</v>
      </c>
      <c r="AB14">
        <f t="shared" si="10"/>
        <v>2.3840882014648486E-3</v>
      </c>
      <c r="AC14">
        <f t="shared" si="11"/>
        <v>2.8000000000000007</v>
      </c>
      <c r="AD14">
        <f t="shared" si="12"/>
        <v>7.915451582979946E-3</v>
      </c>
    </row>
    <row r="15" spans="2:30">
      <c r="B15">
        <f t="shared" si="1"/>
        <v>-3.0999999999999992</v>
      </c>
      <c r="C15">
        <f t="shared" si="2"/>
        <v>3.2668190561999273E-3</v>
      </c>
      <c r="K15">
        <f t="shared" si="3"/>
        <v>-3.0999999999999992</v>
      </c>
      <c r="L15">
        <f t="shared" si="4"/>
        <v>3.2668190561999273E-3</v>
      </c>
      <c r="M15">
        <f t="shared" si="0"/>
        <v>-6.1999999999999984</v>
      </c>
      <c r="N15">
        <f t="shared" si="4"/>
        <v>1.6334095280999637E-3</v>
      </c>
      <c r="O15">
        <f t="shared" si="5"/>
        <v>-1.0999999999999992</v>
      </c>
      <c r="P15">
        <f t="shared" si="6"/>
        <v>8.9261657177132928E-5</v>
      </c>
      <c r="Y15">
        <f t="shared" si="7"/>
        <v>-3.0999999999999992</v>
      </c>
      <c r="Z15">
        <f t="shared" si="8"/>
        <v>3.2668190561999273E-3</v>
      </c>
      <c r="AA15">
        <f t="shared" si="9"/>
        <v>-3.0999999999999992</v>
      </c>
      <c r="AB15">
        <f t="shared" si="10"/>
        <v>3.2668190561999273E-3</v>
      </c>
      <c r="AC15">
        <f t="shared" si="11"/>
        <v>2.9000000000000008</v>
      </c>
      <c r="AD15">
        <f t="shared" si="12"/>
        <v>5.9525324197758382E-3</v>
      </c>
    </row>
    <row r="16" spans="2:30">
      <c r="B16">
        <f t="shared" si="1"/>
        <v>-2.9999999999999991</v>
      </c>
      <c r="C16">
        <f t="shared" si="2"/>
        <v>4.4318484119380188E-3</v>
      </c>
      <c r="K16">
        <f t="shared" si="3"/>
        <v>-2.9999999999999991</v>
      </c>
      <c r="L16">
        <f t="shared" si="4"/>
        <v>4.4318484119380188E-3</v>
      </c>
      <c r="M16">
        <f t="shared" si="0"/>
        <v>-5.9999999999999982</v>
      </c>
      <c r="N16">
        <f t="shared" si="4"/>
        <v>2.2159242059690094E-3</v>
      </c>
      <c r="O16">
        <f t="shared" si="5"/>
        <v>-0.99999999999999922</v>
      </c>
      <c r="P16">
        <f t="shared" si="6"/>
        <v>1.3383022576488583E-4</v>
      </c>
      <c r="Y16">
        <f t="shared" si="7"/>
        <v>-2.9999999999999991</v>
      </c>
      <c r="Z16">
        <f t="shared" si="8"/>
        <v>4.4318484119380188E-3</v>
      </c>
      <c r="AA16">
        <f t="shared" si="9"/>
        <v>-2.9999999999999991</v>
      </c>
      <c r="AB16">
        <f t="shared" si="10"/>
        <v>4.4318484119380188E-3</v>
      </c>
      <c r="AC16">
        <f t="shared" si="11"/>
        <v>3.0000000000000009</v>
      </c>
      <c r="AD16">
        <f t="shared" si="12"/>
        <v>4.4318484119379954E-3</v>
      </c>
    </row>
    <row r="17" spans="2:30">
      <c r="B17">
        <f t="shared" si="1"/>
        <v>-2.899999999999999</v>
      </c>
      <c r="C17">
        <f t="shared" si="2"/>
        <v>5.9525324197758694E-3</v>
      </c>
      <c r="K17">
        <f t="shared" si="3"/>
        <v>-2.899999999999999</v>
      </c>
      <c r="L17">
        <f t="shared" si="4"/>
        <v>5.9525324197758694E-3</v>
      </c>
      <c r="M17">
        <f t="shared" si="0"/>
        <v>-5.799999999999998</v>
      </c>
      <c r="N17">
        <f t="shared" si="4"/>
        <v>2.9762662098879347E-3</v>
      </c>
      <c r="O17">
        <f t="shared" si="5"/>
        <v>-0.89999999999999925</v>
      </c>
      <c r="P17">
        <f t="shared" si="6"/>
        <v>1.9865547139277307E-4</v>
      </c>
      <c r="Y17">
        <f t="shared" si="7"/>
        <v>-2.899999999999999</v>
      </c>
      <c r="Z17">
        <f t="shared" si="8"/>
        <v>5.9525324197758694E-3</v>
      </c>
      <c r="AA17">
        <f t="shared" si="9"/>
        <v>-2.899999999999999</v>
      </c>
      <c r="AB17">
        <f t="shared" si="10"/>
        <v>5.9525324197758694E-3</v>
      </c>
      <c r="AC17">
        <f t="shared" si="11"/>
        <v>3.100000000000001</v>
      </c>
      <c r="AD17">
        <f t="shared" si="12"/>
        <v>3.26681905619991E-3</v>
      </c>
    </row>
    <row r="18" spans="2:30">
      <c r="B18">
        <f t="shared" si="1"/>
        <v>-2.7999999999999989</v>
      </c>
      <c r="C18">
        <f t="shared" si="2"/>
        <v>7.9154515829799894E-3</v>
      </c>
      <c r="K18">
        <f t="shared" si="3"/>
        <v>-2.7999999999999989</v>
      </c>
      <c r="L18">
        <f t="shared" si="4"/>
        <v>7.9154515829799894E-3</v>
      </c>
      <c r="M18">
        <f t="shared" si="0"/>
        <v>-5.5999999999999979</v>
      </c>
      <c r="N18">
        <f t="shared" si="4"/>
        <v>3.9577257914899947E-3</v>
      </c>
      <c r="O18">
        <f t="shared" si="5"/>
        <v>-0.79999999999999927</v>
      </c>
      <c r="P18">
        <f t="shared" si="6"/>
        <v>2.9194692579146081E-4</v>
      </c>
      <c r="Y18">
        <f t="shared" si="7"/>
        <v>-2.7999999999999989</v>
      </c>
      <c r="Z18">
        <f t="shared" si="8"/>
        <v>7.9154515829799894E-3</v>
      </c>
      <c r="AA18">
        <f t="shared" si="9"/>
        <v>-2.7999999999999989</v>
      </c>
      <c r="AB18">
        <f t="shared" si="10"/>
        <v>7.9154515829799894E-3</v>
      </c>
      <c r="AC18">
        <f t="shared" si="11"/>
        <v>3.2000000000000011</v>
      </c>
      <c r="AD18">
        <f t="shared" si="12"/>
        <v>2.3840882014648343E-3</v>
      </c>
    </row>
    <row r="19" spans="2:30">
      <c r="B19">
        <f t="shared" si="1"/>
        <v>-2.6999999999999988</v>
      </c>
      <c r="C19">
        <f t="shared" si="2"/>
        <v>1.0420934814422628E-2</v>
      </c>
      <c r="K19">
        <f t="shared" si="3"/>
        <v>-2.6999999999999988</v>
      </c>
      <c r="L19">
        <f t="shared" si="4"/>
        <v>1.0420934814422628E-2</v>
      </c>
      <c r="M19">
        <f t="shared" si="0"/>
        <v>-5.3999999999999977</v>
      </c>
      <c r="N19">
        <f t="shared" si="4"/>
        <v>5.210467407211314E-3</v>
      </c>
      <c r="O19">
        <f t="shared" si="5"/>
        <v>-0.69999999999999929</v>
      </c>
      <c r="P19">
        <f t="shared" si="6"/>
        <v>4.247802705507529E-4</v>
      </c>
      <c r="Y19">
        <f t="shared" si="7"/>
        <v>-2.6999999999999988</v>
      </c>
      <c r="Z19">
        <f t="shared" si="8"/>
        <v>1.0420934814422628E-2</v>
      </c>
      <c r="AA19">
        <f t="shared" si="9"/>
        <v>-2.6999999999999988</v>
      </c>
      <c r="AB19">
        <f t="shared" si="10"/>
        <v>1.0420934814422628E-2</v>
      </c>
      <c r="AC19">
        <f t="shared" si="11"/>
        <v>3.3000000000000012</v>
      </c>
      <c r="AD19">
        <f t="shared" si="12"/>
        <v>1.7225689390536734E-3</v>
      </c>
    </row>
    <row r="20" spans="2:30">
      <c r="B20">
        <f t="shared" si="1"/>
        <v>-2.5999999999999988</v>
      </c>
      <c r="C20">
        <f t="shared" si="2"/>
        <v>1.3582969233685661E-2</v>
      </c>
      <c r="K20">
        <f t="shared" si="3"/>
        <v>-2.5999999999999988</v>
      </c>
      <c r="L20">
        <f t="shared" si="4"/>
        <v>1.3582969233685661E-2</v>
      </c>
      <c r="M20">
        <f t="shared" si="0"/>
        <v>-5.1999999999999975</v>
      </c>
      <c r="N20">
        <f t="shared" si="4"/>
        <v>6.7914846168428307E-3</v>
      </c>
      <c r="O20">
        <f t="shared" si="5"/>
        <v>-0.59999999999999931</v>
      </c>
      <c r="P20">
        <f t="shared" si="6"/>
        <v>6.1190193011377407E-4</v>
      </c>
      <c r="Y20">
        <f t="shared" si="7"/>
        <v>-2.5999999999999988</v>
      </c>
      <c r="Z20">
        <f t="shared" si="8"/>
        <v>1.3582969233685661E-2</v>
      </c>
      <c r="AA20">
        <f t="shared" si="9"/>
        <v>-2.5999999999999988</v>
      </c>
      <c r="AB20">
        <f t="shared" si="10"/>
        <v>1.3582969233685661E-2</v>
      </c>
      <c r="AC20">
        <f t="shared" si="11"/>
        <v>3.4000000000000012</v>
      </c>
      <c r="AD20">
        <f t="shared" si="12"/>
        <v>1.2322191684730143E-3</v>
      </c>
    </row>
    <row r="21" spans="2:30">
      <c r="B21">
        <f t="shared" si="1"/>
        <v>-2.4999999999999987</v>
      </c>
      <c r="C21">
        <f t="shared" si="2"/>
        <v>1.7528300493568599E-2</v>
      </c>
      <c r="K21">
        <f t="shared" si="3"/>
        <v>-2.4999999999999987</v>
      </c>
      <c r="L21">
        <f t="shared" si="4"/>
        <v>1.7528300493568599E-2</v>
      </c>
      <c r="M21">
        <f t="shared" si="0"/>
        <v>-4.9999999999999973</v>
      </c>
      <c r="N21">
        <f t="shared" si="4"/>
        <v>8.7641502467842997E-3</v>
      </c>
      <c r="O21">
        <f t="shared" si="5"/>
        <v>-0.49999999999999933</v>
      </c>
      <c r="P21">
        <f t="shared" si="6"/>
        <v>8.7268269504576319E-4</v>
      </c>
      <c r="Y21">
        <f t="shared" si="7"/>
        <v>-2.4999999999999987</v>
      </c>
      <c r="Z21">
        <f t="shared" si="8"/>
        <v>1.7528300493568599E-2</v>
      </c>
      <c r="AA21">
        <f t="shared" si="9"/>
        <v>-2.4999999999999987</v>
      </c>
      <c r="AB21">
        <f t="shared" si="10"/>
        <v>1.7528300493568599E-2</v>
      </c>
      <c r="AC21">
        <f t="shared" si="11"/>
        <v>3.5000000000000013</v>
      </c>
      <c r="AD21">
        <f t="shared" si="12"/>
        <v>8.7268269504575625E-4</v>
      </c>
    </row>
    <row r="22" spans="2:30">
      <c r="B22">
        <f t="shared" si="1"/>
        <v>-2.3999999999999986</v>
      </c>
      <c r="C22">
        <f t="shared" si="2"/>
        <v>2.2394530294842969E-2</v>
      </c>
      <c r="K22">
        <f t="shared" si="3"/>
        <v>-2.3999999999999986</v>
      </c>
      <c r="L22">
        <f t="shared" si="4"/>
        <v>2.2394530294842969E-2</v>
      </c>
      <c r="M22">
        <f t="shared" si="0"/>
        <v>-4.7999999999999972</v>
      </c>
      <c r="N22">
        <f t="shared" si="4"/>
        <v>1.1197265147421484E-2</v>
      </c>
      <c r="O22">
        <f t="shared" si="5"/>
        <v>-0.39999999999999936</v>
      </c>
      <c r="P22">
        <f t="shared" si="6"/>
        <v>1.232219168473021E-3</v>
      </c>
      <c r="Y22">
        <f t="shared" si="7"/>
        <v>-2.3999999999999986</v>
      </c>
      <c r="Z22">
        <f t="shared" si="8"/>
        <v>2.2394530294842969E-2</v>
      </c>
      <c r="AA22">
        <f t="shared" si="9"/>
        <v>-2.3999999999999986</v>
      </c>
      <c r="AB22">
        <f t="shared" si="10"/>
        <v>2.2394530294842969E-2</v>
      </c>
      <c r="AC22">
        <f t="shared" si="11"/>
        <v>3.6000000000000014</v>
      </c>
      <c r="AD22">
        <f t="shared" si="12"/>
        <v>6.1190193011376919E-4</v>
      </c>
    </row>
    <row r="23" spans="2:30">
      <c r="B23">
        <f t="shared" si="1"/>
        <v>-2.2999999999999985</v>
      </c>
      <c r="C23">
        <f t="shared" si="2"/>
        <v>2.8327037741601276E-2</v>
      </c>
      <c r="K23">
        <f t="shared" si="3"/>
        <v>-2.2999999999999985</v>
      </c>
      <c r="L23">
        <f t="shared" si="4"/>
        <v>2.8327037741601276E-2</v>
      </c>
      <c r="M23">
        <f t="shared" si="0"/>
        <v>-4.599999999999997</v>
      </c>
      <c r="N23">
        <f t="shared" si="4"/>
        <v>1.4163518870800638E-2</v>
      </c>
      <c r="O23">
        <f t="shared" si="5"/>
        <v>-0.29999999999999938</v>
      </c>
      <c r="P23">
        <f t="shared" si="6"/>
        <v>1.7225689390536843E-3</v>
      </c>
      <c r="Y23">
        <f t="shared" si="7"/>
        <v>-2.2999999999999985</v>
      </c>
      <c r="Z23">
        <f t="shared" si="8"/>
        <v>2.8327037741601276E-2</v>
      </c>
      <c r="AA23">
        <f t="shared" si="9"/>
        <v>-2.2999999999999985</v>
      </c>
      <c r="AB23">
        <f t="shared" si="10"/>
        <v>2.8327037741601276E-2</v>
      </c>
      <c r="AC23">
        <f t="shared" si="11"/>
        <v>3.7000000000000015</v>
      </c>
      <c r="AD23">
        <f t="shared" si="12"/>
        <v>4.2478027055074921E-4</v>
      </c>
    </row>
    <row r="24" spans="2:30">
      <c r="B24">
        <f t="shared" si="1"/>
        <v>-2.1999999999999984</v>
      </c>
      <c r="C24">
        <f t="shared" si="2"/>
        <v>3.547459284623157E-2</v>
      </c>
      <c r="K24">
        <f t="shared" si="3"/>
        <v>-2.1999999999999984</v>
      </c>
      <c r="L24">
        <f t="shared" si="4"/>
        <v>3.547459284623157E-2</v>
      </c>
      <c r="M24">
        <f t="shared" si="0"/>
        <v>-4.3999999999999968</v>
      </c>
      <c r="N24">
        <f t="shared" si="4"/>
        <v>1.7737296423115785E-2</v>
      </c>
      <c r="O24">
        <f t="shared" si="5"/>
        <v>-0.19999999999999937</v>
      </c>
      <c r="P24">
        <f t="shared" si="6"/>
        <v>2.3840882014648486E-3</v>
      </c>
      <c r="Y24">
        <f t="shared" si="7"/>
        <v>-2.1999999999999984</v>
      </c>
      <c r="Z24">
        <f t="shared" si="8"/>
        <v>3.547459284623157E-2</v>
      </c>
      <c r="AA24">
        <f t="shared" si="9"/>
        <v>-2.1999999999999984</v>
      </c>
      <c r="AB24">
        <f t="shared" si="10"/>
        <v>3.547459284623157E-2</v>
      </c>
      <c r="AC24">
        <f t="shared" si="11"/>
        <v>3.8000000000000016</v>
      </c>
      <c r="AD24">
        <f t="shared" si="12"/>
        <v>2.9194692579145848E-4</v>
      </c>
    </row>
    <row r="25" spans="2:30">
      <c r="B25">
        <f t="shared" si="1"/>
        <v>-2.0999999999999983</v>
      </c>
      <c r="C25">
        <f t="shared" si="2"/>
        <v>4.3983595980427351E-2</v>
      </c>
      <c r="K25">
        <f t="shared" si="3"/>
        <v>-2.0999999999999983</v>
      </c>
      <c r="L25">
        <f t="shared" si="4"/>
        <v>4.3983595980427351E-2</v>
      </c>
      <c r="M25">
        <f t="shared" si="0"/>
        <v>-4.1999999999999966</v>
      </c>
      <c r="N25">
        <f t="shared" si="4"/>
        <v>2.1991797990213675E-2</v>
      </c>
      <c r="O25">
        <f t="shared" si="5"/>
        <v>-9.9999999999999367E-2</v>
      </c>
      <c r="P25">
        <f t="shared" si="6"/>
        <v>3.2668190561999273E-3</v>
      </c>
      <c r="Y25">
        <f t="shared" si="7"/>
        <v>-2.0999999999999983</v>
      </c>
      <c r="Z25">
        <f t="shared" si="8"/>
        <v>4.3983595980427351E-2</v>
      </c>
      <c r="AA25">
        <f t="shared" si="9"/>
        <v>-2.0999999999999983</v>
      </c>
      <c r="AB25">
        <f t="shared" si="10"/>
        <v>4.3983595980427351E-2</v>
      </c>
      <c r="AC25">
        <f t="shared" si="11"/>
        <v>3.9000000000000017</v>
      </c>
      <c r="AD25">
        <f t="shared" si="12"/>
        <v>1.9865547139277128E-4</v>
      </c>
    </row>
    <row r="26" spans="2:30">
      <c r="B26">
        <f t="shared" si="1"/>
        <v>-1.9999999999999982</v>
      </c>
      <c r="C26">
        <f t="shared" si="2"/>
        <v>5.399096651318825E-2</v>
      </c>
      <c r="K26">
        <f t="shared" si="3"/>
        <v>-1.9999999999999982</v>
      </c>
      <c r="L26">
        <f t="shared" si="4"/>
        <v>5.399096651318825E-2</v>
      </c>
      <c r="M26">
        <f t="shared" si="0"/>
        <v>-3.9999999999999964</v>
      </c>
      <c r="N26">
        <f t="shared" si="4"/>
        <v>2.6995483256594125E-2</v>
      </c>
      <c r="O26">
        <f t="shared" si="5"/>
        <v>6.3837823915946501E-16</v>
      </c>
      <c r="P26">
        <f t="shared" si="6"/>
        <v>4.4318484119380153E-3</v>
      </c>
      <c r="Y26">
        <f t="shared" si="7"/>
        <v>-1.9999999999999982</v>
      </c>
      <c r="Z26">
        <f t="shared" si="8"/>
        <v>5.399096651318825E-2</v>
      </c>
      <c r="AA26">
        <f t="shared" si="9"/>
        <v>-1.9999999999999982</v>
      </c>
      <c r="AB26">
        <f t="shared" si="10"/>
        <v>5.399096651318825E-2</v>
      </c>
      <c r="AC26">
        <f t="shared" si="11"/>
        <v>4.0000000000000018</v>
      </c>
      <c r="AD26">
        <f t="shared" si="12"/>
        <v>1.3383022576488442E-4</v>
      </c>
    </row>
    <row r="27" spans="2:30">
      <c r="B27">
        <f t="shared" si="1"/>
        <v>-1.8999999999999981</v>
      </c>
      <c r="C27">
        <f t="shared" si="2"/>
        <v>6.5615814774676831E-2</v>
      </c>
      <c r="K27">
        <f t="shared" si="3"/>
        <v>-1.8999999999999981</v>
      </c>
      <c r="L27">
        <f t="shared" si="4"/>
        <v>6.5615814774676831E-2</v>
      </c>
      <c r="M27">
        <f t="shared" si="0"/>
        <v>-3.7999999999999963</v>
      </c>
      <c r="N27">
        <f t="shared" si="4"/>
        <v>3.2807907387338416E-2</v>
      </c>
      <c r="O27">
        <f t="shared" si="5"/>
        <v>0.10000000000000064</v>
      </c>
      <c r="P27">
        <f t="shared" si="6"/>
        <v>5.9525324197758642E-3</v>
      </c>
      <c r="Y27">
        <f t="shared" si="7"/>
        <v>-1.8999999999999981</v>
      </c>
      <c r="Z27">
        <f t="shared" si="8"/>
        <v>6.5615814774676831E-2</v>
      </c>
    </row>
    <row r="28" spans="2:30">
      <c r="B28">
        <f t="shared" si="1"/>
        <v>-1.799999999999998</v>
      </c>
      <c r="C28">
        <f t="shared" si="2"/>
        <v>7.8950158300894427E-2</v>
      </c>
      <c r="K28">
        <f t="shared" si="3"/>
        <v>-1.799999999999998</v>
      </c>
      <c r="L28">
        <f t="shared" si="4"/>
        <v>7.8950158300894427E-2</v>
      </c>
      <c r="M28">
        <f t="shared" si="0"/>
        <v>-3.5999999999999961</v>
      </c>
      <c r="N28">
        <f t="shared" si="4"/>
        <v>3.9475079150447213E-2</v>
      </c>
      <c r="O28">
        <f t="shared" si="5"/>
        <v>0.20000000000000065</v>
      </c>
      <c r="P28">
        <f t="shared" si="6"/>
        <v>7.9154515829799772E-3</v>
      </c>
      <c r="Y28">
        <f t="shared" si="7"/>
        <v>-1.799999999999998</v>
      </c>
      <c r="Z28">
        <f t="shared" si="8"/>
        <v>7.8950158300894427E-2</v>
      </c>
    </row>
    <row r="29" spans="2:30">
      <c r="B29">
        <f t="shared" si="1"/>
        <v>-1.699999999999998</v>
      </c>
      <c r="C29">
        <f t="shared" si="2"/>
        <v>9.4049077376887252E-2</v>
      </c>
      <c r="K29">
        <f t="shared" si="3"/>
        <v>-1.699999999999998</v>
      </c>
      <c r="L29">
        <f t="shared" si="4"/>
        <v>9.4049077376887252E-2</v>
      </c>
      <c r="M29">
        <f t="shared" si="0"/>
        <v>-3.3999999999999959</v>
      </c>
      <c r="N29">
        <f t="shared" si="4"/>
        <v>4.7024538688443626E-2</v>
      </c>
      <c r="O29">
        <f t="shared" si="5"/>
        <v>0.30000000000000066</v>
      </c>
      <c r="P29">
        <f t="shared" si="6"/>
        <v>1.0420934814422614E-2</v>
      </c>
      <c r="Y29">
        <f t="shared" si="7"/>
        <v>-1.699999999999998</v>
      </c>
      <c r="Z29">
        <f t="shared" si="8"/>
        <v>9.4049077376887252E-2</v>
      </c>
    </row>
    <row r="30" spans="2:30">
      <c r="B30">
        <f t="shared" si="1"/>
        <v>-1.5999999999999979</v>
      </c>
      <c r="C30">
        <f t="shared" si="2"/>
        <v>0.11092083467945592</v>
      </c>
      <c r="K30">
        <f t="shared" si="3"/>
        <v>-1.5999999999999979</v>
      </c>
      <c r="L30">
        <f t="shared" si="4"/>
        <v>0.11092083467945592</v>
      </c>
      <c r="M30">
        <f t="shared" si="0"/>
        <v>-3.1999999999999957</v>
      </c>
      <c r="N30">
        <f t="shared" si="4"/>
        <v>5.5460417339727959E-2</v>
      </c>
      <c r="O30">
        <f t="shared" si="5"/>
        <v>0.40000000000000069</v>
      </c>
      <c r="P30">
        <f t="shared" si="6"/>
        <v>1.3582969233685644E-2</v>
      </c>
      <c r="Y30">
        <f t="shared" si="7"/>
        <v>-1.5999999999999979</v>
      </c>
      <c r="Z30">
        <f t="shared" si="8"/>
        <v>0.11092083467945592</v>
      </c>
    </row>
    <row r="31" spans="2:30">
      <c r="B31">
        <f t="shared" si="1"/>
        <v>-1.4999999999999978</v>
      </c>
      <c r="C31">
        <f t="shared" si="2"/>
        <v>0.12951759566589216</v>
      </c>
      <c r="K31">
        <f t="shared" si="3"/>
        <v>-1.4999999999999978</v>
      </c>
      <c r="L31">
        <f t="shared" si="4"/>
        <v>0.12951759566589216</v>
      </c>
      <c r="M31">
        <f t="shared" si="0"/>
        <v>-2.9999999999999956</v>
      </c>
      <c r="N31">
        <f t="shared" si="4"/>
        <v>6.475879783294608E-2</v>
      </c>
      <c r="O31">
        <f t="shared" si="5"/>
        <v>0.50000000000000067</v>
      </c>
      <c r="P31">
        <f t="shared" si="6"/>
        <v>1.7528300493568578E-2</v>
      </c>
      <c r="Y31">
        <f t="shared" si="7"/>
        <v>-1.4999999999999978</v>
      </c>
      <c r="Z31">
        <f t="shared" si="8"/>
        <v>0.12951759566589216</v>
      </c>
    </row>
    <row r="32" spans="2:30">
      <c r="B32">
        <f t="shared" si="1"/>
        <v>-1.3999999999999977</v>
      </c>
      <c r="C32">
        <f t="shared" si="2"/>
        <v>0.14972746563574535</v>
      </c>
      <c r="K32">
        <f t="shared" si="3"/>
        <v>-1.3999999999999977</v>
      </c>
      <c r="L32">
        <f t="shared" si="4"/>
        <v>0.14972746563574535</v>
      </c>
      <c r="M32">
        <f t="shared" si="0"/>
        <v>-2.7999999999999954</v>
      </c>
      <c r="N32">
        <f t="shared" si="4"/>
        <v>7.4863732817872675E-2</v>
      </c>
      <c r="O32">
        <f t="shared" si="5"/>
        <v>0.60000000000000064</v>
      </c>
      <c r="P32">
        <f t="shared" si="6"/>
        <v>2.2394530294842931E-2</v>
      </c>
      <c r="Y32">
        <f t="shared" si="7"/>
        <v>-1.3999999999999977</v>
      </c>
      <c r="Z32">
        <f t="shared" si="8"/>
        <v>0.14972746563574535</v>
      </c>
    </row>
    <row r="33" spans="2:26">
      <c r="B33">
        <f t="shared" si="1"/>
        <v>-1.2999999999999976</v>
      </c>
      <c r="C33">
        <f t="shared" si="2"/>
        <v>0.17136859204780791</v>
      </c>
      <c r="K33">
        <f t="shared" si="3"/>
        <v>-1.2999999999999976</v>
      </c>
      <c r="L33">
        <f t="shared" si="4"/>
        <v>0.17136859204780791</v>
      </c>
      <c r="M33">
        <f t="shared" si="0"/>
        <v>-2.5999999999999952</v>
      </c>
      <c r="N33">
        <f t="shared" si="4"/>
        <v>8.5684296023903955E-2</v>
      </c>
      <c r="O33">
        <f t="shared" si="5"/>
        <v>0.70000000000000062</v>
      </c>
      <c r="P33">
        <f t="shared" si="6"/>
        <v>2.832703774160121E-2</v>
      </c>
      <c r="Y33">
        <f t="shared" si="7"/>
        <v>-1.2999999999999976</v>
      </c>
      <c r="Z33">
        <f t="shared" si="8"/>
        <v>0.17136859204780791</v>
      </c>
    </row>
    <row r="34" spans="2:26">
      <c r="B34">
        <f t="shared" si="1"/>
        <v>-1.1999999999999975</v>
      </c>
      <c r="C34">
        <f t="shared" si="2"/>
        <v>0.19418605498321354</v>
      </c>
      <c r="K34">
        <f t="shared" si="3"/>
        <v>-1.1999999999999975</v>
      </c>
      <c r="L34">
        <f t="shared" si="4"/>
        <v>0.19418605498321354</v>
      </c>
      <c r="M34">
        <f t="shared" si="0"/>
        <v>-2.399999999999995</v>
      </c>
      <c r="N34">
        <f t="shared" si="4"/>
        <v>9.7093027491606768E-2</v>
      </c>
      <c r="O34">
        <f t="shared" si="5"/>
        <v>0.8000000000000006</v>
      </c>
      <c r="P34">
        <f t="shared" si="6"/>
        <v>3.5474592846231487E-2</v>
      </c>
      <c r="Y34">
        <f t="shared" si="7"/>
        <v>-1.1999999999999975</v>
      </c>
      <c r="Z34">
        <f t="shared" si="8"/>
        <v>0.19418605498321354</v>
      </c>
    </row>
    <row r="35" spans="2:26">
      <c r="B35">
        <f t="shared" si="1"/>
        <v>-1.0999999999999974</v>
      </c>
      <c r="C35">
        <f t="shared" si="2"/>
        <v>0.21785217703255116</v>
      </c>
      <c r="K35">
        <f t="shared" si="3"/>
        <v>-1.0999999999999974</v>
      </c>
      <c r="L35">
        <f t="shared" si="4"/>
        <v>0.21785217703255116</v>
      </c>
      <c r="M35">
        <f t="shared" si="0"/>
        <v>-2.1999999999999948</v>
      </c>
      <c r="N35">
        <f t="shared" si="4"/>
        <v>0.10892608851627558</v>
      </c>
      <c r="O35">
        <f t="shared" si="5"/>
        <v>0.90000000000000058</v>
      </c>
      <c r="P35">
        <f t="shared" si="6"/>
        <v>4.3983595980427233E-2</v>
      </c>
      <c r="Y35">
        <f t="shared" si="7"/>
        <v>-1.0999999999999974</v>
      </c>
      <c r="Z35">
        <f t="shared" si="8"/>
        <v>0.21785217703255116</v>
      </c>
    </row>
    <row r="36" spans="2:26">
      <c r="B36">
        <f t="shared" si="1"/>
        <v>-0.99999999999999745</v>
      </c>
      <c r="C36">
        <f t="shared" si="2"/>
        <v>0.24197072451914398</v>
      </c>
      <c r="K36">
        <f t="shared" si="3"/>
        <v>-0.99999999999999745</v>
      </c>
      <c r="L36">
        <f t="shared" si="4"/>
        <v>0.24197072451914398</v>
      </c>
      <c r="M36">
        <f t="shared" si="0"/>
        <v>-1.9999999999999949</v>
      </c>
      <c r="N36">
        <f t="shared" si="4"/>
        <v>0.12098536225957199</v>
      </c>
      <c r="O36">
        <f t="shared" si="5"/>
        <v>1.0000000000000007</v>
      </c>
      <c r="P36">
        <f t="shared" si="6"/>
        <v>5.3990966513188125E-2</v>
      </c>
      <c r="Y36">
        <f t="shared" si="7"/>
        <v>-0.99999999999999745</v>
      </c>
      <c r="Z36">
        <f t="shared" si="8"/>
        <v>0.24197072451914398</v>
      </c>
    </row>
    <row r="37" spans="2:26">
      <c r="B37">
        <f t="shared" si="1"/>
        <v>-0.89999999999999747</v>
      </c>
      <c r="C37">
        <f t="shared" si="2"/>
        <v>0.26608524989875543</v>
      </c>
      <c r="K37">
        <f t="shared" si="3"/>
        <v>-0.89999999999999747</v>
      </c>
      <c r="L37">
        <f t="shared" si="4"/>
        <v>0.26608524989875543</v>
      </c>
      <c r="M37">
        <f t="shared" si="0"/>
        <v>-1.7999999999999949</v>
      </c>
      <c r="N37">
        <f t="shared" si="4"/>
        <v>0.13304262494937771</v>
      </c>
      <c r="O37">
        <f t="shared" si="5"/>
        <v>1.1000000000000008</v>
      </c>
      <c r="P37">
        <f t="shared" si="6"/>
        <v>6.5615814774676678E-2</v>
      </c>
      <c r="Y37">
        <f t="shared" si="7"/>
        <v>-0.89999999999999747</v>
      </c>
      <c r="Z37">
        <f t="shared" si="8"/>
        <v>0.26608524989875543</v>
      </c>
    </row>
    <row r="38" spans="2:26">
      <c r="B38">
        <f t="shared" si="1"/>
        <v>-0.79999999999999749</v>
      </c>
      <c r="C38">
        <f t="shared" si="2"/>
        <v>0.28969155276148334</v>
      </c>
      <c r="K38">
        <f t="shared" si="3"/>
        <v>-0.79999999999999749</v>
      </c>
      <c r="L38">
        <f t="shared" si="4"/>
        <v>0.28969155276148334</v>
      </c>
      <c r="M38">
        <f t="shared" si="0"/>
        <v>-1.599999999999995</v>
      </c>
      <c r="N38">
        <f t="shared" si="4"/>
        <v>0.14484577638074167</v>
      </c>
      <c r="O38">
        <f t="shared" si="5"/>
        <v>1.2000000000000008</v>
      </c>
      <c r="P38">
        <f t="shared" si="6"/>
        <v>7.8950158300894274E-2</v>
      </c>
      <c r="Y38">
        <f t="shared" si="7"/>
        <v>-0.79999999999999749</v>
      </c>
      <c r="Z38">
        <f t="shared" si="8"/>
        <v>0.28969155276148334</v>
      </c>
    </row>
    <row r="39" spans="2:26">
      <c r="B39">
        <f t="shared" si="1"/>
        <v>-0.69999999999999751</v>
      </c>
      <c r="C39">
        <f t="shared" si="2"/>
        <v>0.31225393336676183</v>
      </c>
      <c r="K39">
        <f t="shared" si="3"/>
        <v>-0.69999999999999751</v>
      </c>
      <c r="L39">
        <f t="shared" si="4"/>
        <v>0.31225393336676183</v>
      </c>
      <c r="M39">
        <f t="shared" si="0"/>
        <v>-1.399999999999995</v>
      </c>
      <c r="N39">
        <f t="shared" si="4"/>
        <v>0.15612696668338091</v>
      </c>
      <c r="O39">
        <f t="shared" si="5"/>
        <v>1.3000000000000009</v>
      </c>
      <c r="P39">
        <f t="shared" si="6"/>
        <v>9.4049077376887072E-2</v>
      </c>
      <c r="Y39">
        <f t="shared" si="7"/>
        <v>-0.69999999999999751</v>
      </c>
      <c r="Z39">
        <f t="shared" si="8"/>
        <v>0.31225393336676183</v>
      </c>
    </row>
    <row r="40" spans="2:26">
      <c r="B40">
        <f t="shared" si="1"/>
        <v>-0.59999999999999754</v>
      </c>
      <c r="C40">
        <f t="shared" si="2"/>
        <v>0.33322460289180011</v>
      </c>
      <c r="K40">
        <f t="shared" si="3"/>
        <v>-0.59999999999999754</v>
      </c>
      <c r="L40">
        <f t="shared" si="4"/>
        <v>0.33322460289180011</v>
      </c>
      <c r="M40">
        <f t="shared" si="0"/>
        <v>-1.1999999999999951</v>
      </c>
      <c r="N40">
        <f t="shared" si="4"/>
        <v>0.16661230144590006</v>
      </c>
      <c r="O40">
        <f t="shared" si="5"/>
        <v>1.400000000000001</v>
      </c>
      <c r="P40">
        <f t="shared" si="6"/>
        <v>0.11092083467945574</v>
      </c>
      <c r="Y40">
        <f t="shared" si="7"/>
        <v>-0.59999999999999754</v>
      </c>
      <c r="Z40">
        <f t="shared" si="8"/>
        <v>0.33322460289180011</v>
      </c>
    </row>
    <row r="41" spans="2:26">
      <c r="B41">
        <f t="shared" si="1"/>
        <v>-0.49999999999999756</v>
      </c>
      <c r="C41">
        <f t="shared" si="2"/>
        <v>0.35206532676429991</v>
      </c>
      <c r="K41">
        <f t="shared" si="3"/>
        <v>-0.49999999999999756</v>
      </c>
      <c r="L41">
        <f t="shared" si="4"/>
        <v>0.35206532676429991</v>
      </c>
      <c r="M41">
        <f t="shared" si="0"/>
        <v>-0.99999999999999512</v>
      </c>
      <c r="N41">
        <f t="shared" si="4"/>
        <v>0.17603266338214996</v>
      </c>
      <c r="O41">
        <f t="shared" si="5"/>
        <v>1.5000000000000011</v>
      </c>
      <c r="P41">
        <f t="shared" si="6"/>
        <v>0.12951759566589197</v>
      </c>
      <c r="Y41">
        <f t="shared" si="7"/>
        <v>-0.49999999999999756</v>
      </c>
      <c r="Z41">
        <f t="shared" si="8"/>
        <v>0.35206532676429991</v>
      </c>
    </row>
    <row r="42" spans="2:26">
      <c r="B42">
        <f t="shared" si="1"/>
        <v>-0.39999999999999758</v>
      </c>
      <c r="C42">
        <f t="shared" si="2"/>
        <v>0.36827014030332367</v>
      </c>
      <c r="K42">
        <f t="shared" si="3"/>
        <v>-0.39999999999999758</v>
      </c>
      <c r="L42">
        <f t="shared" si="4"/>
        <v>0.36827014030332367</v>
      </c>
      <c r="M42">
        <f t="shared" si="0"/>
        <v>-0.79999999999999516</v>
      </c>
      <c r="N42">
        <f t="shared" si="4"/>
        <v>0.18413507015166183</v>
      </c>
      <c r="O42">
        <f t="shared" si="5"/>
        <v>1.6000000000000012</v>
      </c>
      <c r="P42">
        <f t="shared" si="6"/>
        <v>0.14972746563574513</v>
      </c>
      <c r="Y42">
        <f t="shared" si="7"/>
        <v>-0.39999999999999758</v>
      </c>
      <c r="Z42">
        <f t="shared" si="8"/>
        <v>0.36827014030332367</v>
      </c>
    </row>
    <row r="43" spans="2:26">
      <c r="B43">
        <f t="shared" si="1"/>
        <v>-0.2999999999999976</v>
      </c>
      <c r="C43">
        <f t="shared" si="2"/>
        <v>0.38138781546052442</v>
      </c>
      <c r="K43">
        <f t="shared" si="3"/>
        <v>-0.2999999999999976</v>
      </c>
      <c r="L43">
        <f t="shared" si="4"/>
        <v>0.38138781546052442</v>
      </c>
      <c r="M43">
        <f t="shared" si="0"/>
        <v>-0.5999999999999952</v>
      </c>
      <c r="N43">
        <f t="shared" si="4"/>
        <v>0.19069390773026221</v>
      </c>
      <c r="O43">
        <f t="shared" si="5"/>
        <v>1.7000000000000013</v>
      </c>
      <c r="P43">
        <f t="shared" si="6"/>
        <v>0.17136859204780766</v>
      </c>
      <c r="Y43">
        <f t="shared" si="7"/>
        <v>-0.2999999999999976</v>
      </c>
      <c r="Z43">
        <f t="shared" si="8"/>
        <v>0.38138781546052442</v>
      </c>
    </row>
    <row r="44" spans="2:26">
      <c r="B44">
        <f t="shared" si="1"/>
        <v>-0.1999999999999976</v>
      </c>
      <c r="C44">
        <f t="shared" si="2"/>
        <v>0.3910426939754561</v>
      </c>
      <c r="K44">
        <f t="shared" si="3"/>
        <v>-0.1999999999999976</v>
      </c>
      <c r="L44">
        <f t="shared" si="4"/>
        <v>0.3910426939754561</v>
      </c>
      <c r="M44">
        <f t="shared" si="0"/>
        <v>-0.39999999999999519</v>
      </c>
      <c r="N44">
        <f t="shared" si="4"/>
        <v>0.19552134698772805</v>
      </c>
      <c r="O44">
        <f t="shared" si="5"/>
        <v>1.8000000000000014</v>
      </c>
      <c r="P44">
        <f t="shared" si="6"/>
        <v>0.19418605498321329</v>
      </c>
      <c r="Y44">
        <f t="shared" si="7"/>
        <v>-0.1999999999999976</v>
      </c>
      <c r="Z44">
        <f t="shared" si="8"/>
        <v>0.3910426939754561</v>
      </c>
    </row>
    <row r="45" spans="2:26">
      <c r="B45">
        <f t="shared" si="1"/>
        <v>-9.9999999999997591E-2</v>
      </c>
      <c r="C45">
        <f t="shared" si="2"/>
        <v>0.39695254747701186</v>
      </c>
      <c r="K45">
        <f t="shared" si="3"/>
        <v>-9.9999999999997591E-2</v>
      </c>
      <c r="L45">
        <f t="shared" si="4"/>
        <v>0.39695254747701186</v>
      </c>
      <c r="M45">
        <f t="shared" si="0"/>
        <v>-0.19999999999999518</v>
      </c>
      <c r="N45">
        <f t="shared" si="4"/>
        <v>0.19847627373850593</v>
      </c>
      <c r="O45">
        <f t="shared" si="5"/>
        <v>1.9000000000000015</v>
      </c>
      <c r="P45">
        <f t="shared" si="6"/>
        <v>0.21785217703255089</v>
      </c>
      <c r="Y45">
        <f t="shared" si="7"/>
        <v>-9.9999999999997591E-2</v>
      </c>
      <c r="Z45">
        <f t="shared" si="8"/>
        <v>0.39695254747701186</v>
      </c>
    </row>
    <row r="46" spans="2:26">
      <c r="B46">
        <f t="shared" si="1"/>
        <v>2.4147350785597155E-15</v>
      </c>
      <c r="C46">
        <f t="shared" si="2"/>
        <v>0.3989422804014327</v>
      </c>
      <c r="K46">
        <f t="shared" si="3"/>
        <v>2.4147350785597155E-15</v>
      </c>
      <c r="L46">
        <f t="shared" si="4"/>
        <v>0.3989422804014327</v>
      </c>
      <c r="M46">
        <f t="shared" si="0"/>
        <v>4.829470157119431E-15</v>
      </c>
      <c r="N46">
        <f t="shared" si="4"/>
        <v>0.19947114020071635</v>
      </c>
      <c r="O46">
        <f t="shared" si="5"/>
        <v>2.0000000000000013</v>
      </c>
      <c r="P46">
        <f t="shared" si="6"/>
        <v>0.24197072451914367</v>
      </c>
      <c r="Y46">
        <f t="shared" si="7"/>
        <v>2.4147350785597155E-15</v>
      </c>
      <c r="Z46">
        <f t="shared" si="8"/>
        <v>0.3989422804014327</v>
      </c>
    </row>
    <row r="47" spans="2:26">
      <c r="B47">
        <f t="shared" si="1"/>
        <v>0.10000000000000242</v>
      </c>
      <c r="C47">
        <f t="shared" si="2"/>
        <v>0.3969525474770117</v>
      </c>
      <c r="K47">
        <f t="shared" si="3"/>
        <v>0.10000000000000242</v>
      </c>
      <c r="L47">
        <f t="shared" si="4"/>
        <v>0.3969525474770117</v>
      </c>
      <c r="M47">
        <f t="shared" si="0"/>
        <v>0.20000000000000484</v>
      </c>
      <c r="N47">
        <f t="shared" si="4"/>
        <v>0.19847627373850585</v>
      </c>
      <c r="O47">
        <f t="shared" si="5"/>
        <v>2.1000000000000014</v>
      </c>
      <c r="P47">
        <f t="shared" si="6"/>
        <v>0.26608524989875521</v>
      </c>
      <c r="Y47">
        <f t="shared" si="7"/>
        <v>0.10000000000000242</v>
      </c>
      <c r="Z47">
        <f t="shared" si="8"/>
        <v>0.3969525474770117</v>
      </c>
    </row>
    <row r="48" spans="2:26">
      <c r="B48">
        <f t="shared" si="1"/>
        <v>0.20000000000000243</v>
      </c>
      <c r="C48">
        <f t="shared" si="2"/>
        <v>0.39104269397545571</v>
      </c>
      <c r="K48">
        <f t="shared" si="3"/>
        <v>0.20000000000000243</v>
      </c>
      <c r="L48">
        <f t="shared" si="4"/>
        <v>0.39104269397545571</v>
      </c>
      <c r="M48">
        <f t="shared" si="0"/>
        <v>0.40000000000000485</v>
      </c>
      <c r="N48">
        <f t="shared" si="4"/>
        <v>0.19552134698772786</v>
      </c>
      <c r="O48">
        <f t="shared" si="5"/>
        <v>2.2000000000000015</v>
      </c>
      <c r="P48">
        <f t="shared" si="6"/>
        <v>0.28969155276148312</v>
      </c>
      <c r="Y48">
        <f t="shared" si="7"/>
        <v>0.20000000000000243</v>
      </c>
      <c r="Z48">
        <f t="shared" si="8"/>
        <v>0.39104269397545571</v>
      </c>
    </row>
    <row r="49" spans="2:26">
      <c r="B49">
        <f t="shared" si="1"/>
        <v>0.30000000000000243</v>
      </c>
      <c r="C49">
        <f t="shared" si="2"/>
        <v>0.3813878154605238</v>
      </c>
      <c r="K49">
        <f t="shared" si="3"/>
        <v>0.30000000000000243</v>
      </c>
      <c r="L49">
        <f t="shared" si="4"/>
        <v>0.3813878154605238</v>
      </c>
      <c r="M49">
        <f t="shared" si="0"/>
        <v>0.60000000000000486</v>
      </c>
      <c r="N49">
        <f t="shared" si="4"/>
        <v>0.1906939077302619</v>
      </c>
      <c r="O49">
        <f t="shared" si="5"/>
        <v>2.3000000000000016</v>
      </c>
      <c r="P49">
        <f t="shared" si="6"/>
        <v>0.3122539333667616</v>
      </c>
      <c r="Y49">
        <f t="shared" si="7"/>
        <v>0.30000000000000243</v>
      </c>
      <c r="Z49">
        <f t="shared" si="8"/>
        <v>0.3813878154605238</v>
      </c>
    </row>
    <row r="50" spans="2:26">
      <c r="B50">
        <f t="shared" si="1"/>
        <v>0.40000000000000246</v>
      </c>
      <c r="C50">
        <f t="shared" si="2"/>
        <v>0.36827014030332295</v>
      </c>
      <c r="K50">
        <f t="shared" si="3"/>
        <v>0.40000000000000246</v>
      </c>
      <c r="L50">
        <f t="shared" si="4"/>
        <v>0.36827014030332295</v>
      </c>
      <c r="M50">
        <f t="shared" si="0"/>
        <v>0.80000000000000493</v>
      </c>
      <c r="N50">
        <f t="shared" si="4"/>
        <v>0.18413507015166147</v>
      </c>
      <c r="O50">
        <f t="shared" si="5"/>
        <v>2.4000000000000017</v>
      </c>
      <c r="P50">
        <f t="shared" si="6"/>
        <v>0.3332246028918</v>
      </c>
      <c r="Y50">
        <f t="shared" si="7"/>
        <v>0.40000000000000246</v>
      </c>
      <c r="Z50">
        <f t="shared" si="8"/>
        <v>0.36827014030332295</v>
      </c>
    </row>
    <row r="51" spans="2:26">
      <c r="B51">
        <f t="shared" si="1"/>
        <v>0.50000000000000244</v>
      </c>
      <c r="C51">
        <f t="shared" si="2"/>
        <v>0.35206532676429908</v>
      </c>
      <c r="K51">
        <f t="shared" si="3"/>
        <v>0.50000000000000244</v>
      </c>
      <c r="L51">
        <f t="shared" si="4"/>
        <v>0.35206532676429908</v>
      </c>
      <c r="M51">
        <f t="shared" si="0"/>
        <v>1.0000000000000049</v>
      </c>
      <c r="N51">
        <f t="shared" si="4"/>
        <v>0.17603266338214954</v>
      </c>
      <c r="O51">
        <f t="shared" si="5"/>
        <v>2.5000000000000018</v>
      </c>
      <c r="P51">
        <f t="shared" si="6"/>
        <v>0.35206532676429986</v>
      </c>
      <c r="Y51">
        <f t="shared" si="7"/>
        <v>0.50000000000000244</v>
      </c>
      <c r="Z51">
        <f t="shared" si="8"/>
        <v>0.35206532676429908</v>
      </c>
    </row>
    <row r="52" spans="2:26">
      <c r="B52">
        <f t="shared" si="1"/>
        <v>0.60000000000000242</v>
      </c>
      <c r="C52">
        <f t="shared" si="2"/>
        <v>0.33322460289179917</v>
      </c>
      <c r="K52">
        <f t="shared" si="3"/>
        <v>0.60000000000000242</v>
      </c>
      <c r="L52">
        <f t="shared" si="4"/>
        <v>0.33322460289179917</v>
      </c>
      <c r="M52">
        <f t="shared" si="0"/>
        <v>1.2000000000000048</v>
      </c>
      <c r="N52">
        <f t="shared" si="4"/>
        <v>0.16661230144589959</v>
      </c>
      <c r="O52">
        <f t="shared" si="5"/>
        <v>2.6000000000000019</v>
      </c>
      <c r="P52">
        <f t="shared" si="6"/>
        <v>0.36827014030332361</v>
      </c>
      <c r="Y52">
        <f t="shared" si="7"/>
        <v>0.60000000000000242</v>
      </c>
      <c r="Z52">
        <f t="shared" si="8"/>
        <v>0.33322460289179917</v>
      </c>
    </row>
    <row r="53" spans="2:26">
      <c r="B53">
        <f t="shared" si="1"/>
        <v>0.7000000000000024</v>
      </c>
      <c r="C53">
        <f t="shared" si="2"/>
        <v>0.31225393336676072</v>
      </c>
      <c r="K53">
        <f t="shared" si="3"/>
        <v>0.7000000000000024</v>
      </c>
      <c r="L53">
        <f t="shared" si="4"/>
        <v>0.31225393336676072</v>
      </c>
      <c r="M53">
        <f t="shared" si="0"/>
        <v>1.4000000000000048</v>
      </c>
      <c r="N53">
        <f t="shared" si="4"/>
        <v>0.15612696668338036</v>
      </c>
      <c r="O53">
        <f t="shared" si="5"/>
        <v>2.700000000000002</v>
      </c>
      <c r="P53">
        <f t="shared" si="6"/>
        <v>0.38138781546052436</v>
      </c>
      <c r="Y53">
        <f t="shared" si="7"/>
        <v>0.7000000000000024</v>
      </c>
      <c r="Z53">
        <f t="shared" si="8"/>
        <v>0.31225393336676072</v>
      </c>
    </row>
    <row r="54" spans="2:26">
      <c r="B54">
        <f t="shared" si="1"/>
        <v>0.80000000000000238</v>
      </c>
      <c r="C54">
        <f t="shared" si="2"/>
        <v>0.28969155276148217</v>
      </c>
      <c r="K54">
        <f t="shared" si="3"/>
        <v>0.80000000000000238</v>
      </c>
      <c r="L54">
        <f t="shared" si="4"/>
        <v>0.28969155276148217</v>
      </c>
      <c r="M54">
        <f t="shared" si="0"/>
        <v>1.6000000000000048</v>
      </c>
      <c r="N54">
        <f t="shared" si="4"/>
        <v>0.14484577638074109</v>
      </c>
      <c r="O54">
        <f t="shared" si="5"/>
        <v>2.800000000000002</v>
      </c>
      <c r="P54">
        <f t="shared" si="6"/>
        <v>0.39104269397545605</v>
      </c>
      <c r="Y54">
        <f t="shared" si="7"/>
        <v>0.80000000000000238</v>
      </c>
      <c r="Z54">
        <f t="shared" si="8"/>
        <v>0.28969155276148217</v>
      </c>
    </row>
    <row r="55" spans="2:26">
      <c r="B55">
        <f t="shared" si="1"/>
        <v>0.90000000000000235</v>
      </c>
      <c r="C55">
        <f t="shared" si="2"/>
        <v>0.26608524989875426</v>
      </c>
      <c r="K55">
        <f t="shared" si="3"/>
        <v>0.90000000000000235</v>
      </c>
      <c r="L55">
        <f t="shared" si="4"/>
        <v>0.26608524989875426</v>
      </c>
      <c r="M55">
        <f t="shared" si="0"/>
        <v>1.8000000000000047</v>
      </c>
      <c r="N55">
        <f t="shared" si="4"/>
        <v>0.13304262494937713</v>
      </c>
      <c r="O55">
        <f t="shared" si="5"/>
        <v>2.9000000000000021</v>
      </c>
      <c r="P55">
        <f t="shared" si="6"/>
        <v>0.39695254747701186</v>
      </c>
      <c r="Y55">
        <f t="shared" si="7"/>
        <v>0.90000000000000235</v>
      </c>
      <c r="Z55">
        <f t="shared" si="8"/>
        <v>0.26608524989875426</v>
      </c>
    </row>
    <row r="56" spans="2:26">
      <c r="B56">
        <f t="shared" si="1"/>
        <v>1.0000000000000024</v>
      </c>
      <c r="C56">
        <f t="shared" si="2"/>
        <v>0.24197072451914278</v>
      </c>
      <c r="K56">
        <f t="shared" si="3"/>
        <v>1.0000000000000024</v>
      </c>
      <c r="L56">
        <f t="shared" si="4"/>
        <v>0.24197072451914278</v>
      </c>
      <c r="M56">
        <f t="shared" si="0"/>
        <v>2.0000000000000049</v>
      </c>
      <c r="N56">
        <f t="shared" si="4"/>
        <v>0.12098536225957139</v>
      </c>
      <c r="O56">
        <f t="shared" si="5"/>
        <v>3.0000000000000022</v>
      </c>
      <c r="P56">
        <f t="shared" si="6"/>
        <v>0.3989422804014327</v>
      </c>
      <c r="Y56">
        <f t="shared" si="7"/>
        <v>1.0000000000000024</v>
      </c>
      <c r="Z56">
        <f t="shared" si="8"/>
        <v>0.24197072451914278</v>
      </c>
    </row>
    <row r="57" spans="2:26">
      <c r="B57">
        <f t="shared" si="1"/>
        <v>1.1000000000000025</v>
      </c>
      <c r="C57">
        <f t="shared" si="2"/>
        <v>0.21785217703254997</v>
      </c>
      <c r="K57">
        <f t="shared" si="3"/>
        <v>1.1000000000000025</v>
      </c>
      <c r="L57">
        <f t="shared" si="4"/>
        <v>0.21785217703254997</v>
      </c>
      <c r="M57">
        <f t="shared" si="0"/>
        <v>2.2000000000000051</v>
      </c>
      <c r="N57">
        <f t="shared" si="4"/>
        <v>0.10892608851627499</v>
      </c>
      <c r="O57">
        <f t="shared" si="5"/>
        <v>3.1000000000000023</v>
      </c>
      <c r="P57">
        <f t="shared" si="6"/>
        <v>0.3969525474770117</v>
      </c>
      <c r="Y57">
        <f t="shared" si="7"/>
        <v>1.1000000000000025</v>
      </c>
      <c r="Z57">
        <f t="shared" si="8"/>
        <v>0.21785217703254997</v>
      </c>
    </row>
    <row r="58" spans="2:26">
      <c r="B58">
        <f t="shared" si="1"/>
        <v>1.2000000000000026</v>
      </c>
      <c r="C58">
        <f t="shared" si="2"/>
        <v>0.19418605498321231</v>
      </c>
      <c r="K58">
        <f t="shared" si="3"/>
        <v>1.2000000000000026</v>
      </c>
      <c r="L58">
        <f t="shared" si="4"/>
        <v>0.19418605498321231</v>
      </c>
      <c r="M58">
        <f t="shared" si="0"/>
        <v>2.4000000000000052</v>
      </c>
      <c r="N58">
        <f t="shared" si="4"/>
        <v>9.7093027491606157E-2</v>
      </c>
      <c r="O58">
        <f t="shared" si="5"/>
        <v>3.2000000000000024</v>
      </c>
      <c r="P58">
        <f t="shared" si="6"/>
        <v>0.39104269397545571</v>
      </c>
      <c r="Y58">
        <f t="shared" si="7"/>
        <v>1.2000000000000026</v>
      </c>
      <c r="Z58">
        <f t="shared" si="8"/>
        <v>0.19418605498321231</v>
      </c>
    </row>
    <row r="59" spans="2:26">
      <c r="B59">
        <f t="shared" si="1"/>
        <v>1.3000000000000027</v>
      </c>
      <c r="C59">
        <f t="shared" si="2"/>
        <v>0.17136859204780677</v>
      </c>
      <c r="K59">
        <f t="shared" si="3"/>
        <v>1.3000000000000027</v>
      </c>
      <c r="L59">
        <f t="shared" si="4"/>
        <v>0.17136859204780677</v>
      </c>
      <c r="M59">
        <f t="shared" si="0"/>
        <v>2.6000000000000054</v>
      </c>
      <c r="N59">
        <f t="shared" si="4"/>
        <v>8.5684296023903386E-2</v>
      </c>
      <c r="O59">
        <f t="shared" si="5"/>
        <v>3.3000000000000025</v>
      </c>
      <c r="P59">
        <f t="shared" si="6"/>
        <v>0.3813878154605238</v>
      </c>
      <c r="Y59">
        <f t="shared" si="7"/>
        <v>1.3000000000000027</v>
      </c>
      <c r="Z59">
        <f t="shared" si="8"/>
        <v>0.17136859204780677</v>
      </c>
    </row>
    <row r="60" spans="2:26">
      <c r="B60">
        <f t="shared" si="1"/>
        <v>1.4000000000000028</v>
      </c>
      <c r="C60">
        <f t="shared" si="2"/>
        <v>0.14972746563574427</v>
      </c>
      <c r="K60">
        <f t="shared" si="3"/>
        <v>1.4000000000000028</v>
      </c>
      <c r="L60">
        <f t="shared" si="4"/>
        <v>0.14972746563574427</v>
      </c>
      <c r="M60">
        <f t="shared" si="0"/>
        <v>2.8000000000000056</v>
      </c>
      <c r="N60">
        <f t="shared" si="4"/>
        <v>7.4863732817872133E-2</v>
      </c>
      <c r="O60">
        <f t="shared" si="5"/>
        <v>3.4000000000000026</v>
      </c>
      <c r="P60">
        <f t="shared" si="6"/>
        <v>0.36827014030332295</v>
      </c>
      <c r="Y60">
        <f t="shared" si="7"/>
        <v>1.4000000000000028</v>
      </c>
      <c r="Z60">
        <f t="shared" si="8"/>
        <v>0.14972746563574427</v>
      </c>
    </row>
    <row r="61" spans="2:26">
      <c r="B61">
        <f t="shared" si="1"/>
        <v>1.5000000000000029</v>
      </c>
      <c r="C61">
        <f t="shared" si="2"/>
        <v>0.12951759566589116</v>
      </c>
      <c r="K61">
        <f t="shared" si="3"/>
        <v>1.5000000000000029</v>
      </c>
      <c r="L61">
        <f t="shared" si="4"/>
        <v>0.12951759566589116</v>
      </c>
      <c r="M61">
        <f t="shared" si="0"/>
        <v>3.0000000000000058</v>
      </c>
      <c r="N61">
        <f t="shared" si="4"/>
        <v>6.475879783294558E-2</v>
      </c>
      <c r="O61">
        <f t="shared" si="5"/>
        <v>3.5000000000000027</v>
      </c>
      <c r="P61">
        <f t="shared" si="6"/>
        <v>0.35206532676429902</v>
      </c>
      <c r="Y61">
        <f t="shared" si="7"/>
        <v>1.5000000000000029</v>
      </c>
      <c r="Z61">
        <f t="shared" si="8"/>
        <v>0.12951759566589116</v>
      </c>
    </row>
    <row r="62" spans="2:26">
      <c r="B62">
        <f t="shared" si="1"/>
        <v>1.600000000000003</v>
      </c>
      <c r="C62">
        <f t="shared" si="2"/>
        <v>0.11092083467945503</v>
      </c>
      <c r="K62">
        <f t="shared" si="3"/>
        <v>1.600000000000003</v>
      </c>
      <c r="L62">
        <f t="shared" si="4"/>
        <v>0.11092083467945503</v>
      </c>
      <c r="M62">
        <f t="shared" si="0"/>
        <v>3.200000000000006</v>
      </c>
      <c r="N62">
        <f t="shared" si="4"/>
        <v>5.5460417339727515E-2</v>
      </c>
      <c r="O62">
        <f t="shared" si="5"/>
        <v>3.6000000000000028</v>
      </c>
      <c r="P62">
        <f t="shared" si="6"/>
        <v>0.33322460289179912</v>
      </c>
      <c r="Y62">
        <f t="shared" si="7"/>
        <v>1.600000000000003</v>
      </c>
      <c r="Z62">
        <f t="shared" si="8"/>
        <v>0.11092083467945503</v>
      </c>
    </row>
    <row r="63" spans="2:26">
      <c r="B63">
        <f t="shared" si="1"/>
        <v>1.7000000000000031</v>
      </c>
      <c r="C63">
        <f t="shared" si="2"/>
        <v>9.4049077376886434E-2</v>
      </c>
      <c r="K63">
        <f t="shared" si="3"/>
        <v>1.7000000000000031</v>
      </c>
      <c r="L63">
        <f t="shared" si="4"/>
        <v>9.4049077376886434E-2</v>
      </c>
      <c r="M63">
        <f t="shared" si="0"/>
        <v>3.4000000000000061</v>
      </c>
      <c r="N63">
        <f t="shared" si="4"/>
        <v>4.7024538688443217E-2</v>
      </c>
      <c r="O63">
        <f t="shared" si="5"/>
        <v>3.7000000000000028</v>
      </c>
      <c r="P63">
        <f t="shared" si="6"/>
        <v>0.31225393336676066</v>
      </c>
      <c r="Y63">
        <f t="shared" si="7"/>
        <v>1.7000000000000031</v>
      </c>
      <c r="Z63">
        <f t="shared" si="8"/>
        <v>9.4049077376886434E-2</v>
      </c>
    </row>
    <row r="64" spans="2:26">
      <c r="B64">
        <f t="shared" si="1"/>
        <v>1.8000000000000032</v>
      </c>
      <c r="C64">
        <f t="shared" si="2"/>
        <v>7.8950158300893719E-2</v>
      </c>
      <c r="K64">
        <f t="shared" si="3"/>
        <v>1.8000000000000032</v>
      </c>
      <c r="L64">
        <f t="shared" si="4"/>
        <v>7.8950158300893719E-2</v>
      </c>
      <c r="M64">
        <f t="shared" si="0"/>
        <v>3.6000000000000063</v>
      </c>
      <c r="N64">
        <f t="shared" si="4"/>
        <v>3.947507915044686E-2</v>
      </c>
      <c r="O64">
        <f t="shared" si="5"/>
        <v>3.8000000000000029</v>
      </c>
      <c r="P64">
        <f t="shared" si="6"/>
        <v>0.28969155276148212</v>
      </c>
      <c r="Y64">
        <f t="shared" si="7"/>
        <v>1.8000000000000032</v>
      </c>
      <c r="Z64">
        <f t="shared" si="8"/>
        <v>7.8950158300893719E-2</v>
      </c>
    </row>
    <row r="65" spans="2:26">
      <c r="B65">
        <f t="shared" si="1"/>
        <v>1.9000000000000032</v>
      </c>
      <c r="C65">
        <f t="shared" si="2"/>
        <v>6.5615814774676193E-2</v>
      </c>
      <c r="K65">
        <f t="shared" si="3"/>
        <v>1.9000000000000032</v>
      </c>
      <c r="L65">
        <f t="shared" si="4"/>
        <v>6.5615814774676193E-2</v>
      </c>
      <c r="M65">
        <f t="shared" si="0"/>
        <v>3.8000000000000065</v>
      </c>
      <c r="N65">
        <f t="shared" si="4"/>
        <v>3.2807907387338096E-2</v>
      </c>
      <c r="O65">
        <f t="shared" si="5"/>
        <v>3.900000000000003</v>
      </c>
      <c r="P65">
        <f t="shared" si="6"/>
        <v>0.26608524989875409</v>
      </c>
      <c r="Y65">
        <f t="shared" si="7"/>
        <v>1.9000000000000032</v>
      </c>
      <c r="Z65">
        <f t="shared" si="8"/>
        <v>6.5615814774676193E-2</v>
      </c>
    </row>
    <row r="66" spans="2:26">
      <c r="B66">
        <f t="shared" si="1"/>
        <v>2.0000000000000031</v>
      </c>
      <c r="C66">
        <f t="shared" si="2"/>
        <v>5.3990966513187716E-2</v>
      </c>
      <c r="K66">
        <f t="shared" si="3"/>
        <v>2.0000000000000031</v>
      </c>
      <c r="L66">
        <f t="shared" si="4"/>
        <v>5.3990966513187716E-2</v>
      </c>
      <c r="M66">
        <f t="shared" si="0"/>
        <v>4.0000000000000062</v>
      </c>
      <c r="N66">
        <f t="shared" si="4"/>
        <v>2.6995483256593858E-2</v>
      </c>
      <c r="O66">
        <f t="shared" si="5"/>
        <v>4.0000000000000027</v>
      </c>
      <c r="P66">
        <f t="shared" si="6"/>
        <v>0.2419707245191427</v>
      </c>
      <c r="Y66">
        <f t="shared" si="7"/>
        <v>2.0000000000000031</v>
      </c>
      <c r="Z66">
        <f t="shared" si="8"/>
        <v>5.3990966513187716E-2</v>
      </c>
    </row>
    <row r="67" spans="2:26">
      <c r="B67">
        <f t="shared" si="1"/>
        <v>2.1000000000000032</v>
      </c>
      <c r="C67">
        <f t="shared" si="2"/>
        <v>4.39835959804269E-2</v>
      </c>
      <c r="K67">
        <f t="shared" si="3"/>
        <v>2.1000000000000032</v>
      </c>
      <c r="L67">
        <f t="shared" si="4"/>
        <v>4.39835959804269E-2</v>
      </c>
      <c r="M67">
        <f t="shared" si="0"/>
        <v>4.2000000000000064</v>
      </c>
      <c r="N67">
        <f t="shared" si="4"/>
        <v>2.199179799021345E-2</v>
      </c>
      <c r="O67">
        <f t="shared" si="5"/>
        <v>4.1000000000000023</v>
      </c>
      <c r="P67">
        <f t="shared" si="6"/>
        <v>0.21785217703255</v>
      </c>
      <c r="Y67">
        <f t="shared" si="7"/>
        <v>2.1000000000000032</v>
      </c>
      <c r="Z67">
        <f t="shared" si="8"/>
        <v>4.39835959804269E-2</v>
      </c>
    </row>
    <row r="68" spans="2:26">
      <c r="B68">
        <f t="shared" si="1"/>
        <v>2.2000000000000033</v>
      </c>
      <c r="C68">
        <f t="shared" si="2"/>
        <v>3.5474592846231189E-2</v>
      </c>
      <c r="K68">
        <f t="shared" si="3"/>
        <v>2.2000000000000033</v>
      </c>
      <c r="L68">
        <f t="shared" si="4"/>
        <v>3.5474592846231189E-2</v>
      </c>
      <c r="M68">
        <f t="shared" si="0"/>
        <v>4.4000000000000066</v>
      </c>
      <c r="N68">
        <f t="shared" si="4"/>
        <v>1.7737296423115594E-2</v>
      </c>
      <c r="O68">
        <f t="shared" si="5"/>
        <v>4.200000000000002</v>
      </c>
      <c r="P68">
        <f t="shared" si="6"/>
        <v>0.19418605498321251</v>
      </c>
      <c r="Y68">
        <f t="shared" si="7"/>
        <v>2.2000000000000033</v>
      </c>
      <c r="Z68">
        <f t="shared" si="8"/>
        <v>3.5474592846231189E-2</v>
      </c>
    </row>
    <row r="69" spans="2:26">
      <c r="B69">
        <f t="shared" si="1"/>
        <v>2.3000000000000034</v>
      </c>
      <c r="C69">
        <f t="shared" si="2"/>
        <v>2.8327037741600961E-2</v>
      </c>
      <c r="K69">
        <f t="shared" si="3"/>
        <v>2.3000000000000034</v>
      </c>
      <c r="L69">
        <f t="shared" si="4"/>
        <v>2.8327037741600961E-2</v>
      </c>
      <c r="M69">
        <f t="shared" si="0"/>
        <v>4.6000000000000068</v>
      </c>
      <c r="N69">
        <f t="shared" si="4"/>
        <v>1.416351887080048E-2</v>
      </c>
      <c r="O69">
        <f t="shared" si="5"/>
        <v>4.3000000000000016</v>
      </c>
      <c r="P69">
        <f t="shared" si="6"/>
        <v>0.17136859204780702</v>
      </c>
      <c r="Y69">
        <f t="shared" si="7"/>
        <v>2.3000000000000034</v>
      </c>
      <c r="Z69">
        <f t="shared" si="8"/>
        <v>2.8327037741600961E-2</v>
      </c>
    </row>
    <row r="70" spans="2:26">
      <c r="B70">
        <f t="shared" si="1"/>
        <v>2.4000000000000035</v>
      </c>
      <c r="C70">
        <f t="shared" si="2"/>
        <v>2.2394530294842712E-2</v>
      </c>
      <c r="K70">
        <f t="shared" si="3"/>
        <v>2.4000000000000035</v>
      </c>
      <c r="L70">
        <f t="shared" si="4"/>
        <v>2.2394530294842712E-2</v>
      </c>
      <c r="M70">
        <f t="shared" si="0"/>
        <v>4.8000000000000069</v>
      </c>
      <c r="N70">
        <f t="shared" si="4"/>
        <v>1.1197265147421356E-2</v>
      </c>
      <c r="O70">
        <f t="shared" si="5"/>
        <v>4.4000000000000012</v>
      </c>
      <c r="P70">
        <f t="shared" si="6"/>
        <v>0.1497274656357446</v>
      </c>
      <c r="Y70">
        <f t="shared" si="7"/>
        <v>2.4000000000000035</v>
      </c>
      <c r="Z70">
        <f t="shared" si="8"/>
        <v>2.2394530294842712E-2</v>
      </c>
    </row>
    <row r="71" spans="2:26">
      <c r="B71">
        <f t="shared" si="1"/>
        <v>2.5000000000000036</v>
      </c>
      <c r="C71">
        <f t="shared" si="2"/>
        <v>1.7528300493568381E-2</v>
      </c>
      <c r="K71">
        <f t="shared" si="3"/>
        <v>2.5000000000000036</v>
      </c>
      <c r="L71">
        <f t="shared" si="4"/>
        <v>1.7528300493568381E-2</v>
      </c>
      <c r="M71">
        <f t="shared" si="0"/>
        <v>5.0000000000000071</v>
      </c>
      <c r="N71">
        <f t="shared" si="4"/>
        <v>8.7641502467841904E-3</v>
      </c>
      <c r="O71">
        <f t="shared" si="5"/>
        <v>4.5000000000000009</v>
      </c>
      <c r="P71">
        <f t="shared" si="6"/>
        <v>0.12951759566589155</v>
      </c>
      <c r="Y71">
        <f t="shared" si="7"/>
        <v>2.5000000000000036</v>
      </c>
      <c r="Z71">
        <f t="shared" si="8"/>
        <v>1.7528300493568381E-2</v>
      </c>
    </row>
    <row r="72" spans="2:26">
      <c r="B72">
        <f t="shared" ref="B72:B86" si="13">B71+0.1</f>
        <v>2.6000000000000036</v>
      </c>
      <c r="C72">
        <f t="shared" ref="C72:C86" si="14">_xlfn.NORM.DIST(B72,C$2,C$3,FALSE)</f>
        <v>1.3582969233685486E-2</v>
      </c>
      <c r="K72">
        <f t="shared" ref="K72:K86" si="15">K71+0.1</f>
        <v>2.6000000000000036</v>
      </c>
      <c r="L72">
        <f t="shared" ref="L72:N86" si="16">_xlfn.NORM.DIST(K72,L$2,L$3,FALSE)</f>
        <v>1.3582969233685486E-2</v>
      </c>
      <c r="M72">
        <f t="shared" ref="M72:M86" si="17">M71+0.2</f>
        <v>5.2000000000000073</v>
      </c>
      <c r="N72">
        <f t="shared" si="16"/>
        <v>6.7914846168427431E-3</v>
      </c>
      <c r="O72">
        <f t="shared" ref="O72:O86" si="18">O71+0.1</f>
        <v>4.6000000000000005</v>
      </c>
      <c r="P72">
        <f t="shared" ref="P72:P86" si="19">_xlfn.NORM.DIST(O72,P$2,P$3,FALSE)</f>
        <v>0.11092083467945546</v>
      </c>
      <c r="Y72">
        <f t="shared" ref="Y72:Y86" si="20">Y71+0.1</f>
        <v>2.6000000000000036</v>
      </c>
      <c r="Z72">
        <f t="shared" ref="Z72:Z86" si="21">_xlfn.NORM.DIST(Y72,Z$2,Z$3,FALSE)</f>
        <v>1.3582969233685486E-2</v>
      </c>
    </row>
    <row r="73" spans="2:26">
      <c r="B73">
        <f t="shared" si="13"/>
        <v>2.7000000000000037</v>
      </c>
      <c r="C73">
        <f t="shared" si="14"/>
        <v>1.0420934814422488E-2</v>
      </c>
      <c r="K73">
        <f t="shared" si="15"/>
        <v>2.7000000000000037</v>
      </c>
      <c r="L73">
        <f t="shared" si="16"/>
        <v>1.0420934814422488E-2</v>
      </c>
      <c r="M73">
        <f t="shared" si="17"/>
        <v>5.4000000000000075</v>
      </c>
      <c r="N73">
        <f t="shared" si="16"/>
        <v>5.2104674072112438E-3</v>
      </c>
      <c r="O73">
        <f t="shared" si="18"/>
        <v>4.7</v>
      </c>
      <c r="P73">
        <f t="shared" si="19"/>
        <v>9.4049077376886905E-2</v>
      </c>
      <c r="Y73">
        <f t="shared" si="20"/>
        <v>2.7000000000000037</v>
      </c>
      <c r="Z73">
        <f t="shared" si="21"/>
        <v>1.0420934814422488E-2</v>
      </c>
    </row>
    <row r="74" spans="2:26">
      <c r="B74">
        <f t="shared" si="13"/>
        <v>2.8000000000000038</v>
      </c>
      <c r="C74">
        <f t="shared" si="14"/>
        <v>7.9154515829798801E-3</v>
      </c>
      <c r="K74">
        <f t="shared" si="15"/>
        <v>2.8000000000000038</v>
      </c>
      <c r="L74">
        <f t="shared" si="16"/>
        <v>7.9154515829798801E-3</v>
      </c>
      <c r="M74">
        <f t="shared" si="17"/>
        <v>5.6000000000000076</v>
      </c>
      <c r="N74">
        <f t="shared" si="16"/>
        <v>3.95772579148994E-3</v>
      </c>
      <c r="O74">
        <f t="shared" si="18"/>
        <v>4.8</v>
      </c>
      <c r="P74">
        <f t="shared" si="19"/>
        <v>7.8950158300894177E-2</v>
      </c>
      <c r="Y74">
        <f t="shared" si="20"/>
        <v>2.8000000000000038</v>
      </c>
      <c r="Z74">
        <f t="shared" si="21"/>
        <v>7.9154515829798801E-3</v>
      </c>
    </row>
    <row r="75" spans="2:26">
      <c r="B75">
        <f t="shared" si="13"/>
        <v>2.9000000000000039</v>
      </c>
      <c r="C75">
        <f t="shared" si="14"/>
        <v>5.9525324197757853E-3</v>
      </c>
      <c r="K75">
        <f t="shared" si="15"/>
        <v>2.9000000000000039</v>
      </c>
      <c r="L75">
        <f t="shared" si="16"/>
        <v>5.9525324197757853E-3</v>
      </c>
      <c r="M75">
        <f t="shared" si="17"/>
        <v>5.8000000000000078</v>
      </c>
      <c r="N75">
        <f t="shared" si="16"/>
        <v>2.9762662098878926E-3</v>
      </c>
      <c r="O75">
        <f t="shared" si="18"/>
        <v>4.8999999999999995</v>
      </c>
      <c r="P75">
        <f t="shared" si="19"/>
        <v>6.5615814774676665E-2</v>
      </c>
      <c r="Y75">
        <f t="shared" si="20"/>
        <v>2.9000000000000039</v>
      </c>
      <c r="Z75">
        <f t="shared" si="21"/>
        <v>5.9525324197757853E-3</v>
      </c>
    </row>
    <row r="76" spans="2:26">
      <c r="B76">
        <f t="shared" si="13"/>
        <v>3.000000000000004</v>
      </c>
      <c r="C76">
        <f t="shared" si="14"/>
        <v>4.4318484119379529E-3</v>
      </c>
      <c r="K76">
        <f t="shared" si="15"/>
        <v>3.000000000000004</v>
      </c>
      <c r="L76">
        <f t="shared" si="16"/>
        <v>4.4318484119379529E-3</v>
      </c>
      <c r="M76">
        <f t="shared" si="17"/>
        <v>6.000000000000008</v>
      </c>
      <c r="N76">
        <f t="shared" si="16"/>
        <v>2.2159242059689764E-3</v>
      </c>
      <c r="O76">
        <f t="shared" si="18"/>
        <v>4.9999999999999991</v>
      </c>
      <c r="P76">
        <f t="shared" si="19"/>
        <v>5.3990966513188146E-2</v>
      </c>
      <c r="Y76">
        <f t="shared" si="20"/>
        <v>3.000000000000004</v>
      </c>
      <c r="Z76">
        <f t="shared" si="21"/>
        <v>4.4318484119379529E-3</v>
      </c>
    </row>
    <row r="77" spans="2:26">
      <c r="B77">
        <f t="shared" si="13"/>
        <v>3.1000000000000041</v>
      </c>
      <c r="C77">
        <f t="shared" si="14"/>
        <v>3.2668190561998783E-3</v>
      </c>
      <c r="K77">
        <f t="shared" si="15"/>
        <v>3.1000000000000041</v>
      </c>
      <c r="L77">
        <f t="shared" si="16"/>
        <v>3.2668190561998783E-3</v>
      </c>
      <c r="M77">
        <f t="shared" si="17"/>
        <v>6.2000000000000082</v>
      </c>
      <c r="N77">
        <f t="shared" si="16"/>
        <v>1.6334095280999392E-3</v>
      </c>
      <c r="O77">
        <f t="shared" si="18"/>
        <v>5.0999999999999988</v>
      </c>
      <c r="P77">
        <f t="shared" si="19"/>
        <v>4.3983595980427309E-2</v>
      </c>
      <c r="Y77">
        <f t="shared" si="20"/>
        <v>3.1000000000000041</v>
      </c>
      <c r="Z77">
        <f t="shared" si="21"/>
        <v>3.2668190561998783E-3</v>
      </c>
    </row>
    <row r="78" spans="2:26">
      <c r="B78">
        <f t="shared" si="13"/>
        <v>3.2000000000000042</v>
      </c>
      <c r="C78">
        <f t="shared" si="14"/>
        <v>2.3840882014648105E-3</v>
      </c>
      <c r="K78">
        <f t="shared" si="15"/>
        <v>3.2000000000000042</v>
      </c>
      <c r="L78">
        <f t="shared" si="16"/>
        <v>2.3840882014648105E-3</v>
      </c>
      <c r="M78">
        <f t="shared" si="17"/>
        <v>6.4000000000000083</v>
      </c>
      <c r="N78">
        <f t="shared" si="16"/>
        <v>1.1920441007324052E-3</v>
      </c>
      <c r="O78">
        <f t="shared" si="18"/>
        <v>5.1999999999999984</v>
      </c>
      <c r="P78">
        <f t="shared" si="19"/>
        <v>3.547459284623157E-2</v>
      </c>
      <c r="Y78">
        <f t="shared" si="20"/>
        <v>3.2000000000000042</v>
      </c>
      <c r="Z78">
        <f t="shared" si="21"/>
        <v>2.3840882014648105E-3</v>
      </c>
    </row>
    <row r="79" spans="2:26">
      <c r="B79">
        <f t="shared" si="13"/>
        <v>3.3000000000000043</v>
      </c>
      <c r="C79">
        <f t="shared" si="14"/>
        <v>1.7225689390536552E-3</v>
      </c>
      <c r="K79">
        <f t="shared" si="15"/>
        <v>3.3000000000000043</v>
      </c>
      <c r="L79">
        <f t="shared" si="16"/>
        <v>1.7225689390536552E-3</v>
      </c>
      <c r="M79">
        <f t="shared" si="17"/>
        <v>6.6000000000000085</v>
      </c>
      <c r="N79">
        <f t="shared" si="16"/>
        <v>8.612844695268276E-4</v>
      </c>
      <c r="O79">
        <f t="shared" si="18"/>
        <v>5.299999999999998</v>
      </c>
      <c r="P79">
        <f t="shared" si="19"/>
        <v>2.8327037741601297E-2</v>
      </c>
      <c r="Y79">
        <f t="shared" si="20"/>
        <v>3.3000000000000043</v>
      </c>
      <c r="Z79">
        <f t="shared" si="21"/>
        <v>1.7225689390536552E-3</v>
      </c>
    </row>
    <row r="80" spans="2:26">
      <c r="B80">
        <f t="shared" si="13"/>
        <v>3.4000000000000044</v>
      </c>
      <c r="C80">
        <f t="shared" si="14"/>
        <v>1.2322191684730013E-3</v>
      </c>
      <c r="K80">
        <f t="shared" si="15"/>
        <v>3.4000000000000044</v>
      </c>
      <c r="L80">
        <f t="shared" si="16"/>
        <v>1.2322191684730013E-3</v>
      </c>
      <c r="M80">
        <f t="shared" si="17"/>
        <v>6.8000000000000087</v>
      </c>
      <c r="N80">
        <f t="shared" si="16"/>
        <v>6.1610958423650064E-4</v>
      </c>
      <c r="O80">
        <f t="shared" si="18"/>
        <v>5.3999999999999977</v>
      </c>
      <c r="P80">
        <f t="shared" si="19"/>
        <v>2.2394530294843017E-2</v>
      </c>
      <c r="Y80">
        <f t="shared" si="20"/>
        <v>3.4000000000000044</v>
      </c>
      <c r="Z80">
        <f t="shared" si="21"/>
        <v>1.2322191684730013E-3</v>
      </c>
    </row>
    <row r="81" spans="2:26">
      <c r="B81">
        <f t="shared" si="13"/>
        <v>3.5000000000000044</v>
      </c>
      <c r="C81">
        <f t="shared" si="14"/>
        <v>8.7268269504574606E-4</v>
      </c>
      <c r="K81">
        <f t="shared" si="15"/>
        <v>3.5000000000000044</v>
      </c>
      <c r="L81">
        <f t="shared" si="16"/>
        <v>8.7268269504574606E-4</v>
      </c>
      <c r="M81">
        <f t="shared" si="17"/>
        <v>7.0000000000000089</v>
      </c>
      <c r="N81">
        <f t="shared" si="16"/>
        <v>4.3634134752287303E-4</v>
      </c>
      <c r="O81">
        <f t="shared" si="18"/>
        <v>5.4999999999999973</v>
      </c>
      <c r="P81">
        <f t="shared" si="19"/>
        <v>1.7528300493568655E-2</v>
      </c>
      <c r="Y81">
        <f t="shared" si="20"/>
        <v>3.5000000000000044</v>
      </c>
      <c r="Z81">
        <f t="shared" si="21"/>
        <v>8.7268269504574606E-4</v>
      </c>
    </row>
    <row r="82" spans="2:26">
      <c r="B82">
        <f t="shared" si="13"/>
        <v>3.6000000000000045</v>
      </c>
      <c r="C82">
        <f t="shared" si="14"/>
        <v>6.1190193011376214E-4</v>
      </c>
      <c r="K82">
        <f t="shared" si="15"/>
        <v>3.6000000000000045</v>
      </c>
      <c r="L82">
        <f t="shared" si="16"/>
        <v>6.1190193011376214E-4</v>
      </c>
      <c r="M82">
        <f t="shared" si="17"/>
        <v>7.2000000000000091</v>
      </c>
      <c r="N82">
        <f t="shared" si="16"/>
        <v>3.0595096505688107E-4</v>
      </c>
      <c r="O82">
        <f t="shared" si="18"/>
        <v>5.599999999999997</v>
      </c>
      <c r="P82">
        <f t="shared" si="19"/>
        <v>1.3582969233685722E-2</v>
      </c>
      <c r="Y82">
        <f t="shared" si="20"/>
        <v>3.6000000000000045</v>
      </c>
      <c r="Z82">
        <f t="shared" si="21"/>
        <v>6.1190193011376214E-4</v>
      </c>
    </row>
    <row r="83" spans="2:26">
      <c r="B83">
        <f t="shared" si="13"/>
        <v>3.7000000000000046</v>
      </c>
      <c r="C83">
        <f t="shared" si="14"/>
        <v>4.2478027055074428E-4</v>
      </c>
      <c r="K83">
        <f t="shared" si="15"/>
        <v>3.7000000000000046</v>
      </c>
      <c r="L83">
        <f t="shared" si="16"/>
        <v>4.2478027055074428E-4</v>
      </c>
      <c r="M83">
        <f t="shared" si="17"/>
        <v>7.4000000000000092</v>
      </c>
      <c r="N83">
        <f t="shared" si="16"/>
        <v>2.1239013527537214E-4</v>
      </c>
      <c r="O83">
        <f t="shared" si="18"/>
        <v>5.6999999999999966</v>
      </c>
      <c r="P83">
        <f t="shared" si="19"/>
        <v>1.0420934814422692E-2</v>
      </c>
      <c r="Y83">
        <f t="shared" si="20"/>
        <v>3.7000000000000046</v>
      </c>
      <c r="Z83">
        <f t="shared" si="21"/>
        <v>4.2478027055074428E-4</v>
      </c>
    </row>
    <row r="84" spans="2:26">
      <c r="B84">
        <f t="shared" si="13"/>
        <v>3.8000000000000047</v>
      </c>
      <c r="C84">
        <f t="shared" si="14"/>
        <v>2.9194692579145507E-4</v>
      </c>
      <c r="K84">
        <f t="shared" si="15"/>
        <v>3.8000000000000047</v>
      </c>
      <c r="L84">
        <f t="shared" si="16"/>
        <v>2.9194692579145507E-4</v>
      </c>
      <c r="M84">
        <f t="shared" si="17"/>
        <v>7.6000000000000094</v>
      </c>
      <c r="N84">
        <f t="shared" si="16"/>
        <v>1.4597346289572753E-4</v>
      </c>
      <c r="O84">
        <f t="shared" si="18"/>
        <v>5.7999999999999963</v>
      </c>
      <c r="P84">
        <f t="shared" si="19"/>
        <v>7.9154515829800449E-3</v>
      </c>
      <c r="Y84">
        <f t="shared" si="20"/>
        <v>3.8000000000000047</v>
      </c>
      <c r="Z84">
        <f t="shared" si="21"/>
        <v>2.9194692579145507E-4</v>
      </c>
    </row>
    <row r="85" spans="2:26">
      <c r="B85">
        <f t="shared" si="13"/>
        <v>3.9000000000000048</v>
      </c>
      <c r="C85">
        <f t="shared" si="14"/>
        <v>1.9865547139276881E-4</v>
      </c>
      <c r="K85">
        <f t="shared" si="15"/>
        <v>3.9000000000000048</v>
      </c>
      <c r="L85">
        <f t="shared" si="16"/>
        <v>1.9865547139276881E-4</v>
      </c>
      <c r="M85">
        <f t="shared" si="17"/>
        <v>7.8000000000000096</v>
      </c>
      <c r="N85">
        <f t="shared" si="16"/>
        <v>9.9327735696384407E-5</v>
      </c>
      <c r="O85">
        <f t="shared" si="18"/>
        <v>5.8999999999999959</v>
      </c>
      <c r="P85">
        <f t="shared" si="19"/>
        <v>5.9525324197759223E-3</v>
      </c>
      <c r="Y85">
        <f t="shared" si="20"/>
        <v>3.9000000000000048</v>
      </c>
      <c r="Z85">
        <f t="shared" si="21"/>
        <v>1.9865547139276881E-4</v>
      </c>
    </row>
    <row r="86" spans="2:26">
      <c r="B86">
        <f t="shared" si="13"/>
        <v>4.0000000000000044</v>
      </c>
      <c r="C86">
        <f t="shared" si="14"/>
        <v>1.3383022576488298E-4</v>
      </c>
      <c r="K86">
        <f t="shared" si="15"/>
        <v>4.0000000000000044</v>
      </c>
      <c r="L86">
        <f t="shared" si="16"/>
        <v>1.3383022576488298E-4</v>
      </c>
      <c r="M86">
        <f t="shared" si="17"/>
        <v>8.0000000000000089</v>
      </c>
      <c r="N86">
        <f t="shared" si="16"/>
        <v>6.6915112882441491E-5</v>
      </c>
      <c r="O86">
        <f t="shared" si="18"/>
        <v>5.9999999999999956</v>
      </c>
      <c r="P86">
        <f t="shared" si="19"/>
        <v>4.4318484119380665E-3</v>
      </c>
      <c r="Y86">
        <f t="shared" si="20"/>
        <v>4.0000000000000044</v>
      </c>
      <c r="Z86">
        <f t="shared" si="21"/>
        <v>1.3383022576488298E-4</v>
      </c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統計学A #08 (2)</vt:lpstr>
      <vt:lpstr>統計学A #08</vt:lpstr>
      <vt:lpstr>統計学A #08_解答</vt:lpstr>
      <vt:lpstr>norm.dist</vt:lpstr>
      <vt:lpstr>'統計学A #08'!Print_Area</vt:lpstr>
      <vt:lpstr>'統計学A #08 (2)'!Print_Area</vt:lpstr>
      <vt:lpstr>'統計学A #08_解答'!Print_Area</vt:lpstr>
    </vt:vector>
  </TitlesOfParts>
  <Company>University of Tsukuba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Microsoft Office User</cp:lastModifiedBy>
  <cp:lastPrinted>2023-06-12T10:04:12Z</cp:lastPrinted>
  <dcterms:created xsi:type="dcterms:W3CDTF">2019-04-23T06:14:39Z</dcterms:created>
  <dcterms:modified xsi:type="dcterms:W3CDTF">2023-06-13T01:19:14Z</dcterms:modified>
</cp:coreProperties>
</file>