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yohkawano/Library/CloudStorage/GoogleDrive-ykawano@reitaku-u.ac.jp/My Drive/Classroom/2023 1st Semester/23-1-Reitaku-Stats/handouts/"/>
    </mc:Choice>
  </mc:AlternateContent>
  <xr:revisionPtr revIDLastSave="0" documentId="13_ncr:1_{98D8C8A1-55F2-5645-82F9-7D5B5554C46C}" xr6:coauthVersionLast="47" xr6:coauthVersionMax="47" xr10:uidLastSave="{00000000-0000-0000-0000-000000000000}"/>
  <bookViews>
    <workbookView xWindow="-15940" yWindow="-28300" windowWidth="68800" windowHeight="28300" xr2:uid="{00000000-000D-0000-FFFF-FFFF00000000}"/>
  </bookViews>
  <sheets>
    <sheet name="統計学A #11" sheetId="21" r:id="rId1"/>
    <sheet name="統計学A #11_解答" sheetId="2" r:id="rId2"/>
    <sheet name="散布図" sheetId="20" r:id="rId3"/>
  </sheets>
  <definedNames>
    <definedName name="_xlnm.Print_Area" localSheetId="0">'統計学A #11'!$A$1:$IZ$37</definedName>
    <definedName name="_xlnm.Print_Area" localSheetId="1">'統計学A #11_解答'!$A$1:$IZ$37</definedName>
  </definedNames>
  <calcPr calcId="191029"/>
</workbook>
</file>

<file path=xl/calcChain.xml><?xml version="1.0" encoding="utf-8"?>
<calcChain xmlns="http://schemas.openxmlformats.org/spreadsheetml/2006/main">
  <c r="GO24" i="21" l="1"/>
  <c r="IE9" i="21"/>
  <c r="GO24" i="2"/>
  <c r="GJ24" i="2"/>
  <c r="GE24" i="2"/>
  <c r="EW16" i="2"/>
  <c r="ES16" i="2"/>
  <c r="EW15" i="2"/>
  <c r="ES15" i="2"/>
  <c r="EW14" i="2"/>
  <c r="ES14" i="2"/>
  <c r="EW13" i="2"/>
  <c r="ES13" i="2"/>
  <c r="EW12" i="2"/>
  <c r="ES12" i="2"/>
  <c r="EW11" i="2"/>
  <c r="ES11" i="2"/>
  <c r="EW10" i="2"/>
  <c r="ES10" i="2"/>
  <c r="EW9" i="2"/>
  <c r="ES9" i="2"/>
  <c r="ES17" i="2" s="1"/>
  <c r="EW8" i="2"/>
  <c r="ES8" i="2"/>
  <c r="EW7" i="2"/>
  <c r="EW18" i="2" s="1"/>
  <c r="ES7" i="2"/>
  <c r="DN15" i="2"/>
  <c r="CO12" i="2"/>
  <c r="CG18" i="2"/>
  <c r="CO7" i="2" s="1"/>
  <c r="CG17" i="2"/>
  <c r="CD18" i="2"/>
  <c r="CK7" i="2" s="1"/>
  <c r="CE17" i="2"/>
  <c r="BG22" i="2"/>
  <c r="BO15" i="2" s="1"/>
  <c r="BG21" i="2"/>
  <c r="BD22" i="2"/>
  <c r="BK20" i="2" s="1"/>
  <c r="BE21" i="2"/>
  <c r="BK13" i="2" l="1"/>
  <c r="BO8" i="2"/>
  <c r="BO16" i="2"/>
  <c r="BO9" i="2"/>
  <c r="CK14" i="2"/>
  <c r="CU14" i="2" s="1"/>
  <c r="BO18" i="2"/>
  <c r="BO19" i="2"/>
  <c r="BK9" i="2"/>
  <c r="BK17" i="2"/>
  <c r="BO12" i="2"/>
  <c r="BO20" i="2"/>
  <c r="CK9" i="2"/>
  <c r="CU9" i="2" s="1"/>
  <c r="CO8" i="2"/>
  <c r="CO17" i="2" s="1"/>
  <c r="CO16" i="2"/>
  <c r="ES18" i="2"/>
  <c r="CK13" i="2"/>
  <c r="BK14" i="2"/>
  <c r="BO10" i="2"/>
  <c r="BK8" i="2"/>
  <c r="BU8" i="2" s="1"/>
  <c r="BK16" i="2"/>
  <c r="BU16" i="2" s="1"/>
  <c r="BO11" i="2"/>
  <c r="CK8" i="2"/>
  <c r="CK16" i="2"/>
  <c r="CU16" i="2" s="1"/>
  <c r="CO15" i="2"/>
  <c r="BK10" i="2"/>
  <c r="BU10" i="2" s="1"/>
  <c r="BK18" i="2"/>
  <c r="BO13" i="2"/>
  <c r="CK10" i="2"/>
  <c r="CO9" i="2"/>
  <c r="EW17" i="2"/>
  <c r="BO17" i="2"/>
  <c r="BK15" i="2"/>
  <c r="BU15" i="2" s="1"/>
  <c r="BK11" i="2"/>
  <c r="BK19" i="2"/>
  <c r="BU19" i="2" s="1"/>
  <c r="BO14" i="2"/>
  <c r="CK11" i="2"/>
  <c r="CO10" i="2"/>
  <c r="BK12" i="2"/>
  <c r="BU12" i="2" s="1"/>
  <c r="CK12" i="2"/>
  <c r="CU12" i="2" s="1"/>
  <c r="CO11" i="2"/>
  <c r="CO13" i="2"/>
  <c r="CK15" i="2"/>
  <c r="CU15" i="2" s="1"/>
  <c r="CO14" i="2"/>
  <c r="CU13" i="2"/>
  <c r="CU11" i="2"/>
  <c r="CU7" i="2"/>
  <c r="BJ21" i="2"/>
  <c r="V16" i="20"/>
  <c r="V27" i="20"/>
  <c r="V26" i="20"/>
  <c r="V18" i="20"/>
  <c r="V17" i="20"/>
  <c r="V9" i="20"/>
  <c r="V8" i="20"/>
  <c r="V3" i="20"/>
  <c r="AA3" i="20"/>
  <c r="Q32" i="20"/>
  <c r="Q28" i="20"/>
  <c r="Q26" i="20"/>
  <c r="Q25" i="20"/>
  <c r="Q20" i="20"/>
  <c r="Q14" i="20"/>
  <c r="Q13" i="20"/>
  <c r="Q9" i="20"/>
  <c r="Q8" i="20"/>
  <c r="Q5" i="20"/>
  <c r="Q3" i="20"/>
  <c r="Q4" i="20"/>
  <c r="Q7" i="20"/>
  <c r="Q10" i="20"/>
  <c r="Q11" i="20"/>
  <c r="Q15" i="20"/>
  <c r="Q18" i="20"/>
  <c r="Q19" i="20"/>
  <c r="Q22" i="20"/>
  <c r="Q23" i="20"/>
  <c r="Q24" i="20"/>
  <c r="Q29" i="20"/>
  <c r="Q30" i="20"/>
  <c r="Q31" i="20"/>
  <c r="Q12" i="20"/>
  <c r="Q16" i="20"/>
  <c r="Q27" i="20"/>
  <c r="Q21" i="20"/>
  <c r="Q17" i="20"/>
  <c r="Q6" i="20"/>
  <c r="L4" i="20"/>
  <c r="L5" i="20"/>
  <c r="L6" i="20"/>
  <c r="L7" i="20"/>
  <c r="L8" i="20"/>
  <c r="L9" i="20"/>
  <c r="L10" i="20"/>
  <c r="L11" i="20"/>
  <c r="L12" i="20"/>
  <c r="L13" i="20"/>
  <c r="L14" i="20"/>
  <c r="L15" i="20"/>
  <c r="L16" i="20"/>
  <c r="L17" i="20"/>
  <c r="L18" i="20"/>
  <c r="L19" i="20"/>
  <c r="L20" i="20"/>
  <c r="L21" i="20"/>
  <c r="L22" i="20"/>
  <c r="L23" i="20"/>
  <c r="L24" i="20"/>
  <c r="L25" i="20"/>
  <c r="L26" i="20"/>
  <c r="L27" i="20"/>
  <c r="L28" i="20"/>
  <c r="L29" i="20"/>
  <c r="L30" i="20"/>
  <c r="L31" i="20"/>
  <c r="L32" i="20"/>
  <c r="L3" i="20"/>
  <c r="Y4" i="20"/>
  <c r="Y5" i="20" s="1"/>
  <c r="Y6" i="20" s="1"/>
  <c r="Y7" i="20" s="1"/>
  <c r="Y8" i="20" s="1"/>
  <c r="Y9" i="20" s="1"/>
  <c r="Y10" i="20" s="1"/>
  <c r="Y11" i="20" s="1"/>
  <c r="Y12" i="20" s="1"/>
  <c r="Y13" i="20" s="1"/>
  <c r="Y14" i="20" s="1"/>
  <c r="Y15" i="20" s="1"/>
  <c r="Y16" i="20" s="1"/>
  <c r="Y17" i="20" s="1"/>
  <c r="Y18" i="20" s="1"/>
  <c r="Y19" i="20" s="1"/>
  <c r="Y20" i="20" s="1"/>
  <c r="Y21" i="20" s="1"/>
  <c r="Y22" i="20" s="1"/>
  <c r="Y23" i="20" s="1"/>
  <c r="Y24" i="20" s="1"/>
  <c r="Y25" i="20" s="1"/>
  <c r="Y26" i="20" s="1"/>
  <c r="Y27" i="20" s="1"/>
  <c r="Y28" i="20" s="1"/>
  <c r="Y29" i="20" s="1"/>
  <c r="Y30" i="20" s="1"/>
  <c r="Y31" i="20" s="1"/>
  <c r="Y32" i="20" s="1"/>
  <c r="AA32" i="20" s="1"/>
  <c r="T4" i="20"/>
  <c r="T5" i="20" s="1"/>
  <c r="T6" i="20" s="1"/>
  <c r="T7" i="20" s="1"/>
  <c r="T8" i="20" s="1"/>
  <c r="T9" i="20" s="1"/>
  <c r="T10" i="20" s="1"/>
  <c r="T11" i="20" s="1"/>
  <c r="T12" i="20" s="1"/>
  <c r="T13" i="20" s="1"/>
  <c r="T14" i="20" s="1"/>
  <c r="T15" i="20" s="1"/>
  <c r="T16" i="20" s="1"/>
  <c r="T17" i="20" s="1"/>
  <c r="T18" i="20" s="1"/>
  <c r="T19" i="20" s="1"/>
  <c r="T20" i="20" s="1"/>
  <c r="T21" i="20" s="1"/>
  <c r="T22" i="20" s="1"/>
  <c r="T23" i="20" s="1"/>
  <c r="T24" i="20" s="1"/>
  <c r="T25" i="20" s="1"/>
  <c r="T26" i="20" s="1"/>
  <c r="T27" i="20" s="1"/>
  <c r="T28" i="20" s="1"/>
  <c r="T29" i="20" s="1"/>
  <c r="T30" i="20" s="1"/>
  <c r="T31" i="20" s="1"/>
  <c r="T32" i="20" s="1"/>
  <c r="V32" i="20" s="1"/>
  <c r="O4" i="20"/>
  <c r="O5" i="20" s="1"/>
  <c r="O6" i="20" s="1"/>
  <c r="O7" i="20" s="1"/>
  <c r="O8" i="20" s="1"/>
  <c r="O9" i="20" s="1"/>
  <c r="O10" i="20" s="1"/>
  <c r="O11" i="20" s="1"/>
  <c r="O12" i="20" s="1"/>
  <c r="O13" i="20" s="1"/>
  <c r="O14" i="20" s="1"/>
  <c r="O15" i="20" s="1"/>
  <c r="O16" i="20" s="1"/>
  <c r="O17" i="20" s="1"/>
  <c r="O18" i="20" s="1"/>
  <c r="O19" i="20" s="1"/>
  <c r="O20" i="20" s="1"/>
  <c r="O21" i="20" s="1"/>
  <c r="O22" i="20" s="1"/>
  <c r="O23" i="20" s="1"/>
  <c r="O24" i="20" s="1"/>
  <c r="O25" i="20" s="1"/>
  <c r="O26" i="20" s="1"/>
  <c r="O27" i="20" s="1"/>
  <c r="O28" i="20" s="1"/>
  <c r="O29" i="20" s="1"/>
  <c r="O30" i="20" s="1"/>
  <c r="O31" i="20" s="1"/>
  <c r="O32" i="20" s="1"/>
  <c r="J4" i="20"/>
  <c r="J5" i="20" s="1"/>
  <c r="J6" i="20" s="1"/>
  <c r="J7" i="20" s="1"/>
  <c r="J8" i="20" s="1"/>
  <c r="J9" i="20" s="1"/>
  <c r="J10" i="20" s="1"/>
  <c r="J11" i="20" s="1"/>
  <c r="J12" i="20" s="1"/>
  <c r="J13" i="20" s="1"/>
  <c r="J14" i="20" s="1"/>
  <c r="J15" i="20" s="1"/>
  <c r="J16" i="20" s="1"/>
  <c r="J17" i="20" s="1"/>
  <c r="J18" i="20" s="1"/>
  <c r="J19" i="20" s="1"/>
  <c r="J20" i="20" s="1"/>
  <c r="J21" i="20" s="1"/>
  <c r="J22" i="20" s="1"/>
  <c r="J23" i="20" s="1"/>
  <c r="J24" i="20" s="1"/>
  <c r="J25" i="20" s="1"/>
  <c r="J26" i="20" s="1"/>
  <c r="J27" i="20" s="1"/>
  <c r="J28" i="20" s="1"/>
  <c r="J29" i="20" s="1"/>
  <c r="J30" i="20" s="1"/>
  <c r="J31" i="20" s="1"/>
  <c r="J32" i="20" s="1"/>
  <c r="F1" i="20"/>
  <c r="E4" i="20"/>
  <c r="E5" i="20" s="1"/>
  <c r="E6" i="20" s="1"/>
  <c r="E7" i="20" s="1"/>
  <c r="E8" i="20" s="1"/>
  <c r="E9" i="20" s="1"/>
  <c r="E10" i="20" s="1"/>
  <c r="E11" i="20" s="1"/>
  <c r="E12" i="20" s="1"/>
  <c r="E13" i="20" s="1"/>
  <c r="E14" i="20" s="1"/>
  <c r="E15" i="20" s="1"/>
  <c r="E16" i="20" s="1"/>
  <c r="E17" i="20" s="1"/>
  <c r="E18" i="20" s="1"/>
  <c r="E19" i="20" s="1"/>
  <c r="E20" i="20" s="1"/>
  <c r="E21" i="20" s="1"/>
  <c r="E22" i="20" s="1"/>
  <c r="E23" i="20" s="1"/>
  <c r="E24" i="20" s="1"/>
  <c r="E25" i="20" s="1"/>
  <c r="E26" i="20" s="1"/>
  <c r="E27" i="20" s="1"/>
  <c r="E28" i="20" s="1"/>
  <c r="E29" i="20" s="1"/>
  <c r="E30" i="20" s="1"/>
  <c r="E31" i="20" s="1"/>
  <c r="E32" i="20" s="1"/>
  <c r="C4" i="20"/>
  <c r="C5" i="20"/>
  <c r="C6" i="20"/>
  <c r="C7" i="20"/>
  <c r="C8" i="20"/>
  <c r="C9" i="20"/>
  <c r="C10" i="20"/>
  <c r="C11" i="20"/>
  <c r="C12" i="20"/>
  <c r="C13" i="20"/>
  <c r="C14" i="20"/>
  <c r="C15" i="20"/>
  <c r="C16" i="20"/>
  <c r="C17" i="20"/>
  <c r="C18" i="20"/>
  <c r="C19" i="20"/>
  <c r="C20" i="20"/>
  <c r="C21" i="20"/>
  <c r="C22" i="20"/>
  <c r="C23" i="20"/>
  <c r="C24" i="20"/>
  <c r="C25" i="20"/>
  <c r="C26" i="20"/>
  <c r="C27" i="20"/>
  <c r="C28" i="20"/>
  <c r="C29" i="20"/>
  <c r="C30" i="20"/>
  <c r="C31" i="20"/>
  <c r="C32" i="20"/>
  <c r="C3" i="20"/>
  <c r="B32" i="20"/>
  <c r="B31" i="20"/>
  <c r="B5" i="20"/>
  <c r="B6" i="20"/>
  <c r="B7" i="20"/>
  <c r="B8" i="20"/>
  <c r="B9" i="20"/>
  <c r="B10" i="20"/>
  <c r="B11" i="20"/>
  <c r="B12" i="20"/>
  <c r="B13" i="20"/>
  <c r="B14" i="20"/>
  <c r="B15" i="20"/>
  <c r="B16" i="20"/>
  <c r="B17" i="20"/>
  <c r="B18" i="20"/>
  <c r="B19" i="20"/>
  <c r="B20" i="20"/>
  <c r="B21" i="20"/>
  <c r="B22" i="20"/>
  <c r="B23" i="20"/>
  <c r="B24" i="20"/>
  <c r="B25" i="20"/>
  <c r="B26" i="20"/>
  <c r="B27" i="20"/>
  <c r="B28" i="20"/>
  <c r="B29" i="20"/>
  <c r="B30" i="20"/>
  <c r="B4" i="20"/>
  <c r="A4" i="20"/>
  <c r="A5" i="20" s="1"/>
  <c r="A6" i="20" s="1"/>
  <c r="A7" i="20" s="1"/>
  <c r="A8" i="20" s="1"/>
  <c r="A9" i="20" s="1"/>
  <c r="A10" i="20" s="1"/>
  <c r="A11" i="20" s="1"/>
  <c r="A12" i="20" s="1"/>
  <c r="A13" i="20" s="1"/>
  <c r="A14" i="20" s="1"/>
  <c r="A15" i="20" s="1"/>
  <c r="A16" i="20" s="1"/>
  <c r="A17" i="20" s="1"/>
  <c r="A18" i="20" s="1"/>
  <c r="A19" i="20" s="1"/>
  <c r="A20" i="20" s="1"/>
  <c r="A21" i="20" s="1"/>
  <c r="A22" i="20" s="1"/>
  <c r="A23" i="20" s="1"/>
  <c r="A24" i="20" s="1"/>
  <c r="A25" i="20" s="1"/>
  <c r="A26" i="20" s="1"/>
  <c r="A27" i="20" s="1"/>
  <c r="A28" i="20" s="1"/>
  <c r="A29" i="20" s="1"/>
  <c r="A30" i="20" s="1"/>
  <c r="A31" i="20" s="1"/>
  <c r="A32" i="20" s="1"/>
  <c r="B3" i="20"/>
  <c r="IE9" i="2"/>
  <c r="AA4" i="20" l="1"/>
  <c r="AA12" i="20"/>
  <c r="AA20" i="20"/>
  <c r="AA28" i="20"/>
  <c r="V6" i="20"/>
  <c r="V14" i="20"/>
  <c r="V23" i="20"/>
  <c r="V28" i="20"/>
  <c r="AA5" i="20"/>
  <c r="AA13" i="20"/>
  <c r="AA21" i="20"/>
  <c r="AA29" i="20"/>
  <c r="V7" i="20"/>
  <c r="V15" i="20"/>
  <c r="V25" i="20"/>
  <c r="V24" i="20"/>
  <c r="CU8" i="2"/>
  <c r="AA6" i="20"/>
  <c r="AA14" i="20"/>
  <c r="AA22" i="20"/>
  <c r="AA30" i="20"/>
  <c r="AA7" i="20"/>
  <c r="Z1" i="20" s="1"/>
  <c r="AA15" i="20"/>
  <c r="AA23" i="20"/>
  <c r="AA31" i="20"/>
  <c r="CU10" i="2"/>
  <c r="AA8" i="20"/>
  <c r="AA16" i="20"/>
  <c r="AA24" i="20"/>
  <c r="V10" i="20"/>
  <c r="V19" i="20"/>
  <c r="V29" i="20"/>
  <c r="BO21" i="2"/>
  <c r="AA9" i="20"/>
  <c r="AA17" i="20"/>
  <c r="AA25" i="20"/>
  <c r="V11" i="20"/>
  <c r="V20" i="20"/>
  <c r="V30" i="20"/>
  <c r="CJ17" i="2"/>
  <c r="BU18" i="2"/>
  <c r="AA10" i="20"/>
  <c r="AA18" i="20"/>
  <c r="AA26" i="20"/>
  <c r="V4" i="20"/>
  <c r="V12" i="20"/>
  <c r="V21" i="20"/>
  <c r="V31" i="20"/>
  <c r="BU11" i="2"/>
  <c r="BU14" i="2"/>
  <c r="BU17" i="2"/>
  <c r="BU13" i="2"/>
  <c r="AA11" i="20"/>
  <c r="AA19" i="20"/>
  <c r="AA27" i="20"/>
  <c r="V5" i="20"/>
  <c r="V13" i="20"/>
  <c r="V22" i="20"/>
  <c r="BU9" i="2"/>
  <c r="BU21" i="2" s="1"/>
  <c r="BU20" i="2"/>
  <c r="CU18" i="2"/>
  <c r="CT30" i="2" s="1"/>
  <c r="CU17" i="2"/>
  <c r="P1" i="20"/>
  <c r="U1" i="20"/>
  <c r="K1" i="20"/>
  <c r="BU22" i="2" l="1"/>
</calcChain>
</file>

<file path=xl/sharedStrings.xml><?xml version="1.0" encoding="utf-8"?>
<sst xmlns="http://schemas.openxmlformats.org/spreadsheetml/2006/main" count="573" uniqueCount="208">
  <si>
    <t>今日やること</t>
    <rPh sb="0" eb="2">
      <t>キョウ</t>
    </rPh>
    <phoneticPr fontId="2"/>
  </si>
  <si>
    <t>@</t>
    <phoneticPr fontId="2"/>
  </si>
  <si>
    <t>今日の講義のまとめ</t>
    <rPh sb="0" eb="2">
      <t>キョウ</t>
    </rPh>
    <rPh sb="3" eb="5">
      <t>コウギ</t>
    </rPh>
    <phoneticPr fontId="2"/>
  </si>
  <si>
    <t>※</t>
    <phoneticPr fontId="2"/>
  </si>
  <si>
    <t>Memo</t>
    <phoneticPr fontId="2"/>
  </si>
  <si>
    <t>2変数の関連性を測る指標</t>
    <rPh sb="1" eb="3">
      <t>ヘンスウ</t>
    </rPh>
    <rPh sb="4" eb="7">
      <t>カンレンセイ</t>
    </rPh>
    <rPh sb="8" eb="9">
      <t>ハカ</t>
    </rPh>
    <rPh sb="10" eb="12">
      <t>シヒョウ</t>
    </rPh>
    <phoneticPr fontId="2"/>
  </si>
  <si>
    <t>共分散</t>
    <rPh sb="0" eb="3">
      <t>キョウブンサン</t>
    </rPh>
    <phoneticPr fontId="2"/>
  </si>
  <si>
    <t>相関係数</t>
    <rPh sb="0" eb="2">
      <t>ソウカン</t>
    </rPh>
    <rPh sb="2" eb="4">
      <t>ケイスウ</t>
    </rPh>
    <phoneticPr fontId="2"/>
  </si>
  <si>
    <t>:covariance</t>
    <phoneticPr fontId="2"/>
  </si>
  <si>
    <t>:correlation coefficient</t>
    <phoneticPr fontId="2"/>
  </si>
  <si>
    <t>標準化した2変数の共分散</t>
    <rPh sb="0" eb="3">
      <t>ヒョウジュンカ</t>
    </rPh>
    <rPh sb="6" eb="8">
      <t>ヘンスウ</t>
    </rPh>
    <rPh sb="9" eb="12">
      <t>キョウブンサン</t>
    </rPh>
    <phoneticPr fontId="2"/>
  </si>
  <si>
    <t>値の大きさは相関関係の強弱を表す</t>
    <rPh sb="0" eb="1">
      <t>アタイ</t>
    </rPh>
    <rPh sb="2" eb="3">
      <t>オオ</t>
    </rPh>
    <rPh sb="6" eb="8">
      <t>ソウカン</t>
    </rPh>
    <rPh sb="8" eb="10">
      <t>カンケイ</t>
    </rPh>
    <rPh sb="11" eb="13">
      <t>キョウジャク</t>
    </rPh>
    <rPh sb="14" eb="15">
      <t>アラワ</t>
    </rPh>
    <phoneticPr fontId="2"/>
  </si>
  <si>
    <t>相関係数が意味をもたない場合</t>
    <rPh sb="0" eb="2">
      <t>ソウカン</t>
    </rPh>
    <rPh sb="2" eb="4">
      <t>ケイスウ</t>
    </rPh>
    <rPh sb="5" eb="7">
      <t>イミ</t>
    </rPh>
    <rPh sb="12" eb="14">
      <t>バアイ</t>
    </rPh>
    <phoneticPr fontId="2"/>
  </si>
  <si>
    <t>外れ値が存在するデータ</t>
    <rPh sb="0" eb="1">
      <t>ハズ</t>
    </rPh>
    <rPh sb="2" eb="3">
      <t>チ</t>
    </rPh>
    <rPh sb="4" eb="6">
      <t>ソンザイ</t>
    </rPh>
    <phoneticPr fontId="2"/>
  </si>
  <si>
    <t>曲線関係をもつデータ</t>
    <rPh sb="0" eb="2">
      <t>キョクセン</t>
    </rPh>
    <rPh sb="2" eb="4">
      <t>カンケイ</t>
    </rPh>
    <phoneticPr fontId="2"/>
  </si>
  <si>
    <t>度数分布が左右対称でないデータ</t>
    <rPh sb="0" eb="2">
      <t>ドスウ</t>
    </rPh>
    <rPh sb="2" eb="4">
      <t>ブンプ</t>
    </rPh>
    <rPh sb="5" eb="7">
      <t>サユウ</t>
    </rPh>
    <rPh sb="7" eb="9">
      <t>タイショウ</t>
    </rPh>
    <phoneticPr fontId="2"/>
  </si>
  <si>
    <t>相関関係と因果関係</t>
    <rPh sb="0" eb="2">
      <t>ソウカン</t>
    </rPh>
    <rPh sb="2" eb="4">
      <t>カンケイ</t>
    </rPh>
    <rPh sb="5" eb="7">
      <t>インガ</t>
    </rPh>
    <rPh sb="7" eb="9">
      <t>カンケイ</t>
    </rPh>
    <phoneticPr fontId="2"/>
  </si>
  <si>
    <t>相関関係があるから因果関係があるとは限らない</t>
    <rPh sb="0" eb="2">
      <t>ソウカン</t>
    </rPh>
    <rPh sb="2" eb="4">
      <t>カンケイ</t>
    </rPh>
    <rPh sb="9" eb="11">
      <t>インガ</t>
    </rPh>
    <rPh sb="11" eb="13">
      <t>カンケイ</t>
    </rPh>
    <rPh sb="18" eb="19">
      <t>カギ</t>
    </rPh>
    <phoneticPr fontId="2"/>
  </si>
  <si>
    <t>共分散や相関係数について理解します。</t>
    <rPh sb="0" eb="3">
      <t>キョウブンサン</t>
    </rPh>
    <rPh sb="4" eb="6">
      <t>ソウカン</t>
    </rPh>
    <rPh sb="6" eb="8">
      <t>ケイスウ</t>
    </rPh>
    <rPh sb="12" eb="14">
      <t>リカイ</t>
    </rPh>
    <phoneticPr fontId="2"/>
  </si>
  <si>
    <t>相関関係と因果関係について理解します。</t>
    <rPh sb="0" eb="2">
      <t>ソウカン</t>
    </rPh>
    <rPh sb="2" eb="4">
      <t>カンケイ</t>
    </rPh>
    <rPh sb="5" eb="7">
      <t>インガ</t>
    </rPh>
    <rPh sb="7" eb="9">
      <t>カンケイ</t>
    </rPh>
    <rPh sb="13" eb="15">
      <t>リカイ</t>
    </rPh>
    <phoneticPr fontId="2"/>
  </si>
  <si>
    <t>相関係数の求め方を習得します。</t>
    <rPh sb="0" eb="2">
      <t>ソウカン</t>
    </rPh>
    <rPh sb="2" eb="4">
      <t>ケイスウ</t>
    </rPh>
    <rPh sb="5" eb="6">
      <t>モト</t>
    </rPh>
    <rPh sb="7" eb="8">
      <t>カタ</t>
    </rPh>
    <rPh sb="9" eb="11">
      <t>シュウトク</t>
    </rPh>
    <phoneticPr fontId="2"/>
  </si>
  <si>
    <t>pp.113</t>
    <phoneticPr fontId="2"/>
  </si>
  <si>
    <t>2つの変数xとyを考える</t>
    <rPh sb="3" eb="5">
      <t>ヘンスウ</t>
    </rPh>
    <rPh sb="9" eb="10">
      <t>カンガ</t>
    </rPh>
    <phoneticPr fontId="2"/>
  </si>
  <si>
    <t>xが増加するときにyも増加するような傾向があるとき</t>
    <rPh sb="2" eb="4">
      <t>ゾウカ</t>
    </rPh>
    <rPh sb="11" eb="13">
      <t>ゾウカ</t>
    </rPh>
    <rPh sb="18" eb="20">
      <t>ケイコウ</t>
    </rPh>
    <phoneticPr fontId="2"/>
  </si>
  <si>
    <t>⇒</t>
    <phoneticPr fontId="2"/>
  </si>
  <si>
    <t>正の相関関係がある</t>
    <rPh sb="0" eb="1">
      <t>セイ</t>
    </rPh>
    <rPh sb="2" eb="4">
      <t>ソウカン</t>
    </rPh>
    <rPh sb="4" eb="6">
      <t>カンケイ</t>
    </rPh>
    <phoneticPr fontId="2"/>
  </si>
  <si>
    <t>という</t>
    <phoneticPr fontId="2"/>
  </si>
  <si>
    <t>xが増加するときにyは減少するような傾向があるとき</t>
    <rPh sb="2" eb="4">
      <t>ゾウカ</t>
    </rPh>
    <rPh sb="11" eb="13">
      <t>ゲンショウ</t>
    </rPh>
    <rPh sb="18" eb="20">
      <t>ケイコウ</t>
    </rPh>
    <phoneticPr fontId="2"/>
  </si>
  <si>
    <t>負の相関関係がある</t>
    <rPh sb="0" eb="1">
      <t>フ</t>
    </rPh>
    <rPh sb="2" eb="4">
      <t>ソウカン</t>
    </rPh>
    <rPh sb="4" eb="6">
      <t>カンケイ</t>
    </rPh>
    <phoneticPr fontId="2"/>
  </si>
  <si>
    <t>xとyに相関関係がない場合</t>
    <rPh sb="4" eb="6">
      <t>ソウカン</t>
    </rPh>
    <rPh sb="6" eb="8">
      <t>カンケイ</t>
    </rPh>
    <rPh sb="11" eb="13">
      <t>バアイ</t>
    </rPh>
    <phoneticPr fontId="2"/>
  </si>
  <si>
    <t>無相関</t>
    <rPh sb="0" eb="1">
      <t>ナシ</t>
    </rPh>
    <rPh sb="1" eb="3">
      <t>ソウカン</t>
    </rPh>
    <phoneticPr fontId="2"/>
  </si>
  <si>
    <t>（相関関係がない）という</t>
    <rPh sb="1" eb="3">
      <t>ソウカン</t>
    </rPh>
    <rPh sb="3" eb="5">
      <t>カンケイ</t>
    </rPh>
    <phoneticPr fontId="2"/>
  </si>
  <si>
    <t>相関関係</t>
    <rPh sb="0" eb="2">
      <t>ソウカン</t>
    </rPh>
    <rPh sb="2" eb="4">
      <t>カンケイ</t>
    </rPh>
    <phoneticPr fontId="2"/>
  </si>
  <si>
    <t>一方の値の大きさと、もう一方の値の大きさに</t>
    <rPh sb="0" eb="2">
      <t>イッポウ</t>
    </rPh>
    <rPh sb="3" eb="4">
      <t>アタイ</t>
    </rPh>
    <rPh sb="5" eb="6">
      <t>オオ</t>
    </rPh>
    <rPh sb="12" eb="14">
      <t>イッポウ</t>
    </rPh>
    <rPh sb="15" eb="16">
      <t>アタイ</t>
    </rPh>
    <rPh sb="17" eb="18">
      <t>オオ</t>
    </rPh>
    <phoneticPr fontId="2"/>
  </si>
  <si>
    <t>関連性があること。</t>
    <rPh sb="0" eb="3">
      <t>カンレンセイ</t>
    </rPh>
    <phoneticPr fontId="2"/>
  </si>
  <si>
    <t>：</t>
    <phoneticPr fontId="2"/>
  </si>
  <si>
    <t>pp.114</t>
    <phoneticPr fontId="2"/>
  </si>
  <si>
    <t>2つの変数の関連性をどのように測るか</t>
    <rPh sb="3" eb="5">
      <t>ヘンスウ</t>
    </rPh>
    <rPh sb="6" eb="9">
      <t>カンレンセイ</t>
    </rPh>
    <rPh sb="15" eb="16">
      <t>ハカ</t>
    </rPh>
    <phoneticPr fontId="2"/>
  </si>
  <si>
    <t>x</t>
    <phoneticPr fontId="2"/>
  </si>
  <si>
    <t>y</t>
    <phoneticPr fontId="2"/>
  </si>
  <si>
    <t>ID</t>
    <phoneticPr fontId="2"/>
  </si>
  <si>
    <t>sample</t>
    <phoneticPr fontId="2"/>
  </si>
  <si>
    <t>cor</t>
    <phoneticPr fontId="2"/>
  </si>
  <si>
    <t>散布図</t>
    <rPh sb="0" eb="2">
      <t>サンプ</t>
    </rPh>
    <rPh sb="2" eb="3">
      <t>ズ</t>
    </rPh>
    <phoneticPr fontId="2"/>
  </si>
  <si>
    <t>相関関係を表すグラフ表現</t>
    <rPh sb="0" eb="2">
      <t>ソウカン</t>
    </rPh>
    <rPh sb="2" eb="4">
      <t>カンケイ</t>
    </rPh>
    <rPh sb="5" eb="6">
      <t>アラワ</t>
    </rPh>
    <rPh sb="10" eb="12">
      <t>ヒョウゲン</t>
    </rPh>
    <phoneticPr fontId="2"/>
  </si>
  <si>
    <t>2つの変数がどちらも</t>
    <rPh sb="3" eb="5">
      <t>ヘンスウ</t>
    </rPh>
    <phoneticPr fontId="2"/>
  </si>
  <si>
    <t>量的データ</t>
    <rPh sb="0" eb="2">
      <t>リョウテキ</t>
    </rPh>
    <phoneticPr fontId="2"/>
  </si>
  <si>
    <t>の場合</t>
    <rPh sb="1" eb="3">
      <t>バアイ</t>
    </rPh>
    <phoneticPr fontId="2"/>
  </si>
  <si>
    <t>縦軸と横軸に2つのデータを表現</t>
    <rPh sb="0" eb="2">
      <t>タテジク</t>
    </rPh>
    <rPh sb="3" eb="5">
      <t>ヨコジク</t>
    </rPh>
    <rPh sb="13" eb="15">
      <t>ヒョウゲン</t>
    </rPh>
    <phoneticPr fontId="2"/>
  </si>
  <si>
    <t>正の相関関係</t>
    <rPh sb="0" eb="1">
      <t>セイ</t>
    </rPh>
    <rPh sb="2" eb="4">
      <t>ソウカン</t>
    </rPh>
    <rPh sb="4" eb="6">
      <t>カンケイ</t>
    </rPh>
    <phoneticPr fontId="2"/>
  </si>
  <si>
    <t>負の相関関係</t>
    <rPh sb="0" eb="1">
      <t>フ</t>
    </rPh>
    <rPh sb="2" eb="4">
      <t>ソウカン</t>
    </rPh>
    <rPh sb="4" eb="6">
      <t>カンケイ</t>
    </rPh>
    <phoneticPr fontId="2"/>
  </si>
  <si>
    <t>x</t>
    <phoneticPr fontId="2"/>
  </si>
  <si>
    <t>x</t>
    <phoneticPr fontId="2"/>
  </si>
  <si>
    <t>y</t>
    <phoneticPr fontId="2"/>
  </si>
  <si>
    <t>pp.114</t>
    <phoneticPr fontId="2"/>
  </si>
  <si>
    <t>平均値からの偏差の積で関連性を表現する</t>
    <rPh sb="0" eb="3">
      <t>ヘイキンチ</t>
    </rPh>
    <rPh sb="6" eb="8">
      <t>ヘンサ</t>
    </rPh>
    <rPh sb="9" eb="10">
      <t>セキ</t>
    </rPh>
    <rPh sb="11" eb="14">
      <t>カンレンセイ</t>
    </rPh>
    <rPh sb="15" eb="17">
      <t>ヒョウゲン</t>
    </rPh>
    <phoneticPr fontId="2"/>
  </si>
  <si>
    <t>xの平均値からの偏差</t>
    <rPh sb="2" eb="5">
      <t>ヘイキンチ</t>
    </rPh>
    <rPh sb="8" eb="10">
      <t>ヘンサ</t>
    </rPh>
    <phoneticPr fontId="2"/>
  </si>
  <si>
    <t>yの平均値からの偏差</t>
    <rPh sb="2" eb="5">
      <t>ヘイキンチ</t>
    </rPh>
    <rPh sb="8" eb="10">
      <t>ヘンサ</t>
    </rPh>
    <phoneticPr fontId="2"/>
  </si>
  <si>
    <t>平均値からの偏差の積</t>
    <rPh sb="0" eb="3">
      <t>ヘイキンチ</t>
    </rPh>
    <rPh sb="6" eb="8">
      <t>ヘンサ</t>
    </rPh>
    <rPh sb="9" eb="10">
      <t>セキ</t>
    </rPh>
    <phoneticPr fontId="2"/>
  </si>
  <si>
    <t>＊</t>
    <phoneticPr fontId="2"/>
  </si>
  <si>
    <t>平均値からの偏差の積が－</t>
    <rPh sb="0" eb="3">
      <t>ヘイキンチ</t>
    </rPh>
    <rPh sb="6" eb="8">
      <t>ヘンサ</t>
    </rPh>
    <rPh sb="9" eb="10">
      <t>セキ</t>
    </rPh>
    <phoneticPr fontId="2"/>
  </si>
  <si>
    <t>平均値からの偏差の積が＋</t>
    <rPh sb="0" eb="3">
      <t>ヘイキンチ</t>
    </rPh>
    <rPh sb="6" eb="8">
      <t>ヘンサ</t>
    </rPh>
    <rPh sb="9" eb="10">
      <t>セキ</t>
    </rPh>
    <phoneticPr fontId="2"/>
  </si>
  <si>
    <t>の符号が</t>
    <rPh sb="1" eb="3">
      <t>フゴウ</t>
    </rPh>
    <phoneticPr fontId="2"/>
  </si>
  <si>
    <t>同じ</t>
    <rPh sb="0" eb="1">
      <t>オナ</t>
    </rPh>
    <phoneticPr fontId="2"/>
  </si>
  <si>
    <t>異なる</t>
    <rPh sb="0" eb="1">
      <t>コト</t>
    </rPh>
    <phoneticPr fontId="2"/>
  </si>
  <si>
    <t>因果関係があるときは相関関係がある可能性がある</t>
    <rPh sb="0" eb="2">
      <t>インガ</t>
    </rPh>
    <rPh sb="2" eb="4">
      <t>カンケイ</t>
    </rPh>
    <rPh sb="10" eb="12">
      <t>ソウカン</t>
    </rPh>
    <rPh sb="12" eb="14">
      <t>カンケイ</t>
    </rPh>
    <rPh sb="17" eb="20">
      <t>カノウセイ</t>
    </rPh>
    <phoneticPr fontId="2"/>
  </si>
  <si>
    <t>散布図上での関係</t>
    <rPh sb="0" eb="2">
      <t>サンプ</t>
    </rPh>
    <rPh sb="2" eb="3">
      <t>ズ</t>
    </rPh>
    <rPh sb="3" eb="4">
      <t>ジョウ</t>
    </rPh>
    <rPh sb="6" eb="8">
      <t>カンケイ</t>
    </rPh>
    <phoneticPr fontId="2"/>
  </si>
  <si>
    <r>
      <rPr>
        <sz val="12"/>
        <color rgb="FFFF0000"/>
        <rFont val="メイリオ"/>
        <family val="3"/>
        <charset val="128"/>
      </rPr>
      <t>赤文字：＋</t>
    </r>
    <r>
      <rPr>
        <sz val="12"/>
        <rFont val="メイリオ"/>
        <family val="3"/>
        <charset val="128"/>
      </rPr>
      <t>　</t>
    </r>
    <r>
      <rPr>
        <sz val="12"/>
        <color theme="4"/>
        <rFont val="メイリオ"/>
        <family val="3"/>
        <charset val="128"/>
      </rPr>
      <t>青文字：－</t>
    </r>
    <rPh sb="0" eb="1">
      <t>アカ</t>
    </rPh>
    <rPh sb="1" eb="3">
      <t>モジ</t>
    </rPh>
    <rPh sb="6" eb="7">
      <t>アオ</t>
    </rPh>
    <rPh sb="7" eb="9">
      <t>モジ</t>
    </rPh>
    <phoneticPr fontId="2"/>
  </si>
  <si>
    <t>y</t>
    <phoneticPr fontId="2"/>
  </si>
  <si>
    <t>pp.115</t>
    <phoneticPr fontId="2"/>
  </si>
  <si>
    <t>共分散</t>
    <rPh sb="0" eb="3">
      <t>キョウブンサン</t>
    </rPh>
    <phoneticPr fontId="2"/>
  </si>
  <si>
    <t>（covariance）</t>
    <phoneticPr fontId="2"/>
  </si>
  <si>
    <t>平均値からの偏差の積の和をデータ総数で割ったもの</t>
    <rPh sb="0" eb="3">
      <t>ヘイキンチ</t>
    </rPh>
    <rPh sb="6" eb="8">
      <t>ヘンサ</t>
    </rPh>
    <rPh sb="9" eb="10">
      <t>セキ</t>
    </rPh>
    <rPh sb="11" eb="12">
      <t>ワ</t>
    </rPh>
    <rPh sb="16" eb="18">
      <t>ソウスウ</t>
    </rPh>
    <rPh sb="19" eb="20">
      <t>ワ</t>
    </rPh>
    <phoneticPr fontId="2"/>
  </si>
  <si>
    <t>データ全体で2変数の関連性を表す統計量</t>
    <rPh sb="3" eb="5">
      <t>ゼンタイ</t>
    </rPh>
    <rPh sb="7" eb="9">
      <t>ヘンスウ</t>
    </rPh>
    <rPh sb="10" eb="13">
      <t>カンレンセイ</t>
    </rPh>
    <rPh sb="14" eb="15">
      <t>アラワ</t>
    </rPh>
    <rPh sb="16" eb="19">
      <t>トウケイリョウ</t>
    </rPh>
    <phoneticPr fontId="2"/>
  </si>
  <si>
    <t>※</t>
    <phoneticPr fontId="2"/>
  </si>
  <si>
    <t>2つの変数がともに</t>
    <rPh sb="3" eb="5">
      <t>ヘンスウ</t>
    </rPh>
    <phoneticPr fontId="2"/>
  </si>
  <si>
    <t>の場合のみ計算可能</t>
    <rPh sb="1" eb="3">
      <t>バアイ</t>
    </rPh>
    <rPh sb="5" eb="7">
      <t>ケイサン</t>
    </rPh>
    <rPh sb="7" eb="9">
      <t>カノウ</t>
    </rPh>
    <phoneticPr fontId="2"/>
  </si>
  <si>
    <t>pp.116</t>
    <phoneticPr fontId="2"/>
  </si>
  <si>
    <t>共分散の計算</t>
    <rPh sb="0" eb="3">
      <t>キョウブンサン</t>
    </rPh>
    <rPh sb="4" eb="6">
      <t>ケイサン</t>
    </rPh>
    <phoneticPr fontId="2"/>
  </si>
  <si>
    <t>＊</t>
    <phoneticPr fontId="2"/>
  </si>
  <si>
    <t>分散と同様に表を使って計算する</t>
    <rPh sb="0" eb="2">
      <t>ブンサン</t>
    </rPh>
    <rPh sb="3" eb="5">
      <t>ドウヨウ</t>
    </rPh>
    <rPh sb="6" eb="7">
      <t>ヒョウ</t>
    </rPh>
    <rPh sb="8" eb="9">
      <t>ツカ</t>
    </rPh>
    <rPh sb="11" eb="13">
      <t>ケイサン</t>
    </rPh>
    <phoneticPr fontId="2"/>
  </si>
  <si>
    <t>ID</t>
    <phoneticPr fontId="2"/>
  </si>
  <si>
    <t>年齢</t>
    <rPh sb="0" eb="2">
      <t>ネンレイ</t>
    </rPh>
    <phoneticPr fontId="2"/>
  </si>
  <si>
    <t>年収</t>
    <rPh sb="0" eb="2">
      <t>ネンシュウ</t>
    </rPh>
    <phoneticPr fontId="2"/>
  </si>
  <si>
    <t>xの平均値から
の偏差</t>
    <rPh sb="2" eb="5">
      <t>ヘイキンチ</t>
    </rPh>
    <rPh sb="9" eb="11">
      <t>ヘンサ</t>
    </rPh>
    <phoneticPr fontId="2"/>
  </si>
  <si>
    <t>yの平均値から
の偏差</t>
    <rPh sb="2" eb="5">
      <t>ヘイキンチ</t>
    </rPh>
    <rPh sb="9" eb="11">
      <t>ヘンサ</t>
    </rPh>
    <phoneticPr fontId="2"/>
  </si>
  <si>
    <t>平均値からの
偏差の積</t>
    <rPh sb="0" eb="3">
      <t>ヘイキンチ</t>
    </rPh>
    <rPh sb="7" eb="9">
      <t>ヘンサ</t>
    </rPh>
    <rPh sb="10" eb="11">
      <t>セキ</t>
    </rPh>
    <phoneticPr fontId="2"/>
  </si>
  <si>
    <t>合計</t>
    <rPh sb="0" eb="2">
      <t>ゴウケイ</t>
    </rPh>
    <phoneticPr fontId="2"/>
  </si>
  <si>
    <t>平均</t>
    <rPh sb="0" eb="2">
      <t>ヘイキン</t>
    </rPh>
    <phoneticPr fontId="2"/>
  </si>
  <si>
    <t>①</t>
    <phoneticPr fontId="2"/>
  </si>
  <si>
    <t>②</t>
    <phoneticPr fontId="2"/>
  </si>
  <si>
    <t>xとyそれぞれについて、合計と平均値を求める</t>
    <rPh sb="12" eb="14">
      <t>ゴウケイ</t>
    </rPh>
    <rPh sb="15" eb="18">
      <t>ヘイキンチ</t>
    </rPh>
    <rPh sb="19" eb="20">
      <t>モト</t>
    </rPh>
    <phoneticPr fontId="2"/>
  </si>
  <si>
    <t>xとyそれぞれについて、平均値からの偏差を求め、</t>
    <rPh sb="12" eb="15">
      <t>ヘイキンチ</t>
    </rPh>
    <rPh sb="18" eb="20">
      <t>ヘンサ</t>
    </rPh>
    <rPh sb="21" eb="22">
      <t>モト</t>
    </rPh>
    <phoneticPr fontId="2"/>
  </si>
  <si>
    <t>合計が0になることを確認する</t>
  </si>
  <si>
    <t>③</t>
    <phoneticPr fontId="2"/>
  </si>
  <si>
    <t>④</t>
    <phoneticPr fontId="2"/>
  </si>
  <si>
    <t>平均値からの偏差の積を求め、</t>
    <rPh sb="0" eb="3">
      <t>ヘイキンチ</t>
    </rPh>
    <rPh sb="6" eb="8">
      <t>ヘンサ</t>
    </rPh>
    <rPh sb="9" eb="10">
      <t>セキ</t>
    </rPh>
    <rPh sb="11" eb="12">
      <t>モト</t>
    </rPh>
    <phoneticPr fontId="2"/>
  </si>
  <si>
    <t>その合計（平均値からの偏差の積の和）を求める</t>
  </si>
  <si>
    <t>平均値からの偏差の積の和を総数で割る⇒共分散！</t>
    <rPh sb="0" eb="3">
      <t>ヘイキンチ</t>
    </rPh>
    <rPh sb="6" eb="8">
      <t>ヘンサ</t>
    </rPh>
    <rPh sb="9" eb="10">
      <t>セキ</t>
    </rPh>
    <rPh sb="11" eb="12">
      <t>ワ</t>
    </rPh>
    <rPh sb="13" eb="15">
      <t>ソウスウ</t>
    </rPh>
    <rPh sb="16" eb="17">
      <t>ワ</t>
    </rPh>
    <rPh sb="19" eb="22">
      <t>キョウブンサン</t>
    </rPh>
    <phoneticPr fontId="2"/>
  </si>
  <si>
    <t>pp.117</t>
    <phoneticPr fontId="2"/>
  </si>
  <si>
    <t>問題10-1</t>
    <rPh sb="0" eb="2">
      <t>モンダイ</t>
    </rPh>
    <phoneticPr fontId="2"/>
  </si>
  <si>
    <t>Hint</t>
    <phoneticPr fontId="2"/>
  </si>
  <si>
    <t>年</t>
    <rPh sb="0" eb="1">
      <t>ネン</t>
    </rPh>
    <phoneticPr fontId="2"/>
  </si>
  <si>
    <t>桜開花日</t>
    <rPh sb="0" eb="1">
      <t>サクラ</t>
    </rPh>
    <rPh sb="1" eb="3">
      <t>カイカ</t>
    </rPh>
    <rPh sb="3" eb="4">
      <t>ビ</t>
    </rPh>
    <phoneticPr fontId="2"/>
  </si>
  <si>
    <t>3月気温</t>
    <rPh sb="1" eb="2">
      <t>ガツ</t>
    </rPh>
    <rPh sb="2" eb="4">
      <t>キオン</t>
    </rPh>
    <phoneticPr fontId="2"/>
  </si>
  <si>
    <t>桜の開花日と3月の平均気温との共分散を求めよ</t>
    <rPh sb="0" eb="1">
      <t>サクラ</t>
    </rPh>
    <rPh sb="2" eb="4">
      <t>カイカ</t>
    </rPh>
    <rPh sb="4" eb="5">
      <t>ビ</t>
    </rPh>
    <rPh sb="7" eb="8">
      <t>ガツ</t>
    </rPh>
    <rPh sb="9" eb="11">
      <t>ヘイキン</t>
    </rPh>
    <rPh sb="11" eb="13">
      <t>キオン</t>
    </rPh>
    <rPh sb="15" eb="18">
      <t>キョウブンサン</t>
    </rPh>
    <rPh sb="19" eb="20">
      <t>モト</t>
    </rPh>
    <phoneticPr fontId="2"/>
  </si>
  <si>
    <t>共分散の値は小数点以下2桁とする</t>
    <rPh sb="0" eb="3">
      <t>キョウブンサン</t>
    </rPh>
    <rPh sb="4" eb="5">
      <t>アタイ</t>
    </rPh>
    <rPh sb="6" eb="9">
      <t>ショウスウテン</t>
    </rPh>
    <rPh sb="9" eb="11">
      <t>イカ</t>
    </rPh>
    <rPh sb="12" eb="13">
      <t>ケタ</t>
    </rPh>
    <phoneticPr fontId="2"/>
  </si>
  <si>
    <t>小数点以下2桁で求めるということは…</t>
    <rPh sb="0" eb="3">
      <t>ショウスウテン</t>
    </rPh>
    <rPh sb="3" eb="5">
      <t>イカ</t>
    </rPh>
    <rPh sb="6" eb="7">
      <t>ケタ</t>
    </rPh>
    <rPh sb="8" eb="9">
      <t>モト</t>
    </rPh>
    <phoneticPr fontId="2"/>
  </si>
  <si>
    <t>②や③の値は小数点以下2桁より多い桁数で計算する！</t>
    <phoneticPr fontId="2"/>
  </si>
  <si>
    <t>共分散の値＝</t>
    <rPh sb="0" eb="3">
      <t>キョウブンサン</t>
    </rPh>
    <rPh sb="4" eb="5">
      <t>アタイ</t>
    </rPh>
    <phoneticPr fontId="2"/>
  </si>
  <si>
    <t>共分散の単位</t>
    <rPh sb="0" eb="1">
      <t>キョウ</t>
    </rPh>
    <rPh sb="1" eb="3">
      <t>ブンサン</t>
    </rPh>
    <rPh sb="4" eb="6">
      <t>タンイ</t>
    </rPh>
    <phoneticPr fontId="2"/>
  </si>
  <si>
    <t>：</t>
    <phoneticPr fontId="2"/>
  </si>
  <si>
    <t>（xの単位)×(yの単位)</t>
    <rPh sb="3" eb="5">
      <t>タンイ</t>
    </rPh>
    <rPh sb="10" eb="12">
      <t>タンイ</t>
    </rPh>
    <phoneticPr fontId="2"/>
  </si>
  <si>
    <t>この例では「歳×万円」</t>
    <rPh sb="2" eb="3">
      <t>レイ</t>
    </rPh>
    <rPh sb="6" eb="7">
      <t>サイ</t>
    </rPh>
    <rPh sb="8" eb="10">
      <t>マンエン</t>
    </rPh>
    <phoneticPr fontId="2"/>
  </si>
  <si>
    <t>変数の組み合わせによって単位が異なると</t>
    <rPh sb="0" eb="2">
      <t>ヘンスウ</t>
    </rPh>
    <rPh sb="3" eb="4">
      <t>ク</t>
    </rPh>
    <rPh sb="5" eb="6">
      <t>ア</t>
    </rPh>
    <rPh sb="12" eb="14">
      <t>タンイ</t>
    </rPh>
    <rPh sb="15" eb="16">
      <t>コト</t>
    </rPh>
    <phoneticPr fontId="2"/>
  </si>
  <si>
    <t>2変数間の関連性の強さの比較ができない</t>
    <rPh sb="1" eb="3">
      <t>ヘンスウ</t>
    </rPh>
    <rPh sb="3" eb="4">
      <t>カン</t>
    </rPh>
    <rPh sb="5" eb="8">
      <t>カンレンセイ</t>
    </rPh>
    <rPh sb="9" eb="10">
      <t>ツヨ</t>
    </rPh>
    <rPh sb="12" eb="14">
      <t>ヒカク</t>
    </rPh>
    <phoneticPr fontId="2"/>
  </si>
  <si>
    <t>pp.118</t>
    <phoneticPr fontId="2"/>
  </si>
  <si>
    <t>相関係数</t>
    <rPh sb="0" eb="2">
      <t>ソウカン</t>
    </rPh>
    <rPh sb="2" eb="4">
      <t>ケイスウ</t>
    </rPh>
    <phoneticPr fontId="2"/>
  </si>
  <si>
    <t>（correlation coefficient）</t>
    <phoneticPr fontId="2"/>
  </si>
  <si>
    <t>標準化</t>
    <rPh sb="0" eb="3">
      <t>ヒョウジュンカ</t>
    </rPh>
    <phoneticPr fontId="2"/>
  </si>
  <si>
    <t>した2変数の共分散</t>
    <rPh sb="3" eb="5">
      <t>ヘンスウ</t>
    </rPh>
    <rPh sb="6" eb="9">
      <t>キョウブンサン</t>
    </rPh>
    <phoneticPr fontId="2"/>
  </si>
  <si>
    <t>単位をもたない</t>
    <rPh sb="0" eb="2">
      <t>タンイ</t>
    </rPh>
    <phoneticPr fontId="2"/>
  </si>
  <si>
    <t>元の変数の</t>
    <rPh sb="0" eb="1">
      <t>モト</t>
    </rPh>
    <rPh sb="2" eb="4">
      <t>ヘンスウ</t>
    </rPh>
    <phoneticPr fontId="2"/>
  </si>
  <si>
    <t>共分散</t>
    <rPh sb="0" eb="3">
      <t>キョウブンサン</t>
    </rPh>
    <phoneticPr fontId="2"/>
  </si>
  <si>
    <t>を2変数の</t>
    <rPh sb="2" eb="4">
      <t>ヘンスウ</t>
    </rPh>
    <phoneticPr fontId="2"/>
  </si>
  <si>
    <t>標準偏差の積</t>
    <rPh sb="0" eb="2">
      <t>ヒョウジュン</t>
    </rPh>
    <rPh sb="2" eb="4">
      <t>ヘンサ</t>
    </rPh>
    <rPh sb="5" eb="6">
      <t>セキ</t>
    </rPh>
    <phoneticPr fontId="2"/>
  </si>
  <si>
    <t>で割る</t>
    <rPh sb="1" eb="2">
      <t>ワ</t>
    </rPh>
    <phoneticPr fontId="2"/>
  </si>
  <si>
    <t>※</t>
    <phoneticPr fontId="2"/>
  </si>
  <si>
    <t>共分散よりも相関関係の強弱を判断しやすい</t>
    <rPh sb="0" eb="3">
      <t>キョウブンサン</t>
    </rPh>
    <rPh sb="6" eb="8">
      <t>ソウカン</t>
    </rPh>
    <rPh sb="8" eb="10">
      <t>カンケイ</t>
    </rPh>
    <rPh sb="11" eb="13">
      <t>キョウジャク</t>
    </rPh>
    <rPh sb="14" eb="16">
      <t>ハンダン</t>
    </rPh>
    <phoneticPr fontId="2"/>
  </si>
  <si>
    <t>相関係数の特徴</t>
    <rPh sb="0" eb="2">
      <t>ソウカン</t>
    </rPh>
    <rPh sb="2" eb="4">
      <t>ケイスウ</t>
    </rPh>
    <rPh sb="5" eb="7">
      <t>トクチョウ</t>
    </rPh>
    <phoneticPr fontId="2"/>
  </si>
  <si>
    <t>相関係数の</t>
    <rPh sb="0" eb="2">
      <t>ソウカン</t>
    </rPh>
    <rPh sb="2" eb="4">
      <t>ケイスウ</t>
    </rPh>
    <phoneticPr fontId="2"/>
  </si>
  <si>
    <t>正負</t>
    <rPh sb="0" eb="2">
      <t>セイフ</t>
    </rPh>
    <phoneticPr fontId="2"/>
  </si>
  <si>
    <t>は相関関係の正負を表す</t>
    <rPh sb="1" eb="3">
      <t>ソウカン</t>
    </rPh>
    <rPh sb="3" eb="5">
      <t>カンケイ</t>
    </rPh>
    <rPh sb="6" eb="8">
      <t>セイフ</t>
    </rPh>
    <rPh sb="9" eb="10">
      <t>アラワ</t>
    </rPh>
    <phoneticPr fontId="2"/>
  </si>
  <si>
    <t>大きさ</t>
    <rPh sb="0" eb="1">
      <t>オオ</t>
    </rPh>
    <phoneticPr fontId="2"/>
  </si>
  <si>
    <t>は相関関係の強弱を表す</t>
    <rPh sb="1" eb="3">
      <t>ソウカン</t>
    </rPh>
    <rPh sb="3" eb="5">
      <t>カンケイ</t>
    </rPh>
    <rPh sb="6" eb="8">
      <t>キョウジャク</t>
    </rPh>
    <rPh sb="9" eb="10">
      <t>アラワ</t>
    </rPh>
    <phoneticPr fontId="2"/>
  </si>
  <si>
    <t>相関係数の値は</t>
    <rPh sb="0" eb="2">
      <t>ソウカン</t>
    </rPh>
    <rPh sb="2" eb="4">
      <t>ケイスウ</t>
    </rPh>
    <rPh sb="5" eb="6">
      <t>アタイ</t>
    </rPh>
    <phoneticPr fontId="2"/>
  </si>
  <si>
    <t>から</t>
    <phoneticPr fontId="2"/>
  </si>
  <si>
    <t>まで</t>
    <phoneticPr fontId="2"/>
  </si>
  <si>
    <t>相関係数：0.716</t>
    <rPh sb="0" eb="2">
      <t>ソウカン</t>
    </rPh>
    <rPh sb="2" eb="4">
      <t>ケイスウ</t>
    </rPh>
    <phoneticPr fontId="2"/>
  </si>
  <si>
    <t>相関係数：-1</t>
    <rPh sb="0" eb="2">
      <t>ソウカン</t>
    </rPh>
    <rPh sb="2" eb="4">
      <t>ケイスウ</t>
    </rPh>
    <phoneticPr fontId="2"/>
  </si>
  <si>
    <t>相関係数：0</t>
    <rPh sb="0" eb="2">
      <t>ソウカン</t>
    </rPh>
    <rPh sb="2" eb="4">
      <t>ケイスウ</t>
    </rPh>
    <phoneticPr fontId="2"/>
  </si>
  <si>
    <t>相関係数：1</t>
    <rPh sb="0" eb="2">
      <t>ソウカン</t>
    </rPh>
    <rPh sb="2" eb="4">
      <t>ケイスウ</t>
    </rPh>
    <phoneticPr fontId="2"/>
  </si>
  <si>
    <t>pp.122</t>
    <phoneticPr fontId="2"/>
  </si>
  <si>
    <t>例題10-1</t>
    <rPh sb="0" eb="2">
      <t>レイダイ</t>
    </rPh>
    <phoneticPr fontId="2"/>
  </si>
  <si>
    <t>桜の開花日と3月の平均気温の相関係数</t>
    <rPh sb="0" eb="1">
      <t>サクラ</t>
    </rPh>
    <rPh sb="2" eb="4">
      <t>カイカ</t>
    </rPh>
    <rPh sb="4" eb="5">
      <t>ビ</t>
    </rPh>
    <rPh sb="7" eb="8">
      <t>ガツ</t>
    </rPh>
    <rPh sb="9" eb="11">
      <t>ヘイキン</t>
    </rPh>
    <rPh sb="11" eb="13">
      <t>キオン</t>
    </rPh>
    <rPh sb="14" eb="16">
      <t>ソウカン</t>
    </rPh>
    <rPh sb="16" eb="18">
      <t>ケイスウ</t>
    </rPh>
    <phoneticPr fontId="2"/>
  </si>
  <si>
    <t>偏差平方</t>
    <rPh sb="0" eb="2">
      <t>ヘンサ</t>
    </rPh>
    <rPh sb="2" eb="4">
      <t>ヘイホウ</t>
    </rPh>
    <phoneticPr fontId="2"/>
  </si>
  <si>
    <t>配布資料pp.4参照</t>
    <rPh sb="0" eb="2">
      <t>ハイフ</t>
    </rPh>
    <rPh sb="2" eb="4">
      <t>シリョウ</t>
    </rPh>
    <rPh sb="8" eb="10">
      <t>サンショウ</t>
    </rPh>
    <phoneticPr fontId="2"/>
  </si>
  <si>
    <t>xとyの共分散の値</t>
    <rPh sb="4" eb="7">
      <t>キョウブンサン</t>
    </rPh>
    <rPh sb="8" eb="9">
      <t>アタイ</t>
    </rPh>
    <phoneticPr fontId="2"/>
  </si>
  <si>
    <t>xの標準偏差</t>
    <rPh sb="2" eb="4">
      <t>ヒョウジュン</t>
    </rPh>
    <rPh sb="4" eb="6">
      <t>ヘンサ</t>
    </rPh>
    <phoneticPr fontId="2"/>
  </si>
  <si>
    <t>yの標準偏差</t>
    <rPh sb="2" eb="4">
      <t>ヒョウジュン</t>
    </rPh>
    <rPh sb="4" eb="6">
      <t>ヘンサ</t>
    </rPh>
    <phoneticPr fontId="2"/>
  </si>
  <si>
    <t>xとyの相関係数</t>
    <rPh sb="4" eb="6">
      <t>ソウカン</t>
    </rPh>
    <rPh sb="6" eb="8">
      <t>ケイスウ</t>
    </rPh>
    <phoneticPr fontId="2"/>
  </si>
  <si>
    <t>⇒</t>
    <phoneticPr fontId="2"/>
  </si>
  <si>
    <t>相関係数は-1から1の間</t>
    <rPh sb="0" eb="2">
      <t>ソウカン</t>
    </rPh>
    <rPh sb="2" eb="4">
      <t>ケイスウ</t>
    </rPh>
    <rPh sb="11" eb="12">
      <t>アイダ</t>
    </rPh>
    <phoneticPr fontId="2"/>
  </si>
  <si>
    <t>値が大きいほど相関関係が強い</t>
    <phoneticPr fontId="2"/>
  </si>
  <si>
    <t>相関係数の正負は相関関係の正負を表す</t>
    <rPh sb="0" eb="2">
      <t>ソウカン</t>
    </rPh>
    <rPh sb="2" eb="4">
      <t>ケイスウ</t>
    </rPh>
    <rPh sb="5" eb="7">
      <t>セイフ</t>
    </rPh>
    <rPh sb="8" eb="10">
      <t>ソウカン</t>
    </rPh>
    <rPh sb="10" eb="12">
      <t>カンケイ</t>
    </rPh>
    <rPh sb="13" eb="15">
      <t>セイフ</t>
    </rPh>
    <rPh sb="16" eb="17">
      <t>アラワ</t>
    </rPh>
    <phoneticPr fontId="2"/>
  </si>
  <si>
    <t>相関係数-0.94ということは</t>
    <rPh sb="0" eb="2">
      <t>ソウカン</t>
    </rPh>
    <rPh sb="2" eb="4">
      <t>ケイスウ</t>
    </rPh>
    <phoneticPr fontId="2"/>
  </si>
  <si>
    <t>強い負の相関関係</t>
    <rPh sb="0" eb="1">
      <t>ツヨ</t>
    </rPh>
    <rPh sb="2" eb="3">
      <t>フ</t>
    </rPh>
    <rPh sb="4" eb="6">
      <t>ソウカン</t>
    </rPh>
    <rPh sb="6" eb="8">
      <t>カンケイ</t>
    </rPh>
    <phoneticPr fontId="2"/>
  </si>
  <si>
    <t>があることがわかる</t>
    <phoneticPr fontId="2"/>
  </si>
  <si>
    <t>pp.123</t>
    <phoneticPr fontId="2"/>
  </si>
  <si>
    <t>問題10-2</t>
    <rPh sb="0" eb="2">
      <t>モンダイ</t>
    </rPh>
    <phoneticPr fontId="2"/>
  </si>
  <si>
    <t>桜の開花日と1月から3月までの平均気温の相関係数</t>
    <rPh sb="0" eb="1">
      <t>サクラ</t>
    </rPh>
    <rPh sb="2" eb="4">
      <t>カイカ</t>
    </rPh>
    <rPh sb="4" eb="5">
      <t>ビ</t>
    </rPh>
    <rPh sb="7" eb="8">
      <t>ガツ</t>
    </rPh>
    <rPh sb="11" eb="12">
      <t>ガツ</t>
    </rPh>
    <rPh sb="15" eb="17">
      <t>ヘイキン</t>
    </rPh>
    <rPh sb="17" eb="19">
      <t>キオン</t>
    </rPh>
    <rPh sb="20" eb="22">
      <t>ソウカン</t>
    </rPh>
    <rPh sb="22" eb="24">
      <t>ケイスウ</t>
    </rPh>
    <phoneticPr fontId="2"/>
  </si>
  <si>
    <t>表中の一部省略</t>
    <rPh sb="0" eb="2">
      <t>ヒョウチュウ</t>
    </rPh>
    <rPh sb="3" eb="5">
      <t>イチブ</t>
    </rPh>
    <rPh sb="5" eb="7">
      <t>ショウリャク</t>
    </rPh>
    <phoneticPr fontId="2"/>
  </si>
  <si>
    <t>桜の開花日(x)と１月の平均気温(y)</t>
    <rPh sb="0" eb="1">
      <t>サクラ</t>
    </rPh>
    <rPh sb="2" eb="4">
      <t>カイカ</t>
    </rPh>
    <rPh sb="4" eb="5">
      <t>ビ</t>
    </rPh>
    <rPh sb="10" eb="11">
      <t>ガツ</t>
    </rPh>
    <rPh sb="12" eb="14">
      <t>ヘイキン</t>
    </rPh>
    <rPh sb="14" eb="16">
      <t>キオン</t>
    </rPh>
    <phoneticPr fontId="2"/>
  </si>
  <si>
    <t>桜の開花日(x)についての偏差平方和</t>
    <rPh sb="0" eb="1">
      <t>サクラ</t>
    </rPh>
    <rPh sb="2" eb="4">
      <t>カイカ</t>
    </rPh>
    <rPh sb="4" eb="5">
      <t>ビ</t>
    </rPh>
    <rPh sb="13" eb="15">
      <t>ヘンサ</t>
    </rPh>
    <rPh sb="15" eb="17">
      <t>ヘイホウ</t>
    </rPh>
    <rPh sb="17" eb="18">
      <t>ワ</t>
    </rPh>
    <phoneticPr fontId="2"/>
  </si>
  <si>
    <t>桜の開花日(x)についての分散</t>
    <rPh sb="0" eb="1">
      <t>サクラ</t>
    </rPh>
    <rPh sb="2" eb="4">
      <t>カイカ</t>
    </rPh>
    <rPh sb="4" eb="5">
      <t>ビ</t>
    </rPh>
    <rPh sb="13" eb="15">
      <t>ブンサン</t>
    </rPh>
    <phoneticPr fontId="2"/>
  </si>
  <si>
    <t>データ数(n)</t>
    <rPh sb="3" eb="4">
      <t>スウ</t>
    </rPh>
    <phoneticPr fontId="2"/>
  </si>
  <si>
    <t>1月の平均気温(y)についての偏差平方和</t>
    <rPh sb="1" eb="2">
      <t>ガツ</t>
    </rPh>
    <rPh sb="3" eb="5">
      <t>ヘイキン</t>
    </rPh>
    <rPh sb="5" eb="7">
      <t>キオン</t>
    </rPh>
    <rPh sb="15" eb="17">
      <t>ヘンサ</t>
    </rPh>
    <rPh sb="17" eb="19">
      <t>ヘイホウ</t>
    </rPh>
    <rPh sb="19" eb="20">
      <t>ワ</t>
    </rPh>
    <phoneticPr fontId="2"/>
  </si>
  <si>
    <t>1月の平均気温(y)についての分散</t>
    <rPh sb="1" eb="2">
      <t>ガツ</t>
    </rPh>
    <rPh sb="3" eb="5">
      <t>ヘイキン</t>
    </rPh>
    <rPh sb="5" eb="7">
      <t>キオン</t>
    </rPh>
    <rPh sb="15" eb="17">
      <t>ブンサン</t>
    </rPh>
    <phoneticPr fontId="2"/>
  </si>
  <si>
    <t>平均値からの偏差の積和</t>
    <rPh sb="0" eb="3">
      <t>ヘイキンチ</t>
    </rPh>
    <rPh sb="6" eb="8">
      <t>ヘンサ</t>
    </rPh>
    <rPh sb="9" eb="10">
      <t>セキ</t>
    </rPh>
    <rPh sb="10" eb="11">
      <t>ワ</t>
    </rPh>
    <phoneticPr fontId="2"/>
  </si>
  <si>
    <t>2変数の共分散</t>
    <rPh sb="1" eb="3">
      <t>ヘンスウ</t>
    </rPh>
    <rPh sb="4" eb="7">
      <t>キョウブンサン</t>
    </rPh>
    <phoneticPr fontId="2"/>
  </si>
  <si>
    <t>つづき</t>
    <phoneticPr fontId="2"/>
  </si>
  <si>
    <t>桜の開花日(x)と２月の平均気温(y)</t>
    <rPh sb="0" eb="1">
      <t>サクラ</t>
    </rPh>
    <rPh sb="2" eb="4">
      <t>カイカ</t>
    </rPh>
    <rPh sb="4" eb="5">
      <t>ビ</t>
    </rPh>
    <rPh sb="10" eb="11">
      <t>ガツ</t>
    </rPh>
    <rPh sb="12" eb="14">
      <t>ヘイキン</t>
    </rPh>
    <rPh sb="14" eb="16">
      <t>キオン</t>
    </rPh>
    <phoneticPr fontId="2"/>
  </si>
  <si>
    <t>2月の平均気温(y)についての偏差平方和</t>
    <rPh sb="1" eb="2">
      <t>ガツ</t>
    </rPh>
    <rPh sb="3" eb="5">
      <t>ヘイキン</t>
    </rPh>
    <rPh sb="5" eb="7">
      <t>キオン</t>
    </rPh>
    <rPh sb="15" eb="17">
      <t>ヘンサ</t>
    </rPh>
    <rPh sb="17" eb="19">
      <t>ヘイホウ</t>
    </rPh>
    <rPh sb="19" eb="20">
      <t>ワ</t>
    </rPh>
    <phoneticPr fontId="2"/>
  </si>
  <si>
    <t>2月の平均気温(y)についての分散</t>
    <rPh sb="1" eb="2">
      <t>ガツ</t>
    </rPh>
    <rPh sb="3" eb="5">
      <t>ヘイキン</t>
    </rPh>
    <rPh sb="5" eb="7">
      <t>キオン</t>
    </rPh>
    <rPh sb="15" eb="17">
      <t>ブンサン</t>
    </rPh>
    <phoneticPr fontId="2"/>
  </si>
  <si>
    <t>桜の開花日と各月の平均気温の相関係数</t>
    <rPh sb="0" eb="1">
      <t>サクラ</t>
    </rPh>
    <rPh sb="2" eb="4">
      <t>カイカ</t>
    </rPh>
    <rPh sb="4" eb="5">
      <t>ビ</t>
    </rPh>
    <rPh sb="6" eb="8">
      <t>カクツキ</t>
    </rPh>
    <rPh sb="9" eb="11">
      <t>ヘイキン</t>
    </rPh>
    <rPh sb="11" eb="13">
      <t>キオン</t>
    </rPh>
    <rPh sb="14" eb="16">
      <t>ソウカン</t>
    </rPh>
    <rPh sb="16" eb="18">
      <t>ケイスウ</t>
    </rPh>
    <phoneticPr fontId="2"/>
  </si>
  <si>
    <t>1月</t>
    <rPh sb="1" eb="2">
      <t>ガツ</t>
    </rPh>
    <phoneticPr fontId="2"/>
  </si>
  <si>
    <t>2月</t>
    <rPh sb="1" eb="2">
      <t>ガツ</t>
    </rPh>
    <phoneticPr fontId="2"/>
  </si>
  <si>
    <t>3月</t>
    <rPh sb="1" eb="2">
      <t>ガツ</t>
    </rPh>
    <phoneticPr fontId="2"/>
  </si>
  <si>
    <t>もっとも相関関係が強いのは</t>
    <rPh sb="4" eb="6">
      <t>ソウカン</t>
    </rPh>
    <rPh sb="6" eb="8">
      <t>カンケイ</t>
    </rPh>
    <rPh sb="9" eb="10">
      <t>ツヨ</t>
    </rPh>
    <phoneticPr fontId="2"/>
  </si>
  <si>
    <t>月の平均気温である。</t>
    <rPh sb="0" eb="1">
      <t>ガツ</t>
    </rPh>
    <rPh sb="2" eb="4">
      <t>ヘイキン</t>
    </rPh>
    <rPh sb="4" eb="6">
      <t>キオン</t>
    </rPh>
    <phoneticPr fontId="2"/>
  </si>
  <si>
    <t>桜の開花日に関して</t>
    <rPh sb="0" eb="1">
      <t>サクラ</t>
    </rPh>
    <rPh sb="2" eb="4">
      <t>カイカ</t>
    </rPh>
    <rPh sb="4" eb="5">
      <t>ビ</t>
    </rPh>
    <rPh sb="6" eb="7">
      <t>カン</t>
    </rPh>
    <phoneticPr fontId="2"/>
  </si>
  <si>
    <t>pp.124</t>
    <phoneticPr fontId="2"/>
  </si>
  <si>
    <t>相関係数の注意点</t>
    <rPh sb="0" eb="2">
      <t>ソウカン</t>
    </rPh>
    <rPh sb="2" eb="4">
      <t>ケイスウ</t>
    </rPh>
    <rPh sb="5" eb="8">
      <t>チュウイテン</t>
    </rPh>
    <phoneticPr fontId="2"/>
  </si>
  <si>
    <t>以下のような場合は、相関係数は使えない</t>
    <rPh sb="0" eb="2">
      <t>イカ</t>
    </rPh>
    <rPh sb="6" eb="8">
      <t>バアイ</t>
    </rPh>
    <rPh sb="10" eb="12">
      <t>ソウカン</t>
    </rPh>
    <rPh sb="12" eb="14">
      <t>ケイスウ</t>
    </rPh>
    <rPh sb="15" eb="16">
      <t>ツカ</t>
    </rPh>
    <phoneticPr fontId="2"/>
  </si>
  <si>
    <t>度数分布が</t>
    <rPh sb="0" eb="2">
      <t>ドスウ</t>
    </rPh>
    <rPh sb="2" eb="4">
      <t>ブンプ</t>
    </rPh>
    <phoneticPr fontId="2"/>
  </si>
  <si>
    <t>左右対称でない</t>
    <rPh sb="0" eb="2">
      <t>サユウ</t>
    </rPh>
    <rPh sb="2" eb="4">
      <t>タイショウ</t>
    </rPh>
    <phoneticPr fontId="2"/>
  </si>
  <si>
    <t>場合</t>
    <rPh sb="0" eb="2">
      <t>バアイ</t>
    </rPh>
    <phoneticPr fontId="2"/>
  </si>
  <si>
    <t>外れ値</t>
    <rPh sb="0" eb="1">
      <t>ハズ</t>
    </rPh>
    <rPh sb="2" eb="3">
      <t>チ</t>
    </rPh>
    <phoneticPr fontId="2"/>
  </si>
  <si>
    <t>が存在する場合</t>
    <rPh sb="1" eb="3">
      <t>ソンザイ</t>
    </rPh>
    <rPh sb="5" eb="7">
      <t>バアイ</t>
    </rPh>
    <phoneticPr fontId="2"/>
  </si>
  <si>
    <t>曲線関係をもつ相関関係がある場合</t>
    <rPh sb="0" eb="2">
      <t>キョクセン</t>
    </rPh>
    <rPh sb="2" eb="4">
      <t>カンケイ</t>
    </rPh>
    <rPh sb="7" eb="9">
      <t>ソウカン</t>
    </rPh>
    <rPh sb="9" eb="11">
      <t>カンケイ</t>
    </rPh>
    <rPh sb="14" eb="16">
      <t>バアイ</t>
    </rPh>
    <phoneticPr fontId="2"/>
  </si>
  <si>
    <t>※どちらも標準化の問題点と同じ</t>
    <rPh sb="5" eb="8">
      <t>ヒョウジュンカ</t>
    </rPh>
    <rPh sb="9" eb="12">
      <t>モンダイテン</t>
    </rPh>
    <rPh sb="13" eb="14">
      <t>オナ</t>
    </rPh>
    <phoneticPr fontId="2"/>
  </si>
  <si>
    <t>※共分散に基づく計算をするため</t>
    <rPh sb="1" eb="4">
      <t>キョウブンサン</t>
    </rPh>
    <rPh sb="5" eb="6">
      <t>モト</t>
    </rPh>
    <rPh sb="8" eb="10">
      <t>ケイサン</t>
    </rPh>
    <phoneticPr fontId="2"/>
  </si>
  <si>
    <t>pp.125</t>
    <phoneticPr fontId="2"/>
  </si>
  <si>
    <t>相関係数では因果関係の証明はできない</t>
    <rPh sb="0" eb="2">
      <t>ソウカン</t>
    </rPh>
    <rPh sb="2" eb="4">
      <t>ケイスウ</t>
    </rPh>
    <rPh sb="6" eb="8">
      <t>インガ</t>
    </rPh>
    <rPh sb="8" eb="10">
      <t>カンケイ</t>
    </rPh>
    <rPh sb="11" eb="13">
      <t>ショウメイ</t>
    </rPh>
    <phoneticPr fontId="2"/>
  </si>
  <si>
    <t>相関関係</t>
    <rPh sb="0" eb="2">
      <t>ソウカン</t>
    </rPh>
    <rPh sb="2" eb="4">
      <t>カンケイ</t>
    </rPh>
    <phoneticPr fontId="2"/>
  </si>
  <si>
    <t>一方の値の大きさともう一方の値の大きさに</t>
    <rPh sb="0" eb="2">
      <t>イッポウ</t>
    </rPh>
    <rPh sb="3" eb="4">
      <t>アタイ</t>
    </rPh>
    <rPh sb="5" eb="6">
      <t>オオ</t>
    </rPh>
    <rPh sb="11" eb="13">
      <t>イッポウ</t>
    </rPh>
    <rPh sb="14" eb="15">
      <t>アタイ</t>
    </rPh>
    <rPh sb="16" eb="17">
      <t>オオ</t>
    </rPh>
    <phoneticPr fontId="2"/>
  </si>
  <si>
    <t>関連性があること</t>
    <rPh sb="0" eb="3">
      <t>カンレンセイ</t>
    </rPh>
    <phoneticPr fontId="2"/>
  </si>
  <si>
    <t>Aが多いときBも多い傾向がある</t>
    <rPh sb="2" eb="3">
      <t>オオ</t>
    </rPh>
    <rPh sb="8" eb="9">
      <t>オオ</t>
    </rPh>
    <rPh sb="10" eb="12">
      <t>ケイコウ</t>
    </rPh>
    <phoneticPr fontId="2"/>
  </si>
  <si>
    <t>・</t>
    <phoneticPr fontId="2"/>
  </si>
  <si>
    <t>Aが大きいとBが小さい傾向がある</t>
    <rPh sb="2" eb="3">
      <t>オオ</t>
    </rPh>
    <rPh sb="8" eb="9">
      <t>チイ</t>
    </rPh>
    <rPh sb="11" eb="13">
      <t>ケイコウ</t>
    </rPh>
    <phoneticPr fontId="2"/>
  </si>
  <si>
    <t>因果関係</t>
    <rPh sb="0" eb="2">
      <t>インガ</t>
    </rPh>
    <rPh sb="2" eb="4">
      <t>カンケイ</t>
    </rPh>
    <phoneticPr fontId="2"/>
  </si>
  <si>
    <t>相関係数で表すことができるのはこっち！</t>
    <rPh sb="0" eb="2">
      <t>ソウカン</t>
    </rPh>
    <rPh sb="2" eb="4">
      <t>ケイスウ</t>
    </rPh>
    <rPh sb="5" eb="6">
      <t>アラワ</t>
    </rPh>
    <phoneticPr fontId="2"/>
  </si>
  <si>
    <t>原因と結果のつながりがあること</t>
    <rPh sb="0" eb="2">
      <t>ゲンイン</t>
    </rPh>
    <rPh sb="3" eb="5">
      <t>ケッカ</t>
    </rPh>
    <phoneticPr fontId="2"/>
  </si>
  <si>
    <t>因果関係があるときは、相関関係がある可能性がある</t>
    <rPh sb="0" eb="2">
      <t>インガ</t>
    </rPh>
    <rPh sb="2" eb="4">
      <t>カンケイ</t>
    </rPh>
    <rPh sb="11" eb="13">
      <t>ソウカン</t>
    </rPh>
    <rPh sb="13" eb="15">
      <t>カンケイ</t>
    </rPh>
    <rPh sb="18" eb="21">
      <t>カノウセイ</t>
    </rPh>
    <phoneticPr fontId="2"/>
  </si>
  <si>
    <t>相関関係があっても、A→Bという因果関係があるとは限らない！</t>
    <rPh sb="0" eb="2">
      <t>ソウカン</t>
    </rPh>
    <rPh sb="2" eb="4">
      <t>カンケイ</t>
    </rPh>
    <rPh sb="16" eb="18">
      <t>インガ</t>
    </rPh>
    <rPh sb="18" eb="20">
      <t>カンケイ</t>
    </rPh>
    <rPh sb="25" eb="26">
      <t>カギ</t>
    </rPh>
    <phoneticPr fontId="2"/>
  </si>
  <si>
    <t>参考：</t>
    <rPh sb="0" eb="2">
      <t>サンコウ</t>
    </rPh>
    <phoneticPr fontId="2"/>
  </si>
  <si>
    <t>https://atarimae.biz/archives/7374</t>
    <phoneticPr fontId="2"/>
  </si>
  <si>
    <t>Cが多いのが原因で、結果としてDも多くなる</t>
    <rPh sb="2" eb="3">
      <t>オオ</t>
    </rPh>
    <rPh sb="6" eb="8">
      <t>ゲンイン</t>
    </rPh>
    <rPh sb="10" eb="12">
      <t>ケッカ</t>
    </rPh>
    <rPh sb="17" eb="18">
      <t>オオ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</si>
</sst>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"/>
    <numFmt numFmtId="177" formatCode="0.0000"/>
    <numFmt numFmtId="178" formatCode="0.00_);[Red]\(0.00\)"/>
  </numFmts>
  <fonts count="15">
    <font>
      <sz val="11"/>
      <color theme="1"/>
      <name val="Trebuchet MS"/>
      <family val="2"/>
      <charset val="128"/>
    </font>
    <font>
      <sz val="12"/>
      <color theme="1"/>
      <name val="メイリオ"/>
      <family val="3"/>
      <charset val="128"/>
    </font>
    <font>
      <sz val="6"/>
      <name val="Trebuchet MS"/>
      <family val="2"/>
      <charset val="128"/>
    </font>
    <font>
      <sz val="16"/>
      <color theme="1"/>
      <name val="Wingdings"/>
      <charset val="2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2"/>
      <color rgb="FFFF0000"/>
      <name val="メイリオ"/>
      <family val="3"/>
      <charset val="128"/>
    </font>
    <font>
      <sz val="12"/>
      <name val="メイリオ"/>
      <family val="3"/>
      <charset val="128"/>
    </font>
    <font>
      <b/>
      <sz val="12"/>
      <name val="メイリオ"/>
      <family val="3"/>
      <charset val="128"/>
    </font>
    <font>
      <sz val="12"/>
      <color theme="4"/>
      <name val="メイリオ"/>
      <family val="3"/>
      <charset val="128"/>
    </font>
    <font>
      <sz val="10"/>
      <color rgb="FFFF0000"/>
      <name val="メイリオ"/>
      <family val="3"/>
      <charset val="128"/>
    </font>
    <font>
      <sz val="12"/>
      <color theme="3"/>
      <name val="メイリオ"/>
      <family val="3"/>
      <charset val="128"/>
    </font>
    <font>
      <sz val="12"/>
      <color rgb="FF00B050"/>
      <name val="メイリオ"/>
      <family val="3"/>
      <charset val="128"/>
    </font>
    <font>
      <sz val="12"/>
      <color rgb="FFC00000"/>
      <name val="メイリオ"/>
      <family val="3"/>
      <charset val="128"/>
    </font>
    <font>
      <sz val="12"/>
      <color rgb="FF0070C0"/>
      <name val="メイリオ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7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dashed">
        <color auto="1"/>
      </right>
      <top/>
      <bottom/>
      <diagonal/>
    </border>
    <border>
      <left style="medium">
        <color auto="1"/>
      </left>
      <right/>
      <top/>
      <bottom style="dashed">
        <color auto="1"/>
      </bottom>
      <diagonal/>
    </border>
    <border>
      <left/>
      <right/>
      <top/>
      <bottom style="dashed">
        <color auto="1"/>
      </bottom>
      <diagonal/>
    </border>
    <border>
      <left/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/>
      <top/>
      <bottom style="dashed">
        <color auto="1"/>
      </bottom>
      <diagonal/>
    </border>
    <border>
      <left/>
      <right style="medium">
        <color auto="1"/>
      </right>
      <top/>
      <bottom style="dashed">
        <color auto="1"/>
      </bottom>
      <diagonal/>
    </border>
    <border>
      <left style="dashed">
        <color auto="1"/>
      </left>
      <right/>
      <top style="dashed">
        <color auto="1"/>
      </top>
      <bottom/>
      <diagonal/>
    </border>
    <border>
      <left/>
      <right/>
      <top style="dashed">
        <color auto="1"/>
      </top>
      <bottom/>
      <diagonal/>
    </border>
    <border>
      <left/>
      <right style="dashed">
        <color auto="1"/>
      </right>
      <top style="dashed">
        <color auto="1"/>
      </top>
      <bottom/>
      <diagonal/>
    </border>
    <border>
      <left style="dashed">
        <color auto="1"/>
      </left>
      <right/>
      <top/>
      <bottom/>
      <diagonal/>
    </border>
    <border>
      <left style="medium">
        <color auto="1"/>
      </left>
      <right/>
      <top style="dashed">
        <color auto="1"/>
      </top>
      <bottom/>
      <diagonal/>
    </border>
    <border>
      <left/>
      <right style="medium">
        <color auto="1"/>
      </right>
      <top style="dashed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FF0000"/>
      </left>
      <right/>
      <top style="thin">
        <color rgb="FFFF0000"/>
      </top>
      <bottom style="thin">
        <color rgb="FFFF0000"/>
      </bottom>
      <diagonal/>
    </border>
    <border>
      <left/>
      <right/>
      <top style="thin">
        <color rgb="FFFF0000"/>
      </top>
      <bottom style="thin">
        <color rgb="FFFF0000"/>
      </bottom>
      <diagonal/>
    </border>
    <border>
      <left/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FF0000"/>
      </left>
      <right/>
      <top style="double">
        <color rgb="FFFF0000"/>
      </top>
      <bottom style="thin">
        <color rgb="FFFF0000"/>
      </bottom>
      <diagonal/>
    </border>
    <border>
      <left/>
      <right/>
      <top style="double">
        <color rgb="FFFF0000"/>
      </top>
      <bottom style="thin">
        <color rgb="FFFF0000"/>
      </bottom>
      <diagonal/>
    </border>
    <border>
      <left style="thin">
        <color theme="3"/>
      </left>
      <right style="thin">
        <color theme="3"/>
      </right>
      <top style="thin">
        <color theme="3"/>
      </top>
      <bottom style="thin">
        <color theme="3"/>
      </bottom>
      <diagonal/>
    </border>
    <border>
      <left style="thin">
        <color theme="3"/>
      </left>
      <right style="thin">
        <color theme="3"/>
      </right>
      <top style="double">
        <color theme="3"/>
      </top>
      <bottom style="thin">
        <color theme="3"/>
      </bottom>
      <diagonal/>
    </border>
    <border>
      <left style="thin">
        <color theme="3"/>
      </left>
      <right style="thin">
        <color theme="3"/>
      </right>
      <top style="thin">
        <color theme="3"/>
      </top>
      <bottom/>
      <diagonal/>
    </border>
    <border>
      <left/>
      <right style="thin">
        <color theme="3"/>
      </right>
      <top style="thin">
        <color theme="3"/>
      </top>
      <bottom style="double">
        <color theme="3"/>
      </bottom>
      <diagonal/>
    </border>
    <border>
      <left style="thin">
        <color theme="3"/>
      </left>
      <right/>
      <top style="thin">
        <color theme="3"/>
      </top>
      <bottom style="thin">
        <color theme="3"/>
      </bottom>
      <diagonal/>
    </border>
    <border>
      <left style="thin">
        <color theme="3"/>
      </left>
      <right/>
      <top style="thin">
        <color theme="3"/>
      </top>
      <bottom/>
      <diagonal/>
    </border>
    <border>
      <left/>
      <right style="thin">
        <color theme="3"/>
      </right>
      <top style="thin">
        <color theme="3"/>
      </top>
      <bottom style="thin">
        <color theme="3"/>
      </bottom>
      <diagonal/>
    </border>
    <border>
      <left style="thin">
        <color theme="3"/>
      </left>
      <right style="thin">
        <color theme="3"/>
      </right>
      <top style="thin">
        <color theme="3"/>
      </top>
      <bottom style="double">
        <color theme="3"/>
      </bottom>
      <diagonal/>
    </border>
    <border>
      <left/>
      <right style="thin">
        <color rgb="FF00B050"/>
      </right>
      <top style="thin">
        <color rgb="FF00B050"/>
      </top>
      <bottom style="thin">
        <color rgb="FF00B050"/>
      </bottom>
      <diagonal/>
    </border>
    <border>
      <left/>
      <right/>
      <top style="thin">
        <color rgb="FF00B050"/>
      </top>
      <bottom style="thin">
        <color rgb="FF00B050"/>
      </bottom>
      <diagonal/>
    </border>
    <border>
      <left style="thin">
        <color theme="3"/>
      </left>
      <right/>
      <top style="double">
        <color theme="3"/>
      </top>
      <bottom style="thin">
        <color theme="3"/>
      </bottom>
      <diagonal/>
    </border>
    <border>
      <left style="thin">
        <color rgb="FF00B050"/>
      </left>
      <right/>
      <top style="thin">
        <color rgb="FF00B050"/>
      </top>
      <bottom style="thin">
        <color rgb="FF00B050"/>
      </bottom>
      <diagonal/>
    </border>
    <border>
      <left style="thin">
        <color rgb="FF00B050"/>
      </left>
      <right/>
      <top style="thin">
        <color rgb="FF00B050"/>
      </top>
      <bottom/>
      <diagonal/>
    </border>
    <border>
      <left/>
      <right/>
      <top style="thin">
        <color rgb="FF00B050"/>
      </top>
      <bottom/>
      <diagonal/>
    </border>
    <border>
      <left/>
      <right style="thin">
        <color rgb="FF00B050"/>
      </right>
      <top style="thin">
        <color rgb="FF00B050"/>
      </top>
      <bottom/>
      <diagonal/>
    </border>
    <border>
      <left style="thin">
        <color rgb="FF00B050"/>
      </left>
      <right/>
      <top style="double">
        <color rgb="FF00B050"/>
      </top>
      <bottom/>
      <diagonal/>
    </border>
    <border>
      <left/>
      <right/>
      <top style="double">
        <color rgb="FF00B050"/>
      </top>
      <bottom/>
      <diagonal/>
    </border>
    <border>
      <left/>
      <right style="thin">
        <color rgb="FF00B050"/>
      </right>
      <top style="double">
        <color rgb="FF00B050"/>
      </top>
      <bottom/>
      <diagonal/>
    </border>
    <border>
      <left style="thin">
        <color rgb="FFC00000"/>
      </left>
      <right/>
      <top style="thin">
        <color rgb="FFC00000"/>
      </top>
      <bottom style="thin">
        <color rgb="FFC00000"/>
      </bottom>
      <diagonal/>
    </border>
    <border>
      <left/>
      <right/>
      <top style="thin">
        <color rgb="FFC00000"/>
      </top>
      <bottom style="thin">
        <color rgb="FFC00000"/>
      </bottom>
      <diagonal/>
    </border>
    <border>
      <left/>
      <right style="thin">
        <color rgb="FFC00000"/>
      </right>
      <top style="thin">
        <color rgb="FFC00000"/>
      </top>
      <bottom style="thin">
        <color rgb="FFC00000"/>
      </bottom>
      <diagonal/>
    </border>
    <border>
      <left/>
      <right/>
      <top style="thin">
        <color theme="3"/>
      </top>
      <bottom style="thin">
        <color theme="3"/>
      </bottom>
      <diagonal/>
    </border>
    <border>
      <left/>
      <right/>
      <top style="thin">
        <color theme="3"/>
      </top>
      <bottom style="double">
        <color theme="3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/>
      <right style="thin">
        <color rgb="FFFF0000"/>
      </right>
      <top/>
      <bottom/>
      <diagonal/>
    </border>
    <border>
      <left style="thin">
        <color rgb="FFFF0000"/>
      </left>
      <right/>
      <top/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</borders>
  <cellStyleXfs count="3">
    <xf numFmtId="0" fontId="0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</cellStyleXfs>
  <cellXfs count="207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2" xfId="0" applyFont="1" applyBorder="1">
      <alignment vertical="center"/>
    </xf>
    <xf numFmtId="0" fontId="1" fillId="0" borderId="3" xfId="0" applyFont="1" applyBorder="1">
      <alignment vertical="center"/>
    </xf>
    <xf numFmtId="0" fontId="1" fillId="0" borderId="4" xfId="0" applyFont="1" applyBorder="1">
      <alignment vertical="center"/>
    </xf>
    <xf numFmtId="0" fontId="1" fillId="0" borderId="5" xfId="0" applyFont="1" applyBorder="1">
      <alignment vertical="center"/>
    </xf>
    <xf numFmtId="0" fontId="1" fillId="0" borderId="11" xfId="0" applyFont="1" applyBorder="1">
      <alignment vertical="center"/>
    </xf>
    <xf numFmtId="0" fontId="1" fillId="0" borderId="12" xfId="0" applyFont="1" applyBorder="1">
      <alignment vertical="center"/>
    </xf>
    <xf numFmtId="0" fontId="1" fillId="0" borderId="14" xfId="0" applyFont="1" applyBorder="1">
      <alignment vertical="center"/>
    </xf>
    <xf numFmtId="0" fontId="1" fillId="0" borderId="16" xfId="0" applyFont="1" applyBorder="1">
      <alignment vertical="center"/>
    </xf>
    <xf numFmtId="0" fontId="1" fillId="0" borderId="17" xfId="0" applyFont="1" applyBorder="1">
      <alignment vertical="center"/>
    </xf>
    <xf numFmtId="0" fontId="1" fillId="0" borderId="18" xfId="0" applyFont="1" applyBorder="1">
      <alignment vertical="center"/>
    </xf>
    <xf numFmtId="0" fontId="1" fillId="0" borderId="9" xfId="0" applyFont="1" applyBorder="1">
      <alignment vertical="center"/>
    </xf>
    <xf numFmtId="0" fontId="3" fillId="0" borderId="15" xfId="0" applyFont="1" applyBorder="1">
      <alignment vertical="center"/>
    </xf>
    <xf numFmtId="0" fontId="1" fillId="0" borderId="4" xfId="0" applyFont="1" applyBorder="1" applyAlignment="1">
      <alignment horizontal="left" vertical="center"/>
    </xf>
    <xf numFmtId="0" fontId="1" fillId="0" borderId="20" xfId="0" applyFont="1" applyBorder="1">
      <alignment vertical="center"/>
    </xf>
    <xf numFmtId="0" fontId="1" fillId="0" borderId="10" xfId="0" applyFont="1" applyBorder="1">
      <alignment vertical="center"/>
    </xf>
    <xf numFmtId="0" fontId="7" fillId="0" borderId="0" xfId="0" applyFont="1">
      <alignment vertical="center"/>
    </xf>
    <xf numFmtId="0" fontId="1" fillId="0" borderId="19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176" fontId="7" fillId="0" borderId="0" xfId="0" applyNumberFormat="1" applyFont="1" applyAlignment="1">
      <alignment horizontal="left" vertical="center"/>
    </xf>
    <xf numFmtId="0" fontId="1" fillId="0" borderId="1" xfId="0" applyFont="1" applyBorder="1">
      <alignment vertical="center"/>
    </xf>
    <xf numFmtId="0" fontId="1" fillId="0" borderId="6" xfId="0" applyFont="1" applyBorder="1">
      <alignment vertical="center"/>
    </xf>
    <xf numFmtId="0" fontId="1" fillId="0" borderId="7" xfId="0" applyFont="1" applyBorder="1">
      <alignment vertical="center"/>
    </xf>
    <xf numFmtId="0" fontId="1" fillId="0" borderId="8" xfId="0" applyFont="1" applyBorder="1">
      <alignment vertical="center"/>
    </xf>
    <xf numFmtId="0" fontId="3" fillId="0" borderId="9" xfId="0" applyFont="1" applyBorder="1">
      <alignment vertical="center"/>
    </xf>
    <xf numFmtId="0" fontId="7" fillId="0" borderId="21" xfId="0" applyFont="1" applyBorder="1" applyAlignment="1">
      <alignment horizontal="left" vertical="center"/>
    </xf>
    <xf numFmtId="0" fontId="7" fillId="0" borderId="26" xfId="0" applyFont="1" applyBorder="1">
      <alignment vertical="center"/>
    </xf>
    <xf numFmtId="0" fontId="7" fillId="0" borderId="22" xfId="0" applyFont="1" applyBorder="1">
      <alignment vertical="center"/>
    </xf>
    <xf numFmtId="0" fontId="1" fillId="0" borderId="10" xfId="0" applyFont="1" applyBorder="1" applyAlignment="1">
      <alignment horizontal="left" vertical="center"/>
    </xf>
    <xf numFmtId="0" fontId="3" fillId="0" borderId="11" xfId="0" applyFont="1" applyBorder="1">
      <alignment vertical="center"/>
    </xf>
    <xf numFmtId="0" fontId="1" fillId="0" borderId="13" xfId="0" applyFont="1" applyBorder="1">
      <alignment vertical="center"/>
    </xf>
    <xf numFmtId="0" fontId="8" fillId="0" borderId="0" xfId="0" applyFont="1">
      <alignment vertical="center"/>
    </xf>
    <xf numFmtId="0" fontId="1" fillId="0" borderId="19" xfId="0" applyFont="1" applyBorder="1">
      <alignment vertical="center"/>
    </xf>
    <xf numFmtId="176" fontId="0" fillId="0" borderId="0" xfId="0" applyNumberFormat="1">
      <alignment vertical="center"/>
    </xf>
    <xf numFmtId="0" fontId="7" fillId="0" borderId="0" xfId="0" applyFont="1" applyAlignment="1">
      <alignment horizontal="right" vertical="center"/>
    </xf>
    <xf numFmtId="0" fontId="7" fillId="0" borderId="0" xfId="0" applyFont="1" applyAlignment="1">
      <alignment horizontal="right" vertical="top"/>
    </xf>
    <xf numFmtId="0" fontId="7" fillId="0" borderId="23" xfId="0" applyFont="1" applyBorder="1" applyAlignment="1">
      <alignment horizontal="left" vertical="center"/>
    </xf>
    <xf numFmtId="0" fontId="7" fillId="0" borderId="24" xfId="0" applyFont="1" applyBorder="1" applyAlignment="1">
      <alignment horizontal="left" vertical="center"/>
    </xf>
    <xf numFmtId="0" fontId="7" fillId="0" borderId="33" xfId="0" applyFont="1" applyBorder="1" applyAlignment="1">
      <alignment horizontal="left" vertical="center"/>
    </xf>
    <xf numFmtId="0" fontId="7" fillId="0" borderId="34" xfId="0" applyFont="1" applyBorder="1" applyAlignment="1">
      <alignment horizontal="left" vertical="center"/>
    </xf>
    <xf numFmtId="0" fontId="7" fillId="0" borderId="25" xfId="0" applyFont="1" applyBorder="1" applyAlignment="1">
      <alignment horizontal="left" vertical="center"/>
    </xf>
    <xf numFmtId="0" fontId="7" fillId="0" borderId="22" xfId="0" applyFont="1" applyBorder="1" applyAlignment="1">
      <alignment horizontal="left" vertical="center"/>
    </xf>
    <xf numFmtId="0" fontId="7" fillId="0" borderId="34" xfId="0" applyFont="1" applyBorder="1">
      <alignment vertical="center"/>
    </xf>
    <xf numFmtId="0" fontId="7" fillId="0" borderId="30" xfId="0" applyFont="1" applyBorder="1">
      <alignment vertical="center"/>
    </xf>
    <xf numFmtId="0" fontId="7" fillId="0" borderId="31" xfId="0" applyFont="1" applyBorder="1">
      <alignment vertical="center"/>
    </xf>
    <xf numFmtId="0" fontId="7" fillId="0" borderId="32" xfId="0" applyFont="1" applyBorder="1">
      <alignment vertical="center"/>
    </xf>
    <xf numFmtId="0" fontId="7" fillId="0" borderId="35" xfId="0" applyFont="1" applyBorder="1">
      <alignment vertical="center"/>
    </xf>
    <xf numFmtId="0" fontId="7" fillId="0" borderId="36" xfId="0" applyFont="1" applyBorder="1">
      <alignment vertical="center"/>
    </xf>
    <xf numFmtId="0" fontId="7" fillId="0" borderId="37" xfId="0" applyFont="1" applyBorder="1">
      <alignment vertical="center"/>
    </xf>
    <xf numFmtId="0" fontId="7" fillId="0" borderId="18" xfId="0" applyFont="1" applyBorder="1">
      <alignment vertical="center"/>
    </xf>
    <xf numFmtId="0" fontId="7" fillId="0" borderId="9" xfId="0" applyFont="1" applyBorder="1">
      <alignment vertical="center"/>
    </xf>
    <xf numFmtId="0" fontId="7" fillId="0" borderId="13" xfId="0" applyFont="1" applyBorder="1">
      <alignment vertical="center"/>
    </xf>
    <xf numFmtId="0" fontId="7" fillId="0" borderId="11" xfId="0" applyFont="1" applyBorder="1">
      <alignment vertical="center"/>
    </xf>
    <xf numFmtId="0" fontId="7" fillId="0" borderId="12" xfId="0" applyFont="1" applyBorder="1">
      <alignment vertical="center"/>
    </xf>
    <xf numFmtId="0" fontId="7" fillId="0" borderId="23" xfId="0" applyFont="1" applyBorder="1">
      <alignment vertical="center"/>
    </xf>
    <xf numFmtId="0" fontId="7" fillId="0" borderId="24" xfId="0" applyFont="1" applyBorder="1">
      <alignment vertical="center"/>
    </xf>
    <xf numFmtId="0" fontId="7" fillId="0" borderId="33" xfId="0" applyFont="1" applyBorder="1">
      <alignment vertical="center"/>
    </xf>
    <xf numFmtId="0" fontId="7" fillId="0" borderId="25" xfId="0" applyFont="1" applyBorder="1">
      <alignment vertical="center"/>
    </xf>
    <xf numFmtId="0" fontId="10" fillId="0" borderId="47" xfId="0" applyFont="1" applyBorder="1">
      <alignment vertical="center"/>
    </xf>
    <xf numFmtId="0" fontId="11" fillId="0" borderId="53" xfId="0" applyFont="1" applyBorder="1">
      <alignment vertical="center"/>
    </xf>
    <xf numFmtId="0" fontId="11" fillId="0" borderId="54" xfId="0" applyFont="1" applyBorder="1">
      <alignment vertical="center"/>
    </xf>
    <xf numFmtId="0" fontId="11" fillId="0" borderId="0" xfId="0" applyFont="1">
      <alignment vertical="center"/>
    </xf>
    <xf numFmtId="0" fontId="6" fillId="0" borderId="0" xfId="0" applyFont="1">
      <alignment vertical="center"/>
    </xf>
    <xf numFmtId="0" fontId="12" fillId="0" borderId="60" xfId="0" applyFont="1" applyBorder="1">
      <alignment vertical="center"/>
    </xf>
    <xf numFmtId="0" fontId="12" fillId="0" borderId="61" xfId="0" applyFont="1" applyBorder="1">
      <alignment vertical="center"/>
    </xf>
    <xf numFmtId="0" fontId="12" fillId="0" borderId="0" xfId="0" applyFont="1">
      <alignment vertical="center"/>
    </xf>
    <xf numFmtId="0" fontId="12" fillId="0" borderId="64" xfId="0" applyFont="1" applyBorder="1">
      <alignment vertical="center"/>
    </xf>
    <xf numFmtId="0" fontId="13" fillId="0" borderId="67" xfId="0" applyFont="1" applyBorder="1">
      <alignment vertical="center"/>
    </xf>
    <xf numFmtId="0" fontId="13" fillId="0" borderId="0" xfId="0" applyFont="1">
      <alignment vertical="center"/>
    </xf>
    <xf numFmtId="0" fontId="7" fillId="0" borderId="16" xfId="0" applyFont="1" applyBorder="1">
      <alignment vertical="center"/>
    </xf>
    <xf numFmtId="0" fontId="7" fillId="0" borderId="17" xfId="0" applyFont="1" applyBorder="1">
      <alignment vertical="center"/>
    </xf>
    <xf numFmtId="0" fontId="13" fillId="0" borderId="11" xfId="0" applyFont="1" applyBorder="1">
      <alignment vertical="center"/>
    </xf>
    <xf numFmtId="0" fontId="7" fillId="0" borderId="15" xfId="0" applyFont="1" applyBorder="1">
      <alignment vertical="center"/>
    </xf>
    <xf numFmtId="0" fontId="7" fillId="0" borderId="31" xfId="0" applyFont="1" applyBorder="1" applyAlignment="1">
      <alignment horizontal="left" vertical="center"/>
    </xf>
    <xf numFmtId="0" fontId="7" fillId="0" borderId="32" xfId="0" applyFont="1" applyBorder="1" applyAlignment="1">
      <alignment horizontal="left" vertical="center"/>
    </xf>
    <xf numFmtId="0" fontId="7" fillId="0" borderId="73" xfId="0" applyFont="1" applyBorder="1" applyAlignment="1">
      <alignment horizontal="left" vertical="center"/>
    </xf>
    <xf numFmtId="0" fontId="7" fillId="0" borderId="37" xfId="0" applyFont="1" applyBorder="1" applyAlignment="1">
      <alignment horizontal="left" vertical="center"/>
    </xf>
    <xf numFmtId="0" fontId="7" fillId="0" borderId="21" xfId="0" applyFont="1" applyBorder="1">
      <alignment vertical="center"/>
    </xf>
    <xf numFmtId="2" fontId="6" fillId="0" borderId="31" xfId="0" applyNumberFormat="1" applyFont="1" applyBorder="1" applyAlignment="1">
      <alignment horizontal="center" vertical="center"/>
    </xf>
    <xf numFmtId="2" fontId="6" fillId="0" borderId="32" xfId="0" applyNumberFormat="1" applyFont="1" applyBorder="1" applyAlignment="1">
      <alignment horizontal="center" vertical="center"/>
    </xf>
    <xf numFmtId="2" fontId="6" fillId="0" borderId="36" xfId="0" applyNumberFormat="1" applyFont="1" applyBorder="1" applyAlignment="1">
      <alignment horizontal="center" vertical="center"/>
    </xf>
    <xf numFmtId="2" fontId="6" fillId="0" borderId="37" xfId="0" applyNumberFormat="1" applyFont="1" applyBorder="1" applyAlignment="1">
      <alignment horizontal="center" vertical="center"/>
    </xf>
    <xf numFmtId="0" fontId="6" fillId="0" borderId="27" xfId="0" applyFont="1" applyBorder="1" applyAlignment="1">
      <alignment horizontal="center" vertical="center"/>
    </xf>
    <xf numFmtId="0" fontId="6" fillId="0" borderId="28" xfId="0" applyFont="1" applyBorder="1" applyAlignment="1">
      <alignment horizontal="center" vertical="center"/>
    </xf>
    <xf numFmtId="0" fontId="6" fillId="0" borderId="29" xfId="0" applyFont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0" fontId="7" fillId="0" borderId="21" xfId="0" applyFont="1" applyBorder="1" applyAlignment="1">
      <alignment horizontal="center" vertical="center"/>
    </xf>
    <xf numFmtId="0" fontId="7" fillId="0" borderId="24" xfId="0" applyFont="1" applyBorder="1" applyAlignment="1">
      <alignment horizontal="center" vertical="center"/>
    </xf>
    <xf numFmtId="0" fontId="7" fillId="0" borderId="25" xfId="0" applyFont="1" applyBorder="1" applyAlignment="1">
      <alignment horizontal="center" vertical="center"/>
    </xf>
    <xf numFmtId="0" fontId="7" fillId="0" borderId="22" xfId="0" applyFont="1" applyBorder="1" applyAlignment="1">
      <alignment horizontal="center" vertical="center"/>
    </xf>
    <xf numFmtId="0" fontId="7" fillId="0" borderId="26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39" xfId="0" applyFont="1" applyBorder="1" applyAlignment="1">
      <alignment horizontal="center" vertical="center"/>
    </xf>
    <xf numFmtId="0" fontId="7" fillId="0" borderId="40" xfId="0" applyFont="1" applyBorder="1" applyAlignment="1">
      <alignment horizontal="center" vertical="center"/>
    </xf>
    <xf numFmtId="0" fontId="7" fillId="0" borderId="30" xfId="0" applyFont="1" applyBorder="1" applyAlignment="1">
      <alignment horizontal="center" vertical="center"/>
    </xf>
    <xf numFmtId="0" fontId="7" fillId="0" borderId="31" xfId="0" applyFont="1" applyBorder="1" applyAlignment="1">
      <alignment horizontal="center" vertical="center"/>
    </xf>
    <xf numFmtId="0" fontId="7" fillId="0" borderId="35" xfId="0" applyFont="1" applyBorder="1" applyAlignment="1">
      <alignment horizontal="center" vertical="center"/>
    </xf>
    <xf numFmtId="0" fontId="7" fillId="0" borderId="36" xfId="0" applyFont="1" applyBorder="1" applyAlignment="1">
      <alignment horizontal="center" vertical="center"/>
    </xf>
    <xf numFmtId="0" fontId="7" fillId="0" borderId="41" xfId="0" applyFont="1" applyBorder="1" applyAlignment="1">
      <alignment horizontal="center" vertical="center"/>
    </xf>
    <xf numFmtId="0" fontId="7" fillId="0" borderId="42" xfId="0" applyFont="1" applyBorder="1" applyAlignment="1">
      <alignment horizontal="center" vertical="center"/>
    </xf>
    <xf numFmtId="0" fontId="7" fillId="0" borderId="43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6" fillId="0" borderId="25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7" fillId="2" borderId="26" xfId="0" applyFont="1" applyFill="1" applyBorder="1" applyAlignment="1">
      <alignment horizontal="center" vertical="center"/>
    </xf>
    <xf numFmtId="0" fontId="7" fillId="2" borderId="40" xfId="0" applyFont="1" applyFill="1" applyBorder="1" applyAlignment="1">
      <alignment horizontal="center" vertical="center"/>
    </xf>
    <xf numFmtId="0" fontId="7" fillId="2" borderId="25" xfId="0" applyFont="1" applyFill="1" applyBorder="1" applyAlignment="1">
      <alignment horizontal="center" vertical="center"/>
    </xf>
    <xf numFmtId="0" fontId="7" fillId="2" borderId="22" xfId="0" applyFont="1" applyFill="1" applyBorder="1" applyAlignment="1">
      <alignment horizontal="center" vertical="center"/>
    </xf>
    <xf numFmtId="176" fontId="13" fillId="0" borderId="68" xfId="0" applyNumberFormat="1" applyFont="1" applyBorder="1" applyAlignment="1">
      <alignment horizontal="center" vertical="center"/>
    </xf>
    <xf numFmtId="176" fontId="13" fillId="0" borderId="69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6" fillId="0" borderId="30" xfId="0" applyFont="1" applyBorder="1" applyAlignment="1">
      <alignment horizontal="center" vertical="center"/>
    </xf>
    <xf numFmtId="0" fontId="6" fillId="0" borderId="31" xfId="0" applyFont="1" applyBorder="1" applyAlignment="1">
      <alignment horizontal="center" vertical="center"/>
    </xf>
    <xf numFmtId="0" fontId="6" fillId="0" borderId="32" xfId="0" applyFont="1" applyBorder="1" applyAlignment="1">
      <alignment horizontal="center" vertical="center"/>
    </xf>
    <xf numFmtId="0" fontId="6" fillId="0" borderId="35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6" fillId="0" borderId="37" xfId="0" applyFont="1" applyBorder="1" applyAlignment="1">
      <alignment horizontal="center" vertical="center"/>
    </xf>
    <xf numFmtId="0" fontId="7" fillId="0" borderId="75" xfId="0" applyFont="1" applyBorder="1" applyAlignment="1">
      <alignment horizontal="center" vertical="center"/>
    </xf>
    <xf numFmtId="0" fontId="7" fillId="0" borderId="76" xfId="0" applyFont="1" applyBorder="1" applyAlignment="1">
      <alignment horizontal="center" vertical="center"/>
    </xf>
    <xf numFmtId="0" fontId="7" fillId="0" borderId="44" xfId="0" applyFont="1" applyBorder="1" applyAlignment="1">
      <alignment horizontal="center" vertical="center"/>
    </xf>
    <xf numFmtId="0" fontId="7" fillId="0" borderId="45" xfId="0" applyFont="1" applyBorder="1" applyAlignment="1">
      <alignment horizontal="center" vertical="center"/>
    </xf>
    <xf numFmtId="0" fontId="6" fillId="0" borderId="48" xfId="0" applyFont="1" applyBorder="1" applyAlignment="1">
      <alignment horizontal="center" vertical="center"/>
    </xf>
    <xf numFmtId="0" fontId="6" fillId="0" borderId="47" xfId="0" applyFont="1" applyBorder="1" applyAlignment="1">
      <alignment horizontal="center" vertical="center"/>
    </xf>
    <xf numFmtId="0" fontId="11" fillId="0" borderId="50" xfId="0" applyFont="1" applyBorder="1" applyAlignment="1">
      <alignment horizontal="center" vertical="center"/>
    </xf>
    <xf numFmtId="0" fontId="11" fillId="0" borderId="59" xfId="0" applyFont="1" applyBorder="1" applyAlignment="1">
      <alignment horizontal="center" vertical="center"/>
    </xf>
    <xf numFmtId="0" fontId="12" fillId="0" borderId="65" xfId="0" applyFont="1" applyBorder="1" applyAlignment="1">
      <alignment horizontal="center" vertical="center"/>
    </xf>
    <xf numFmtId="0" fontId="12" fillId="0" borderId="66" xfId="0" applyFont="1" applyBorder="1" applyAlignment="1">
      <alignment horizontal="center" vertical="center"/>
    </xf>
    <xf numFmtId="0" fontId="12" fillId="0" borderId="58" xfId="0" applyFont="1" applyBorder="1" applyAlignment="1">
      <alignment horizontal="center" vertical="center"/>
    </xf>
    <xf numFmtId="0" fontId="12" fillId="0" borderId="57" xfId="0" applyFont="1" applyBorder="1" applyAlignment="1">
      <alignment horizontal="center" vertical="center"/>
    </xf>
    <xf numFmtId="0" fontId="7" fillId="0" borderId="33" xfId="0" applyFont="1" applyBorder="1" applyAlignment="1">
      <alignment horizontal="center" vertical="center"/>
    </xf>
    <xf numFmtId="0" fontId="7" fillId="0" borderId="34" xfId="0" applyFont="1" applyBorder="1" applyAlignment="1">
      <alignment horizontal="center" vertical="center"/>
    </xf>
    <xf numFmtId="0" fontId="7" fillId="0" borderId="46" xfId="0" applyFont="1" applyBorder="1" applyAlignment="1">
      <alignment horizontal="center" vertical="center"/>
    </xf>
    <xf numFmtId="0" fontId="11" fillId="0" borderId="52" xfId="0" applyFont="1" applyBorder="1" applyAlignment="1">
      <alignment horizontal="center" vertical="center"/>
    </xf>
    <xf numFmtId="0" fontId="11" fillId="0" borderId="56" xfId="0" applyFont="1" applyBorder="1" applyAlignment="1">
      <alignment horizontal="center" vertical="center"/>
    </xf>
    <xf numFmtId="0" fontId="11" fillId="0" borderId="51" xfId="0" applyFont="1" applyBorder="1" applyAlignment="1">
      <alignment horizontal="center" vertical="center"/>
    </xf>
    <xf numFmtId="0" fontId="11" fillId="0" borderId="54" xfId="0" applyFont="1" applyBorder="1" applyAlignment="1">
      <alignment horizontal="center" vertical="center"/>
    </xf>
    <xf numFmtId="0" fontId="12" fillId="0" borderId="62" xfId="0" applyFont="1" applyBorder="1" applyAlignment="1">
      <alignment horizontal="center" vertical="center"/>
    </xf>
    <xf numFmtId="0" fontId="12" fillId="0" borderId="63" xfId="0" applyFont="1" applyBorder="1" applyAlignment="1">
      <alignment horizontal="center" vertical="center"/>
    </xf>
    <xf numFmtId="0" fontId="11" fillId="0" borderId="55" xfId="0" applyFont="1" applyBorder="1" applyAlignment="1">
      <alignment horizontal="center" vertical="center"/>
    </xf>
    <xf numFmtId="0" fontId="11" fillId="0" borderId="49" xfId="0" applyFont="1" applyBorder="1" applyAlignment="1">
      <alignment horizontal="center" vertical="center"/>
    </xf>
    <xf numFmtId="0" fontId="11" fillId="0" borderId="53" xfId="0" applyFont="1" applyBorder="1" applyAlignment="1">
      <alignment horizontal="center" vertical="center"/>
    </xf>
    <xf numFmtId="0" fontId="7" fillId="2" borderId="41" xfId="0" applyFont="1" applyFill="1" applyBorder="1" applyAlignment="1">
      <alignment horizontal="center" vertical="center"/>
    </xf>
    <xf numFmtId="0" fontId="7" fillId="2" borderId="42" xfId="0" applyFont="1" applyFill="1" applyBorder="1" applyAlignment="1">
      <alignment horizontal="center" vertical="center"/>
    </xf>
    <xf numFmtId="0" fontId="7" fillId="2" borderId="43" xfId="0" applyFont="1" applyFill="1" applyBorder="1" applyAlignment="1">
      <alignment horizontal="center" vertical="center"/>
    </xf>
    <xf numFmtId="0" fontId="7" fillId="2" borderId="38" xfId="0" applyFont="1" applyFill="1" applyBorder="1" applyAlignment="1">
      <alignment horizontal="center" vertical="center"/>
    </xf>
    <xf numFmtId="0" fontId="14" fillId="0" borderId="38" xfId="0" applyFont="1" applyBorder="1" applyAlignment="1">
      <alignment horizontal="right" vertical="center"/>
    </xf>
    <xf numFmtId="0" fontId="14" fillId="0" borderId="41" xfId="0" applyFont="1" applyBorder="1" applyAlignment="1">
      <alignment horizontal="right" vertical="center"/>
    </xf>
    <xf numFmtId="0" fontId="14" fillId="0" borderId="72" xfId="0" applyFont="1" applyBorder="1" applyAlignment="1">
      <alignment horizontal="right" vertical="center"/>
    </xf>
    <xf numFmtId="0" fontId="7" fillId="0" borderId="41" xfId="0" applyFont="1" applyBorder="1" applyAlignment="1">
      <alignment horizontal="left" vertical="center"/>
    </xf>
    <xf numFmtId="0" fontId="7" fillId="0" borderId="42" xfId="0" applyFont="1" applyBorder="1" applyAlignment="1">
      <alignment horizontal="left" vertical="center"/>
    </xf>
    <xf numFmtId="0" fontId="7" fillId="0" borderId="43" xfId="0" applyFont="1" applyBorder="1" applyAlignment="1">
      <alignment horizontal="left" vertical="center"/>
    </xf>
    <xf numFmtId="0" fontId="7" fillId="0" borderId="23" xfId="0" applyFont="1" applyBorder="1" applyAlignment="1">
      <alignment horizontal="left" vertical="center"/>
    </xf>
    <xf numFmtId="0" fontId="7" fillId="0" borderId="21" xfId="0" applyFont="1" applyBorder="1" applyAlignment="1">
      <alignment horizontal="left" vertical="center"/>
    </xf>
    <xf numFmtId="0" fontId="7" fillId="0" borderId="24" xfId="0" applyFont="1" applyBorder="1" applyAlignment="1">
      <alignment horizontal="left" vertical="center"/>
    </xf>
    <xf numFmtId="0" fontId="7" fillId="0" borderId="38" xfId="0" applyFont="1" applyBorder="1" applyAlignment="1">
      <alignment horizontal="center" vertical="center"/>
    </xf>
    <xf numFmtId="0" fontId="6" fillId="0" borderId="72" xfId="0" applyFont="1" applyBorder="1" applyAlignment="1">
      <alignment horizontal="right" vertical="center"/>
    </xf>
    <xf numFmtId="0" fontId="7" fillId="0" borderId="38" xfId="0" applyFont="1" applyBorder="1" applyAlignment="1">
      <alignment horizontal="right" vertical="center"/>
    </xf>
    <xf numFmtId="0" fontId="7" fillId="0" borderId="41" xfId="0" applyFont="1" applyBorder="1" applyAlignment="1">
      <alignment horizontal="right" vertical="center"/>
    </xf>
    <xf numFmtId="178" fontId="7" fillId="0" borderId="38" xfId="0" applyNumberFormat="1" applyFont="1" applyBorder="1" applyAlignment="1">
      <alignment horizontal="right" vertical="center"/>
    </xf>
    <xf numFmtId="176" fontId="7" fillId="0" borderId="38" xfId="0" applyNumberFormat="1" applyFont="1" applyBorder="1" applyAlignment="1">
      <alignment horizontal="right" vertical="center"/>
    </xf>
    <xf numFmtId="176" fontId="7" fillId="0" borderId="41" xfId="0" applyNumberFormat="1" applyFont="1" applyBorder="1" applyAlignment="1">
      <alignment horizontal="right" vertical="center"/>
    </xf>
    <xf numFmtId="178" fontId="11" fillId="0" borderId="50" xfId="0" applyNumberFormat="1" applyFont="1" applyBorder="1" applyAlignment="1">
      <alignment horizontal="center" vertical="center"/>
    </xf>
    <xf numFmtId="178" fontId="11" fillId="0" borderId="59" xfId="0" applyNumberFormat="1" applyFont="1" applyBorder="1" applyAlignment="1">
      <alignment horizontal="center" vertical="center"/>
    </xf>
    <xf numFmtId="176" fontId="7" fillId="0" borderId="23" xfId="0" applyNumberFormat="1" applyFont="1" applyBorder="1" applyAlignment="1">
      <alignment horizontal="center" vertical="center"/>
    </xf>
    <xf numFmtId="176" fontId="7" fillId="0" borderId="21" xfId="0" applyNumberFormat="1" applyFont="1" applyBorder="1" applyAlignment="1">
      <alignment horizontal="center" vertical="center"/>
    </xf>
    <xf numFmtId="176" fontId="7" fillId="0" borderId="24" xfId="0" applyNumberFormat="1" applyFont="1" applyBorder="1" applyAlignment="1">
      <alignment horizontal="center" vertical="center"/>
    </xf>
    <xf numFmtId="176" fontId="7" fillId="0" borderId="25" xfId="0" applyNumberFormat="1" applyFont="1" applyBorder="1" applyAlignment="1">
      <alignment horizontal="center" vertical="center"/>
    </xf>
    <xf numFmtId="176" fontId="7" fillId="0" borderId="22" xfId="0" applyNumberFormat="1" applyFont="1" applyBorder="1" applyAlignment="1">
      <alignment horizontal="center" vertical="center"/>
    </xf>
    <xf numFmtId="176" fontId="7" fillId="0" borderId="26" xfId="0" applyNumberFormat="1" applyFont="1" applyBorder="1" applyAlignment="1">
      <alignment horizontal="center" vertical="center"/>
    </xf>
    <xf numFmtId="0" fontId="11" fillId="0" borderId="70" xfId="0" applyFont="1" applyBorder="1" applyAlignment="1">
      <alignment horizontal="center" vertical="center"/>
    </xf>
    <xf numFmtId="0" fontId="11" fillId="0" borderId="71" xfId="0" applyFont="1" applyBorder="1" applyAlignment="1">
      <alignment horizontal="center" vertical="center"/>
    </xf>
    <xf numFmtId="177" fontId="7" fillId="0" borderId="23" xfId="0" applyNumberFormat="1" applyFont="1" applyBorder="1" applyAlignment="1">
      <alignment horizontal="center" vertical="center"/>
    </xf>
    <xf numFmtId="177" fontId="7" fillId="0" borderId="21" xfId="0" applyNumberFormat="1" applyFont="1" applyBorder="1" applyAlignment="1">
      <alignment horizontal="center" vertical="center"/>
    </xf>
    <xf numFmtId="177" fontId="7" fillId="0" borderId="24" xfId="0" applyNumberFormat="1" applyFont="1" applyBorder="1" applyAlignment="1">
      <alignment horizontal="center" vertical="center"/>
    </xf>
    <xf numFmtId="177" fontId="7" fillId="0" borderId="25" xfId="0" applyNumberFormat="1" applyFont="1" applyBorder="1" applyAlignment="1">
      <alignment horizontal="center" vertical="center"/>
    </xf>
    <xf numFmtId="177" fontId="7" fillId="0" borderId="22" xfId="0" applyNumberFormat="1" applyFont="1" applyBorder="1" applyAlignment="1">
      <alignment horizontal="center" vertical="center"/>
    </xf>
    <xf numFmtId="177" fontId="7" fillId="0" borderId="26" xfId="0" applyNumberFormat="1" applyFont="1" applyBorder="1" applyAlignment="1">
      <alignment horizontal="center" vertical="center"/>
    </xf>
    <xf numFmtId="2" fontId="7" fillId="0" borderId="23" xfId="0" applyNumberFormat="1" applyFont="1" applyBorder="1" applyAlignment="1">
      <alignment horizontal="center" vertical="center"/>
    </xf>
    <xf numFmtId="2" fontId="7" fillId="0" borderId="21" xfId="0" applyNumberFormat="1" applyFont="1" applyBorder="1" applyAlignment="1">
      <alignment horizontal="center" vertical="center"/>
    </xf>
    <xf numFmtId="2" fontId="7" fillId="0" borderId="24" xfId="0" applyNumberFormat="1" applyFont="1" applyBorder="1" applyAlignment="1">
      <alignment horizontal="center" vertical="center"/>
    </xf>
    <xf numFmtId="2" fontId="7" fillId="0" borderId="25" xfId="0" applyNumberFormat="1" applyFont="1" applyBorder="1" applyAlignment="1">
      <alignment horizontal="center" vertical="center"/>
    </xf>
    <xf numFmtId="2" fontId="7" fillId="0" borderId="22" xfId="0" applyNumberFormat="1" applyFont="1" applyBorder="1" applyAlignment="1">
      <alignment horizontal="center" vertical="center"/>
    </xf>
    <xf numFmtId="2" fontId="7" fillId="0" borderId="26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7" fillId="0" borderId="39" xfId="0" applyFont="1" applyBorder="1" applyAlignment="1">
      <alignment horizontal="center" vertical="center" wrapText="1"/>
    </xf>
    <xf numFmtId="0" fontId="7" fillId="0" borderId="46" xfId="0" applyFont="1" applyBorder="1" applyAlignment="1">
      <alignment horizontal="center" vertical="center" wrapText="1"/>
    </xf>
    <xf numFmtId="0" fontId="7" fillId="0" borderId="23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7" fillId="0" borderId="24" xfId="0" applyFont="1" applyBorder="1" applyAlignment="1">
      <alignment horizontal="center" vertical="center" wrapText="1"/>
    </xf>
    <xf numFmtId="0" fontId="7" fillId="0" borderId="33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34" xfId="0" applyFont="1" applyBorder="1" applyAlignment="1">
      <alignment horizontal="center" vertical="center" wrapText="1"/>
    </xf>
    <xf numFmtId="0" fontId="6" fillId="0" borderId="74" xfId="0" applyFont="1" applyBorder="1" applyAlignment="1">
      <alignment horizontal="center" vertical="center"/>
    </xf>
    <xf numFmtId="0" fontId="6" fillId="0" borderId="73" xfId="0" applyFont="1" applyBorder="1" applyAlignment="1">
      <alignment horizontal="center" vertical="center"/>
    </xf>
  </cellXfs>
  <cellStyles count="3">
    <cellStyle name="Normal" xfId="0" builtinId="0"/>
    <cellStyle name="常规 2" xfId="2" xr:uid="{00000000-0005-0000-0000-000000000000}"/>
    <cellStyle name="標準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散布図!$F$1</c:f>
              <c:strCache>
                <c:ptCount val="1"/>
                <c:pt idx="0">
                  <c:v>0.002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  <c:spPr>
              <a:solidFill>
                <a:schemeClr val="tx2"/>
              </a:solidFill>
              <a:ln>
                <a:solidFill>
                  <a:schemeClr val="tx2"/>
                </a:solidFill>
              </a:ln>
            </c:spPr>
          </c:marker>
          <c:xVal>
            <c:numRef>
              <c:f>散布図!$F$3:$F$32</c:f>
              <c:numCache>
                <c:formatCode>General</c:formatCode>
                <c:ptCount val="30"/>
                <c:pt idx="0">
                  <c:v>40</c:v>
                </c:pt>
                <c:pt idx="1">
                  <c:v>23</c:v>
                </c:pt>
                <c:pt idx="2">
                  <c:v>4</c:v>
                </c:pt>
                <c:pt idx="3">
                  <c:v>25</c:v>
                </c:pt>
                <c:pt idx="4">
                  <c:v>13</c:v>
                </c:pt>
                <c:pt idx="5">
                  <c:v>37</c:v>
                </c:pt>
                <c:pt idx="6">
                  <c:v>42</c:v>
                </c:pt>
                <c:pt idx="7">
                  <c:v>35</c:v>
                </c:pt>
                <c:pt idx="8">
                  <c:v>34</c:v>
                </c:pt>
                <c:pt idx="9">
                  <c:v>6</c:v>
                </c:pt>
                <c:pt idx="10">
                  <c:v>33</c:v>
                </c:pt>
                <c:pt idx="11">
                  <c:v>11</c:v>
                </c:pt>
                <c:pt idx="12">
                  <c:v>17</c:v>
                </c:pt>
                <c:pt idx="13">
                  <c:v>35</c:v>
                </c:pt>
                <c:pt idx="14">
                  <c:v>38</c:v>
                </c:pt>
                <c:pt idx="15">
                  <c:v>49</c:v>
                </c:pt>
                <c:pt idx="16">
                  <c:v>36</c:v>
                </c:pt>
                <c:pt idx="17">
                  <c:v>37</c:v>
                </c:pt>
                <c:pt idx="18">
                  <c:v>17</c:v>
                </c:pt>
                <c:pt idx="19">
                  <c:v>25</c:v>
                </c:pt>
                <c:pt idx="20">
                  <c:v>44</c:v>
                </c:pt>
                <c:pt idx="21">
                  <c:v>35</c:v>
                </c:pt>
                <c:pt idx="22">
                  <c:v>33</c:v>
                </c:pt>
                <c:pt idx="23">
                  <c:v>44</c:v>
                </c:pt>
                <c:pt idx="24">
                  <c:v>40</c:v>
                </c:pt>
                <c:pt idx="25">
                  <c:v>46</c:v>
                </c:pt>
                <c:pt idx="26">
                  <c:v>46</c:v>
                </c:pt>
                <c:pt idx="27">
                  <c:v>33</c:v>
                </c:pt>
                <c:pt idx="28">
                  <c:v>24</c:v>
                </c:pt>
                <c:pt idx="29">
                  <c:v>44</c:v>
                </c:pt>
              </c:numCache>
            </c:numRef>
          </c:xVal>
          <c:yVal>
            <c:numRef>
              <c:f>散布図!$G$3:$G$32</c:f>
              <c:numCache>
                <c:formatCode>General</c:formatCode>
                <c:ptCount val="30"/>
                <c:pt idx="0">
                  <c:v>6</c:v>
                </c:pt>
                <c:pt idx="1">
                  <c:v>30</c:v>
                </c:pt>
                <c:pt idx="2">
                  <c:v>30</c:v>
                </c:pt>
                <c:pt idx="3">
                  <c:v>62</c:v>
                </c:pt>
                <c:pt idx="4">
                  <c:v>21</c:v>
                </c:pt>
                <c:pt idx="5">
                  <c:v>4</c:v>
                </c:pt>
                <c:pt idx="6">
                  <c:v>18</c:v>
                </c:pt>
                <c:pt idx="7">
                  <c:v>27</c:v>
                </c:pt>
                <c:pt idx="8">
                  <c:v>81</c:v>
                </c:pt>
                <c:pt idx="9">
                  <c:v>92</c:v>
                </c:pt>
                <c:pt idx="10">
                  <c:v>95</c:v>
                </c:pt>
                <c:pt idx="11">
                  <c:v>60</c:v>
                </c:pt>
                <c:pt idx="12">
                  <c:v>14</c:v>
                </c:pt>
                <c:pt idx="13">
                  <c:v>86</c:v>
                </c:pt>
                <c:pt idx="14">
                  <c:v>88</c:v>
                </c:pt>
                <c:pt idx="15">
                  <c:v>50</c:v>
                </c:pt>
                <c:pt idx="16">
                  <c:v>68</c:v>
                </c:pt>
                <c:pt idx="17">
                  <c:v>2</c:v>
                </c:pt>
                <c:pt idx="18">
                  <c:v>2</c:v>
                </c:pt>
                <c:pt idx="19">
                  <c:v>44</c:v>
                </c:pt>
                <c:pt idx="20">
                  <c:v>46</c:v>
                </c:pt>
                <c:pt idx="21">
                  <c:v>31</c:v>
                </c:pt>
                <c:pt idx="22">
                  <c:v>45</c:v>
                </c:pt>
                <c:pt idx="23">
                  <c:v>13</c:v>
                </c:pt>
                <c:pt idx="24">
                  <c:v>98</c:v>
                </c:pt>
                <c:pt idx="25">
                  <c:v>65</c:v>
                </c:pt>
                <c:pt idx="26">
                  <c:v>26</c:v>
                </c:pt>
                <c:pt idx="27">
                  <c:v>33</c:v>
                </c:pt>
                <c:pt idx="28">
                  <c:v>3</c:v>
                </c:pt>
                <c:pt idx="29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3C-40F9-9D15-8F3774088D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403584"/>
        <c:axId val="92438528"/>
      </c:scatterChart>
      <c:valAx>
        <c:axId val="92403584"/>
        <c:scaling>
          <c:orientation val="minMax"/>
        </c:scaling>
        <c:delete val="1"/>
        <c:axPos val="b"/>
        <c:majorGridlines/>
        <c:minorGridlines/>
        <c:numFmt formatCode="General" sourceLinked="1"/>
        <c:majorTickMark val="out"/>
        <c:minorTickMark val="none"/>
        <c:tickLblPos val="nextTo"/>
        <c:crossAx val="92438528"/>
        <c:crosses val="autoZero"/>
        <c:crossBetween val="midCat"/>
      </c:valAx>
      <c:valAx>
        <c:axId val="92438528"/>
        <c:scaling>
          <c:orientation val="minMax"/>
        </c:scaling>
        <c:delete val="1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92403584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散布図!$Z$1</c:f>
              <c:strCache>
                <c:ptCount val="1"/>
                <c:pt idx="0">
                  <c:v>0.524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  <c:spPr>
              <a:solidFill>
                <a:schemeClr val="tx2"/>
              </a:solidFill>
              <a:ln>
                <a:solidFill>
                  <a:schemeClr val="tx2"/>
                </a:solidFill>
              </a:ln>
            </c:spPr>
          </c:marker>
          <c:xVal>
            <c:numRef>
              <c:f>散布図!$Z$3:$Z$32</c:f>
              <c:numCache>
                <c:formatCode>General</c:formatCode>
                <c:ptCount val="30"/>
                <c:pt idx="0">
                  <c:v>9</c:v>
                </c:pt>
                <c:pt idx="1">
                  <c:v>2</c:v>
                </c:pt>
                <c:pt idx="2">
                  <c:v>1</c:v>
                </c:pt>
                <c:pt idx="3">
                  <c:v>10</c:v>
                </c:pt>
                <c:pt idx="4">
                  <c:v>8</c:v>
                </c:pt>
                <c:pt idx="5">
                  <c:v>10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8</c:v>
                </c:pt>
                <c:pt idx="10">
                  <c:v>3</c:v>
                </c:pt>
                <c:pt idx="11">
                  <c:v>5</c:v>
                </c:pt>
                <c:pt idx="12">
                  <c:v>10</c:v>
                </c:pt>
                <c:pt idx="13">
                  <c:v>10</c:v>
                </c:pt>
                <c:pt idx="14">
                  <c:v>1</c:v>
                </c:pt>
                <c:pt idx="15">
                  <c:v>5</c:v>
                </c:pt>
                <c:pt idx="16">
                  <c:v>7</c:v>
                </c:pt>
                <c:pt idx="17">
                  <c:v>10</c:v>
                </c:pt>
                <c:pt idx="18">
                  <c:v>3</c:v>
                </c:pt>
                <c:pt idx="19">
                  <c:v>1</c:v>
                </c:pt>
                <c:pt idx="20">
                  <c:v>8</c:v>
                </c:pt>
                <c:pt idx="21">
                  <c:v>6</c:v>
                </c:pt>
                <c:pt idx="22">
                  <c:v>1</c:v>
                </c:pt>
                <c:pt idx="23">
                  <c:v>1</c:v>
                </c:pt>
                <c:pt idx="24">
                  <c:v>6</c:v>
                </c:pt>
                <c:pt idx="25">
                  <c:v>4</c:v>
                </c:pt>
                <c:pt idx="26">
                  <c:v>1</c:v>
                </c:pt>
                <c:pt idx="27">
                  <c:v>7</c:v>
                </c:pt>
                <c:pt idx="28">
                  <c:v>4</c:v>
                </c:pt>
                <c:pt idx="29">
                  <c:v>5</c:v>
                </c:pt>
              </c:numCache>
            </c:numRef>
          </c:xVal>
          <c:yVal>
            <c:numRef>
              <c:f>散布図!$AA$3:$AA$32</c:f>
              <c:numCache>
                <c:formatCode>General</c:formatCode>
                <c:ptCount val="30"/>
                <c:pt idx="0">
                  <c:v>9</c:v>
                </c:pt>
                <c:pt idx="1">
                  <c:v>4</c:v>
                </c:pt>
                <c:pt idx="2">
                  <c:v>3</c:v>
                </c:pt>
                <c:pt idx="3">
                  <c:v>40</c:v>
                </c:pt>
                <c:pt idx="4">
                  <c:v>40</c:v>
                </c:pt>
                <c:pt idx="5">
                  <c:v>60</c:v>
                </c:pt>
                <c:pt idx="6">
                  <c:v>42</c:v>
                </c:pt>
                <c:pt idx="7">
                  <c:v>48</c:v>
                </c:pt>
                <c:pt idx="8">
                  <c:v>54</c:v>
                </c:pt>
                <c:pt idx="9">
                  <c:v>80</c:v>
                </c:pt>
                <c:pt idx="10">
                  <c:v>33</c:v>
                </c:pt>
                <c:pt idx="11">
                  <c:v>60</c:v>
                </c:pt>
                <c:pt idx="12">
                  <c:v>130</c:v>
                </c:pt>
                <c:pt idx="13">
                  <c:v>140</c:v>
                </c:pt>
                <c:pt idx="14">
                  <c:v>15</c:v>
                </c:pt>
                <c:pt idx="15">
                  <c:v>80</c:v>
                </c:pt>
                <c:pt idx="16">
                  <c:v>119</c:v>
                </c:pt>
                <c:pt idx="17">
                  <c:v>180</c:v>
                </c:pt>
                <c:pt idx="18">
                  <c:v>57</c:v>
                </c:pt>
                <c:pt idx="19">
                  <c:v>20</c:v>
                </c:pt>
                <c:pt idx="20">
                  <c:v>168</c:v>
                </c:pt>
                <c:pt idx="21">
                  <c:v>132</c:v>
                </c:pt>
                <c:pt idx="22">
                  <c:v>23</c:v>
                </c:pt>
                <c:pt idx="23">
                  <c:v>24</c:v>
                </c:pt>
                <c:pt idx="24">
                  <c:v>150</c:v>
                </c:pt>
                <c:pt idx="25">
                  <c:v>104</c:v>
                </c:pt>
                <c:pt idx="26">
                  <c:v>27</c:v>
                </c:pt>
                <c:pt idx="27">
                  <c:v>196</c:v>
                </c:pt>
                <c:pt idx="28">
                  <c:v>116</c:v>
                </c:pt>
                <c:pt idx="29">
                  <c:v>150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92-400C-92AB-7FB8A9CD54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298624"/>
        <c:axId val="110300544"/>
      </c:scatterChart>
      <c:valAx>
        <c:axId val="110298624"/>
        <c:scaling>
          <c:orientation val="minMax"/>
        </c:scaling>
        <c:delete val="0"/>
        <c:axPos val="b"/>
        <c:majorGridlines/>
        <c:min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JP"/>
          </a:p>
        </c:txPr>
        <c:crossAx val="110300544"/>
        <c:crosses val="autoZero"/>
        <c:crossBetween val="midCat"/>
      </c:valAx>
      <c:valAx>
        <c:axId val="110300544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JP"/>
          </a:p>
        </c:txPr>
        <c:crossAx val="110298624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散布図!$K$1</c:f>
              <c:strCache>
                <c:ptCount val="1"/>
                <c:pt idx="0">
                  <c:v>1.000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  <c:spPr>
              <a:solidFill>
                <a:schemeClr val="tx2"/>
              </a:solidFill>
              <a:ln>
                <a:solidFill>
                  <a:schemeClr val="tx2"/>
                </a:solidFill>
              </a:ln>
            </c:spPr>
          </c:marker>
          <c:xVal>
            <c:numRef>
              <c:f>散布図!$K$3:$K$32</c:f>
              <c:numCache>
                <c:formatCode>General</c:formatCode>
                <c:ptCount val="30"/>
                <c:pt idx="0">
                  <c:v>36</c:v>
                </c:pt>
                <c:pt idx="1">
                  <c:v>12</c:v>
                </c:pt>
                <c:pt idx="2">
                  <c:v>26</c:v>
                </c:pt>
                <c:pt idx="3">
                  <c:v>32</c:v>
                </c:pt>
                <c:pt idx="4">
                  <c:v>23</c:v>
                </c:pt>
                <c:pt idx="5">
                  <c:v>4</c:v>
                </c:pt>
                <c:pt idx="6">
                  <c:v>31</c:v>
                </c:pt>
                <c:pt idx="7">
                  <c:v>21</c:v>
                </c:pt>
                <c:pt idx="8">
                  <c:v>31</c:v>
                </c:pt>
                <c:pt idx="9">
                  <c:v>43</c:v>
                </c:pt>
                <c:pt idx="10">
                  <c:v>39</c:v>
                </c:pt>
                <c:pt idx="11">
                  <c:v>48</c:v>
                </c:pt>
                <c:pt idx="12">
                  <c:v>11</c:v>
                </c:pt>
                <c:pt idx="13">
                  <c:v>17</c:v>
                </c:pt>
                <c:pt idx="14">
                  <c:v>7</c:v>
                </c:pt>
                <c:pt idx="15">
                  <c:v>37</c:v>
                </c:pt>
                <c:pt idx="16">
                  <c:v>37</c:v>
                </c:pt>
                <c:pt idx="17">
                  <c:v>26</c:v>
                </c:pt>
                <c:pt idx="18">
                  <c:v>20</c:v>
                </c:pt>
                <c:pt idx="19">
                  <c:v>40</c:v>
                </c:pt>
                <c:pt idx="20">
                  <c:v>14</c:v>
                </c:pt>
                <c:pt idx="21">
                  <c:v>27</c:v>
                </c:pt>
                <c:pt idx="22">
                  <c:v>39</c:v>
                </c:pt>
                <c:pt idx="23">
                  <c:v>36</c:v>
                </c:pt>
                <c:pt idx="24">
                  <c:v>33</c:v>
                </c:pt>
                <c:pt idx="25">
                  <c:v>27</c:v>
                </c:pt>
                <c:pt idx="26">
                  <c:v>21</c:v>
                </c:pt>
                <c:pt idx="27">
                  <c:v>15</c:v>
                </c:pt>
                <c:pt idx="28">
                  <c:v>27</c:v>
                </c:pt>
                <c:pt idx="29">
                  <c:v>20</c:v>
                </c:pt>
              </c:numCache>
            </c:numRef>
          </c:xVal>
          <c:yVal>
            <c:numRef>
              <c:f>散布図!$L$3:$L$32</c:f>
              <c:numCache>
                <c:formatCode>General</c:formatCode>
                <c:ptCount val="30"/>
                <c:pt idx="0">
                  <c:v>1.8</c:v>
                </c:pt>
                <c:pt idx="1">
                  <c:v>0.60000000000000009</c:v>
                </c:pt>
                <c:pt idx="2">
                  <c:v>1.3</c:v>
                </c:pt>
                <c:pt idx="3">
                  <c:v>1.6</c:v>
                </c:pt>
                <c:pt idx="4">
                  <c:v>1.1500000000000001</c:v>
                </c:pt>
                <c:pt idx="5">
                  <c:v>0.2</c:v>
                </c:pt>
                <c:pt idx="6">
                  <c:v>1.55</c:v>
                </c:pt>
                <c:pt idx="7">
                  <c:v>1.05</c:v>
                </c:pt>
                <c:pt idx="8">
                  <c:v>1.55</c:v>
                </c:pt>
                <c:pt idx="9">
                  <c:v>2.15</c:v>
                </c:pt>
                <c:pt idx="10">
                  <c:v>1.9500000000000002</c:v>
                </c:pt>
                <c:pt idx="11">
                  <c:v>2.4000000000000004</c:v>
                </c:pt>
                <c:pt idx="12">
                  <c:v>0.55000000000000004</c:v>
                </c:pt>
                <c:pt idx="13">
                  <c:v>0.85000000000000009</c:v>
                </c:pt>
                <c:pt idx="14">
                  <c:v>0.35000000000000003</c:v>
                </c:pt>
                <c:pt idx="15">
                  <c:v>1.85</c:v>
                </c:pt>
                <c:pt idx="16">
                  <c:v>1.85</c:v>
                </c:pt>
                <c:pt idx="17">
                  <c:v>1.3</c:v>
                </c:pt>
                <c:pt idx="18">
                  <c:v>1</c:v>
                </c:pt>
                <c:pt idx="19">
                  <c:v>2</c:v>
                </c:pt>
                <c:pt idx="20">
                  <c:v>0.70000000000000007</c:v>
                </c:pt>
                <c:pt idx="21">
                  <c:v>1.35</c:v>
                </c:pt>
                <c:pt idx="22">
                  <c:v>1.9500000000000002</c:v>
                </c:pt>
                <c:pt idx="23">
                  <c:v>1.8</c:v>
                </c:pt>
                <c:pt idx="24">
                  <c:v>1.6500000000000001</c:v>
                </c:pt>
                <c:pt idx="25">
                  <c:v>1.35</c:v>
                </c:pt>
                <c:pt idx="26">
                  <c:v>1.05</c:v>
                </c:pt>
                <c:pt idx="27">
                  <c:v>0.75</c:v>
                </c:pt>
                <c:pt idx="28">
                  <c:v>1.35</c:v>
                </c:pt>
                <c:pt idx="2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DD-4FBA-BC18-CDD28A1280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445312"/>
        <c:axId val="92459776"/>
      </c:scatterChart>
      <c:valAx>
        <c:axId val="92445312"/>
        <c:scaling>
          <c:orientation val="minMax"/>
        </c:scaling>
        <c:delete val="1"/>
        <c:axPos val="b"/>
        <c:majorGridlines/>
        <c:minorGridlines/>
        <c:numFmt formatCode="General" sourceLinked="1"/>
        <c:majorTickMark val="out"/>
        <c:minorTickMark val="none"/>
        <c:tickLblPos val="nextTo"/>
        <c:crossAx val="92459776"/>
        <c:crosses val="autoZero"/>
        <c:crossBetween val="midCat"/>
      </c:valAx>
      <c:valAx>
        <c:axId val="92459776"/>
        <c:scaling>
          <c:orientation val="minMax"/>
        </c:scaling>
        <c:delete val="1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92445312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散布図!$P$1</c:f>
              <c:strCache>
                <c:ptCount val="1"/>
                <c:pt idx="0">
                  <c:v>-1.000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  <c:spPr>
              <a:solidFill>
                <a:schemeClr val="tx2"/>
              </a:solidFill>
              <a:ln>
                <a:solidFill>
                  <a:schemeClr val="tx2"/>
                </a:solidFill>
              </a:ln>
            </c:spPr>
          </c:marker>
          <c:xVal>
            <c:numRef>
              <c:f>散布図!$P$3:$P$32</c:f>
              <c:numCache>
                <c:formatCode>General</c:formatCode>
                <c:ptCount val="30"/>
                <c:pt idx="0">
                  <c:v>32</c:v>
                </c:pt>
                <c:pt idx="1">
                  <c:v>5</c:v>
                </c:pt>
                <c:pt idx="2">
                  <c:v>19</c:v>
                </c:pt>
                <c:pt idx="3">
                  <c:v>22</c:v>
                </c:pt>
                <c:pt idx="4">
                  <c:v>32</c:v>
                </c:pt>
                <c:pt idx="5">
                  <c:v>1</c:v>
                </c:pt>
                <c:pt idx="6">
                  <c:v>19</c:v>
                </c:pt>
                <c:pt idx="7">
                  <c:v>27</c:v>
                </c:pt>
                <c:pt idx="8">
                  <c:v>3</c:v>
                </c:pt>
                <c:pt idx="9">
                  <c:v>5</c:v>
                </c:pt>
                <c:pt idx="10">
                  <c:v>42</c:v>
                </c:pt>
                <c:pt idx="11">
                  <c:v>43</c:v>
                </c:pt>
                <c:pt idx="12">
                  <c:v>15</c:v>
                </c:pt>
                <c:pt idx="13">
                  <c:v>16</c:v>
                </c:pt>
                <c:pt idx="14">
                  <c:v>14</c:v>
                </c:pt>
                <c:pt idx="15">
                  <c:v>25</c:v>
                </c:pt>
                <c:pt idx="16">
                  <c:v>22</c:v>
                </c:pt>
                <c:pt idx="17">
                  <c:v>12</c:v>
                </c:pt>
                <c:pt idx="18">
                  <c:v>45</c:v>
                </c:pt>
                <c:pt idx="19">
                  <c:v>24</c:v>
                </c:pt>
                <c:pt idx="20">
                  <c:v>22</c:v>
                </c:pt>
                <c:pt idx="21">
                  <c:v>42</c:v>
                </c:pt>
                <c:pt idx="22">
                  <c:v>34</c:v>
                </c:pt>
                <c:pt idx="23">
                  <c:v>20</c:v>
                </c:pt>
                <c:pt idx="24">
                  <c:v>47</c:v>
                </c:pt>
                <c:pt idx="25">
                  <c:v>39</c:v>
                </c:pt>
                <c:pt idx="26">
                  <c:v>41</c:v>
                </c:pt>
                <c:pt idx="27">
                  <c:v>2</c:v>
                </c:pt>
                <c:pt idx="28">
                  <c:v>5</c:v>
                </c:pt>
                <c:pt idx="29">
                  <c:v>8</c:v>
                </c:pt>
              </c:numCache>
            </c:numRef>
          </c:xVal>
          <c:yVal>
            <c:numRef>
              <c:f>散布図!$Q$3:$Q$32</c:f>
              <c:numCache>
                <c:formatCode>General</c:formatCode>
                <c:ptCount val="30"/>
                <c:pt idx="0">
                  <c:v>-6.4000000000000001E-2</c:v>
                </c:pt>
                <c:pt idx="1">
                  <c:v>-0.01</c:v>
                </c:pt>
                <c:pt idx="2">
                  <c:v>-3.7999999999999999E-2</c:v>
                </c:pt>
                <c:pt idx="3">
                  <c:v>-4.3999999999999997E-2</c:v>
                </c:pt>
                <c:pt idx="4">
                  <c:v>-6.4000000000000001E-2</c:v>
                </c:pt>
                <c:pt idx="5">
                  <c:v>-2E-3</c:v>
                </c:pt>
                <c:pt idx="6">
                  <c:v>-3.7999999999999999E-2</c:v>
                </c:pt>
                <c:pt idx="7">
                  <c:v>-5.3999999999999999E-2</c:v>
                </c:pt>
                <c:pt idx="8">
                  <c:v>-6.0000000000000001E-3</c:v>
                </c:pt>
                <c:pt idx="9">
                  <c:v>-0.01</c:v>
                </c:pt>
                <c:pt idx="10">
                  <c:v>-8.4000000000000005E-2</c:v>
                </c:pt>
                <c:pt idx="11">
                  <c:v>-8.6000000000000007E-2</c:v>
                </c:pt>
                <c:pt idx="12">
                  <c:v>-0.03</c:v>
                </c:pt>
                <c:pt idx="13">
                  <c:v>-3.2000000000000001E-2</c:v>
                </c:pt>
                <c:pt idx="14">
                  <c:v>-2.8000000000000001E-2</c:v>
                </c:pt>
                <c:pt idx="15">
                  <c:v>-0.05</c:v>
                </c:pt>
                <c:pt idx="16">
                  <c:v>-4.3999999999999997E-2</c:v>
                </c:pt>
                <c:pt idx="17">
                  <c:v>-2.4E-2</c:v>
                </c:pt>
                <c:pt idx="18">
                  <c:v>-0.09</c:v>
                </c:pt>
                <c:pt idx="19">
                  <c:v>-4.8000000000000001E-2</c:v>
                </c:pt>
                <c:pt idx="20">
                  <c:v>-4.3999999999999997E-2</c:v>
                </c:pt>
                <c:pt idx="21">
                  <c:v>-8.4000000000000005E-2</c:v>
                </c:pt>
                <c:pt idx="22">
                  <c:v>-6.8000000000000005E-2</c:v>
                </c:pt>
                <c:pt idx="23">
                  <c:v>-0.04</c:v>
                </c:pt>
                <c:pt idx="24">
                  <c:v>-9.4E-2</c:v>
                </c:pt>
                <c:pt idx="25">
                  <c:v>-7.8E-2</c:v>
                </c:pt>
                <c:pt idx="26">
                  <c:v>-8.2000000000000003E-2</c:v>
                </c:pt>
                <c:pt idx="27">
                  <c:v>-4.0000000000000001E-3</c:v>
                </c:pt>
                <c:pt idx="28">
                  <c:v>-0.01</c:v>
                </c:pt>
                <c:pt idx="29">
                  <c:v>-1.6E-2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D2-435C-8DCC-E5788C96FE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470656"/>
        <c:axId val="108996096"/>
      </c:scatterChart>
      <c:valAx>
        <c:axId val="92470656"/>
        <c:scaling>
          <c:orientation val="minMax"/>
        </c:scaling>
        <c:delete val="1"/>
        <c:axPos val="b"/>
        <c:majorGridlines/>
        <c:minorGridlines/>
        <c:numFmt formatCode="General" sourceLinked="1"/>
        <c:majorTickMark val="out"/>
        <c:minorTickMark val="none"/>
        <c:tickLblPos val="nextTo"/>
        <c:crossAx val="108996096"/>
        <c:crosses val="autoZero"/>
        <c:crossBetween val="midCat"/>
      </c:valAx>
      <c:valAx>
        <c:axId val="108996096"/>
        <c:scaling>
          <c:orientation val="minMax"/>
        </c:scaling>
        <c:delete val="1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92470656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散布図!$U$1</c:f>
              <c:strCache>
                <c:ptCount val="1"/>
                <c:pt idx="0">
                  <c:v>0.716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  <c:spPr>
              <a:solidFill>
                <a:schemeClr val="tx2"/>
              </a:solidFill>
              <a:ln>
                <a:solidFill>
                  <a:schemeClr val="tx2"/>
                </a:solidFill>
              </a:ln>
            </c:spPr>
          </c:marker>
          <c:xVal>
            <c:numRef>
              <c:f>散布図!$U$3:$U$32</c:f>
              <c:numCache>
                <c:formatCode>General</c:formatCode>
                <c:ptCount val="30"/>
                <c:pt idx="0">
                  <c:v>3</c:v>
                </c:pt>
                <c:pt idx="1">
                  <c:v>10</c:v>
                </c:pt>
                <c:pt idx="2">
                  <c:v>7</c:v>
                </c:pt>
                <c:pt idx="3">
                  <c:v>7</c:v>
                </c:pt>
                <c:pt idx="4">
                  <c:v>4</c:v>
                </c:pt>
                <c:pt idx="5">
                  <c:v>7</c:v>
                </c:pt>
                <c:pt idx="6">
                  <c:v>3</c:v>
                </c:pt>
                <c:pt idx="7">
                  <c:v>4</c:v>
                </c:pt>
                <c:pt idx="8">
                  <c:v>8</c:v>
                </c:pt>
                <c:pt idx="9">
                  <c:v>3</c:v>
                </c:pt>
                <c:pt idx="10">
                  <c:v>4</c:v>
                </c:pt>
                <c:pt idx="11">
                  <c:v>7</c:v>
                </c:pt>
                <c:pt idx="12">
                  <c:v>2</c:v>
                </c:pt>
                <c:pt idx="13">
                  <c:v>9</c:v>
                </c:pt>
                <c:pt idx="14">
                  <c:v>1</c:v>
                </c:pt>
                <c:pt idx="15">
                  <c:v>1</c:v>
                </c:pt>
                <c:pt idx="16">
                  <c:v>5</c:v>
                </c:pt>
                <c:pt idx="17">
                  <c:v>1</c:v>
                </c:pt>
                <c:pt idx="18">
                  <c:v>5</c:v>
                </c:pt>
                <c:pt idx="19">
                  <c:v>8</c:v>
                </c:pt>
                <c:pt idx="20">
                  <c:v>2</c:v>
                </c:pt>
                <c:pt idx="21">
                  <c:v>3</c:v>
                </c:pt>
                <c:pt idx="22">
                  <c:v>8</c:v>
                </c:pt>
                <c:pt idx="23">
                  <c:v>9</c:v>
                </c:pt>
                <c:pt idx="24">
                  <c:v>4</c:v>
                </c:pt>
                <c:pt idx="25">
                  <c:v>10</c:v>
                </c:pt>
                <c:pt idx="26">
                  <c:v>8</c:v>
                </c:pt>
                <c:pt idx="27">
                  <c:v>10</c:v>
                </c:pt>
                <c:pt idx="28">
                  <c:v>5</c:v>
                </c:pt>
                <c:pt idx="29">
                  <c:v>6</c:v>
                </c:pt>
              </c:numCache>
            </c:numRef>
          </c:xVal>
          <c:yVal>
            <c:numRef>
              <c:f>散布図!$V$3:$V$32</c:f>
              <c:numCache>
                <c:formatCode>General</c:formatCode>
                <c:ptCount val="30"/>
                <c:pt idx="0">
                  <c:v>2</c:v>
                </c:pt>
                <c:pt idx="1">
                  <c:v>18</c:v>
                </c:pt>
                <c:pt idx="2">
                  <c:v>18</c:v>
                </c:pt>
                <c:pt idx="3">
                  <c:v>24</c:v>
                </c:pt>
                <c:pt idx="4">
                  <c:v>15</c:v>
                </c:pt>
                <c:pt idx="5">
                  <c:v>36</c:v>
                </c:pt>
                <c:pt idx="6">
                  <c:v>14</c:v>
                </c:pt>
                <c:pt idx="7">
                  <c:v>24</c:v>
                </c:pt>
                <c:pt idx="8">
                  <c:v>63</c:v>
                </c:pt>
                <c:pt idx="9">
                  <c:v>20</c:v>
                </c:pt>
                <c:pt idx="10">
                  <c:v>33</c:v>
                </c:pt>
                <c:pt idx="11">
                  <c:v>72</c:v>
                </c:pt>
                <c:pt idx="12">
                  <c:v>13</c:v>
                </c:pt>
                <c:pt idx="13">
                  <c:v>112</c:v>
                </c:pt>
                <c:pt idx="14">
                  <c:v>0</c:v>
                </c:pt>
                <c:pt idx="15">
                  <c:v>0</c:v>
                </c:pt>
                <c:pt idx="16">
                  <c:v>68</c:v>
                </c:pt>
                <c:pt idx="17">
                  <c:v>0</c:v>
                </c:pt>
                <c:pt idx="18">
                  <c:v>76</c:v>
                </c:pt>
                <c:pt idx="19">
                  <c:v>140</c:v>
                </c:pt>
                <c:pt idx="20">
                  <c:v>21</c:v>
                </c:pt>
                <c:pt idx="21">
                  <c:v>44</c:v>
                </c:pt>
                <c:pt idx="22">
                  <c:v>161</c:v>
                </c:pt>
                <c:pt idx="23">
                  <c:v>192</c:v>
                </c:pt>
                <c:pt idx="24">
                  <c:v>75</c:v>
                </c:pt>
                <c:pt idx="25">
                  <c:v>234</c:v>
                </c:pt>
                <c:pt idx="26">
                  <c:v>189</c:v>
                </c:pt>
                <c:pt idx="27">
                  <c:v>252</c:v>
                </c:pt>
                <c:pt idx="28">
                  <c:v>116</c:v>
                </c:pt>
                <c:pt idx="29">
                  <c:v>150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93-4C7A-93AC-77D21FE0ED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008768"/>
        <c:axId val="109039616"/>
      </c:scatterChart>
      <c:valAx>
        <c:axId val="109008768"/>
        <c:scaling>
          <c:orientation val="minMax"/>
        </c:scaling>
        <c:delete val="1"/>
        <c:axPos val="b"/>
        <c:majorGridlines/>
        <c:minorGridlines/>
        <c:numFmt formatCode="General" sourceLinked="1"/>
        <c:majorTickMark val="out"/>
        <c:minorTickMark val="none"/>
        <c:tickLblPos val="nextTo"/>
        <c:crossAx val="109039616"/>
        <c:crosses val="autoZero"/>
        <c:crossBetween val="midCat"/>
      </c:valAx>
      <c:valAx>
        <c:axId val="109039616"/>
        <c:scaling>
          <c:orientation val="minMax"/>
        </c:scaling>
        <c:delete val="1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109008768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散布図!$Z$1</c:f>
              <c:strCache>
                <c:ptCount val="1"/>
                <c:pt idx="0">
                  <c:v>0.524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  <c:spPr>
              <a:solidFill>
                <a:schemeClr val="tx2"/>
              </a:solidFill>
              <a:ln>
                <a:solidFill>
                  <a:schemeClr val="tx2"/>
                </a:solidFill>
              </a:ln>
            </c:spPr>
          </c:marker>
          <c:xVal>
            <c:numRef>
              <c:f>散布図!$Z$3:$Z$32</c:f>
              <c:numCache>
                <c:formatCode>General</c:formatCode>
                <c:ptCount val="30"/>
                <c:pt idx="0">
                  <c:v>9</c:v>
                </c:pt>
                <c:pt idx="1">
                  <c:v>2</c:v>
                </c:pt>
                <c:pt idx="2">
                  <c:v>1</c:v>
                </c:pt>
                <c:pt idx="3">
                  <c:v>10</c:v>
                </c:pt>
                <c:pt idx="4">
                  <c:v>8</c:v>
                </c:pt>
                <c:pt idx="5">
                  <c:v>10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8</c:v>
                </c:pt>
                <c:pt idx="10">
                  <c:v>3</c:v>
                </c:pt>
                <c:pt idx="11">
                  <c:v>5</c:v>
                </c:pt>
                <c:pt idx="12">
                  <c:v>10</c:v>
                </c:pt>
                <c:pt idx="13">
                  <c:v>10</c:v>
                </c:pt>
                <c:pt idx="14">
                  <c:v>1</c:v>
                </c:pt>
                <c:pt idx="15">
                  <c:v>5</c:v>
                </c:pt>
                <c:pt idx="16">
                  <c:v>7</c:v>
                </c:pt>
                <c:pt idx="17">
                  <c:v>10</c:v>
                </c:pt>
                <c:pt idx="18">
                  <c:v>3</c:v>
                </c:pt>
                <c:pt idx="19">
                  <c:v>1</c:v>
                </c:pt>
                <c:pt idx="20">
                  <c:v>8</c:v>
                </c:pt>
                <c:pt idx="21">
                  <c:v>6</c:v>
                </c:pt>
                <c:pt idx="22">
                  <c:v>1</c:v>
                </c:pt>
                <c:pt idx="23">
                  <c:v>1</c:v>
                </c:pt>
                <c:pt idx="24">
                  <c:v>6</c:v>
                </c:pt>
                <c:pt idx="25">
                  <c:v>4</c:v>
                </c:pt>
                <c:pt idx="26">
                  <c:v>1</c:v>
                </c:pt>
                <c:pt idx="27">
                  <c:v>7</c:v>
                </c:pt>
                <c:pt idx="28">
                  <c:v>4</c:v>
                </c:pt>
                <c:pt idx="29">
                  <c:v>5</c:v>
                </c:pt>
              </c:numCache>
            </c:numRef>
          </c:xVal>
          <c:yVal>
            <c:numRef>
              <c:f>散布図!$AA$3:$AA$32</c:f>
              <c:numCache>
                <c:formatCode>General</c:formatCode>
                <c:ptCount val="30"/>
                <c:pt idx="0">
                  <c:v>9</c:v>
                </c:pt>
                <c:pt idx="1">
                  <c:v>4</c:v>
                </c:pt>
                <c:pt idx="2">
                  <c:v>3</c:v>
                </c:pt>
                <c:pt idx="3">
                  <c:v>40</c:v>
                </c:pt>
                <c:pt idx="4">
                  <c:v>40</c:v>
                </c:pt>
                <c:pt idx="5">
                  <c:v>60</c:v>
                </c:pt>
                <c:pt idx="6">
                  <c:v>42</c:v>
                </c:pt>
                <c:pt idx="7">
                  <c:v>48</c:v>
                </c:pt>
                <c:pt idx="8">
                  <c:v>54</c:v>
                </c:pt>
                <c:pt idx="9">
                  <c:v>80</c:v>
                </c:pt>
                <c:pt idx="10">
                  <c:v>33</c:v>
                </c:pt>
                <c:pt idx="11">
                  <c:v>60</c:v>
                </c:pt>
                <c:pt idx="12">
                  <c:v>130</c:v>
                </c:pt>
                <c:pt idx="13">
                  <c:v>140</c:v>
                </c:pt>
                <c:pt idx="14">
                  <c:v>15</c:v>
                </c:pt>
                <c:pt idx="15">
                  <c:v>80</c:v>
                </c:pt>
                <c:pt idx="16">
                  <c:v>119</c:v>
                </c:pt>
                <c:pt idx="17">
                  <c:v>180</c:v>
                </c:pt>
                <c:pt idx="18">
                  <c:v>57</c:v>
                </c:pt>
                <c:pt idx="19">
                  <c:v>20</c:v>
                </c:pt>
                <c:pt idx="20">
                  <c:v>168</c:v>
                </c:pt>
                <c:pt idx="21">
                  <c:v>132</c:v>
                </c:pt>
                <c:pt idx="22">
                  <c:v>23</c:v>
                </c:pt>
                <c:pt idx="23">
                  <c:v>24</c:v>
                </c:pt>
                <c:pt idx="24">
                  <c:v>150</c:v>
                </c:pt>
                <c:pt idx="25">
                  <c:v>104</c:v>
                </c:pt>
                <c:pt idx="26">
                  <c:v>27</c:v>
                </c:pt>
                <c:pt idx="27">
                  <c:v>196</c:v>
                </c:pt>
                <c:pt idx="28">
                  <c:v>116</c:v>
                </c:pt>
                <c:pt idx="29">
                  <c:v>150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08-4125-B0E6-9E2670136B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066880"/>
        <c:axId val="109069056"/>
      </c:scatterChart>
      <c:valAx>
        <c:axId val="109066880"/>
        <c:scaling>
          <c:orientation val="minMax"/>
        </c:scaling>
        <c:delete val="1"/>
        <c:axPos val="b"/>
        <c:majorGridlines/>
        <c:minorGridlines/>
        <c:numFmt formatCode="General" sourceLinked="1"/>
        <c:majorTickMark val="out"/>
        <c:minorTickMark val="none"/>
        <c:tickLblPos val="nextTo"/>
        <c:crossAx val="109069056"/>
        <c:crosses val="autoZero"/>
        <c:crossBetween val="midCat"/>
      </c:valAx>
      <c:valAx>
        <c:axId val="109069056"/>
        <c:scaling>
          <c:orientation val="minMax"/>
        </c:scaling>
        <c:delete val="1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109066880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散布図!$F$1</c:f>
              <c:strCache>
                <c:ptCount val="1"/>
                <c:pt idx="0">
                  <c:v>0.002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  <c:spPr>
              <a:solidFill>
                <a:schemeClr val="tx2"/>
              </a:solidFill>
              <a:ln>
                <a:solidFill>
                  <a:schemeClr val="tx2"/>
                </a:solidFill>
              </a:ln>
            </c:spPr>
          </c:marker>
          <c:xVal>
            <c:numRef>
              <c:f>散布図!$F$3:$F$32</c:f>
              <c:numCache>
                <c:formatCode>General</c:formatCode>
                <c:ptCount val="30"/>
                <c:pt idx="0">
                  <c:v>40</c:v>
                </c:pt>
                <c:pt idx="1">
                  <c:v>23</c:v>
                </c:pt>
                <c:pt idx="2">
                  <c:v>4</c:v>
                </c:pt>
                <c:pt idx="3">
                  <c:v>25</c:v>
                </c:pt>
                <c:pt idx="4">
                  <c:v>13</c:v>
                </c:pt>
                <c:pt idx="5">
                  <c:v>37</c:v>
                </c:pt>
                <c:pt idx="6">
                  <c:v>42</c:v>
                </c:pt>
                <c:pt idx="7">
                  <c:v>35</c:v>
                </c:pt>
                <c:pt idx="8">
                  <c:v>34</c:v>
                </c:pt>
                <c:pt idx="9">
                  <c:v>6</c:v>
                </c:pt>
                <c:pt idx="10">
                  <c:v>33</c:v>
                </c:pt>
                <c:pt idx="11">
                  <c:v>11</c:v>
                </c:pt>
                <c:pt idx="12">
                  <c:v>17</c:v>
                </c:pt>
                <c:pt idx="13">
                  <c:v>35</c:v>
                </c:pt>
                <c:pt idx="14">
                  <c:v>38</c:v>
                </c:pt>
                <c:pt idx="15">
                  <c:v>49</c:v>
                </c:pt>
                <c:pt idx="16">
                  <c:v>36</c:v>
                </c:pt>
                <c:pt idx="17">
                  <c:v>37</c:v>
                </c:pt>
                <c:pt idx="18">
                  <c:v>17</c:v>
                </c:pt>
                <c:pt idx="19">
                  <c:v>25</c:v>
                </c:pt>
                <c:pt idx="20">
                  <c:v>44</c:v>
                </c:pt>
                <c:pt idx="21">
                  <c:v>35</c:v>
                </c:pt>
                <c:pt idx="22">
                  <c:v>33</c:v>
                </c:pt>
                <c:pt idx="23">
                  <c:v>44</c:v>
                </c:pt>
                <c:pt idx="24">
                  <c:v>40</c:v>
                </c:pt>
                <c:pt idx="25">
                  <c:v>46</c:v>
                </c:pt>
                <c:pt idx="26">
                  <c:v>46</c:v>
                </c:pt>
                <c:pt idx="27">
                  <c:v>33</c:v>
                </c:pt>
                <c:pt idx="28">
                  <c:v>24</c:v>
                </c:pt>
                <c:pt idx="29">
                  <c:v>44</c:v>
                </c:pt>
              </c:numCache>
            </c:numRef>
          </c:xVal>
          <c:yVal>
            <c:numRef>
              <c:f>散布図!$G$3:$G$32</c:f>
              <c:numCache>
                <c:formatCode>General</c:formatCode>
                <c:ptCount val="30"/>
                <c:pt idx="0">
                  <c:v>6</c:v>
                </c:pt>
                <c:pt idx="1">
                  <c:v>30</c:v>
                </c:pt>
                <c:pt idx="2">
                  <c:v>30</c:v>
                </c:pt>
                <c:pt idx="3">
                  <c:v>62</c:v>
                </c:pt>
                <c:pt idx="4">
                  <c:v>21</c:v>
                </c:pt>
                <c:pt idx="5">
                  <c:v>4</c:v>
                </c:pt>
                <c:pt idx="6">
                  <c:v>18</c:v>
                </c:pt>
                <c:pt idx="7">
                  <c:v>27</c:v>
                </c:pt>
                <c:pt idx="8">
                  <c:v>81</c:v>
                </c:pt>
                <c:pt idx="9">
                  <c:v>92</c:v>
                </c:pt>
                <c:pt idx="10">
                  <c:v>95</c:v>
                </c:pt>
                <c:pt idx="11">
                  <c:v>60</c:v>
                </c:pt>
                <c:pt idx="12">
                  <c:v>14</c:v>
                </c:pt>
                <c:pt idx="13">
                  <c:v>86</c:v>
                </c:pt>
                <c:pt idx="14">
                  <c:v>88</c:v>
                </c:pt>
                <c:pt idx="15">
                  <c:v>50</c:v>
                </c:pt>
                <c:pt idx="16">
                  <c:v>68</c:v>
                </c:pt>
                <c:pt idx="17">
                  <c:v>2</c:v>
                </c:pt>
                <c:pt idx="18">
                  <c:v>2</c:v>
                </c:pt>
                <c:pt idx="19">
                  <c:v>44</c:v>
                </c:pt>
                <c:pt idx="20">
                  <c:v>46</c:v>
                </c:pt>
                <c:pt idx="21">
                  <c:v>31</c:v>
                </c:pt>
                <c:pt idx="22">
                  <c:v>45</c:v>
                </c:pt>
                <c:pt idx="23">
                  <c:v>13</c:v>
                </c:pt>
                <c:pt idx="24">
                  <c:v>98</c:v>
                </c:pt>
                <c:pt idx="25">
                  <c:v>65</c:v>
                </c:pt>
                <c:pt idx="26">
                  <c:v>26</c:v>
                </c:pt>
                <c:pt idx="27">
                  <c:v>33</c:v>
                </c:pt>
                <c:pt idx="28">
                  <c:v>3</c:v>
                </c:pt>
                <c:pt idx="29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28-439D-8095-D5770C27CB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101440"/>
        <c:axId val="109103360"/>
      </c:scatterChart>
      <c:valAx>
        <c:axId val="109101440"/>
        <c:scaling>
          <c:orientation val="minMax"/>
        </c:scaling>
        <c:delete val="0"/>
        <c:axPos val="b"/>
        <c:majorGridlines/>
        <c:min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JP"/>
          </a:p>
        </c:txPr>
        <c:crossAx val="109103360"/>
        <c:crosses val="autoZero"/>
        <c:crossBetween val="midCat"/>
      </c:valAx>
      <c:valAx>
        <c:axId val="109103360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JP"/>
          </a:p>
        </c:txPr>
        <c:crossAx val="109101440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散布図!$K$1</c:f>
              <c:strCache>
                <c:ptCount val="1"/>
                <c:pt idx="0">
                  <c:v>1.000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  <c:spPr>
              <a:solidFill>
                <a:schemeClr val="tx2"/>
              </a:solidFill>
              <a:ln>
                <a:solidFill>
                  <a:schemeClr val="tx2"/>
                </a:solidFill>
              </a:ln>
            </c:spPr>
          </c:marker>
          <c:xVal>
            <c:numRef>
              <c:f>散布図!$K$3:$K$32</c:f>
              <c:numCache>
                <c:formatCode>General</c:formatCode>
                <c:ptCount val="30"/>
                <c:pt idx="0">
                  <c:v>36</c:v>
                </c:pt>
                <c:pt idx="1">
                  <c:v>12</c:v>
                </c:pt>
                <c:pt idx="2">
                  <c:v>26</c:v>
                </c:pt>
                <c:pt idx="3">
                  <c:v>32</c:v>
                </c:pt>
                <c:pt idx="4">
                  <c:v>23</c:v>
                </c:pt>
                <c:pt idx="5">
                  <c:v>4</c:v>
                </c:pt>
                <c:pt idx="6">
                  <c:v>31</c:v>
                </c:pt>
                <c:pt idx="7">
                  <c:v>21</c:v>
                </c:pt>
                <c:pt idx="8">
                  <c:v>31</c:v>
                </c:pt>
                <c:pt idx="9">
                  <c:v>43</c:v>
                </c:pt>
                <c:pt idx="10">
                  <c:v>39</c:v>
                </c:pt>
                <c:pt idx="11">
                  <c:v>48</c:v>
                </c:pt>
                <c:pt idx="12">
                  <c:v>11</c:v>
                </c:pt>
                <c:pt idx="13">
                  <c:v>17</c:v>
                </c:pt>
                <c:pt idx="14">
                  <c:v>7</c:v>
                </c:pt>
                <c:pt idx="15">
                  <c:v>37</c:v>
                </c:pt>
                <c:pt idx="16">
                  <c:v>37</c:v>
                </c:pt>
                <c:pt idx="17">
                  <c:v>26</c:v>
                </c:pt>
                <c:pt idx="18">
                  <c:v>20</c:v>
                </c:pt>
                <c:pt idx="19">
                  <c:v>40</c:v>
                </c:pt>
                <c:pt idx="20">
                  <c:v>14</c:v>
                </c:pt>
                <c:pt idx="21">
                  <c:v>27</c:v>
                </c:pt>
                <c:pt idx="22">
                  <c:v>39</c:v>
                </c:pt>
                <c:pt idx="23">
                  <c:v>36</c:v>
                </c:pt>
                <c:pt idx="24">
                  <c:v>33</c:v>
                </c:pt>
                <c:pt idx="25">
                  <c:v>27</c:v>
                </c:pt>
                <c:pt idx="26">
                  <c:v>21</c:v>
                </c:pt>
                <c:pt idx="27">
                  <c:v>15</c:v>
                </c:pt>
                <c:pt idx="28">
                  <c:v>27</c:v>
                </c:pt>
                <c:pt idx="29">
                  <c:v>20</c:v>
                </c:pt>
              </c:numCache>
            </c:numRef>
          </c:xVal>
          <c:yVal>
            <c:numRef>
              <c:f>散布図!$L$3:$L$32</c:f>
              <c:numCache>
                <c:formatCode>General</c:formatCode>
                <c:ptCount val="30"/>
                <c:pt idx="0">
                  <c:v>1.8</c:v>
                </c:pt>
                <c:pt idx="1">
                  <c:v>0.60000000000000009</c:v>
                </c:pt>
                <c:pt idx="2">
                  <c:v>1.3</c:v>
                </c:pt>
                <c:pt idx="3">
                  <c:v>1.6</c:v>
                </c:pt>
                <c:pt idx="4">
                  <c:v>1.1500000000000001</c:v>
                </c:pt>
                <c:pt idx="5">
                  <c:v>0.2</c:v>
                </c:pt>
                <c:pt idx="6">
                  <c:v>1.55</c:v>
                </c:pt>
                <c:pt idx="7">
                  <c:v>1.05</c:v>
                </c:pt>
                <c:pt idx="8">
                  <c:v>1.55</c:v>
                </c:pt>
                <c:pt idx="9">
                  <c:v>2.15</c:v>
                </c:pt>
                <c:pt idx="10">
                  <c:v>1.9500000000000002</c:v>
                </c:pt>
                <c:pt idx="11">
                  <c:v>2.4000000000000004</c:v>
                </c:pt>
                <c:pt idx="12">
                  <c:v>0.55000000000000004</c:v>
                </c:pt>
                <c:pt idx="13">
                  <c:v>0.85000000000000009</c:v>
                </c:pt>
                <c:pt idx="14">
                  <c:v>0.35000000000000003</c:v>
                </c:pt>
                <c:pt idx="15">
                  <c:v>1.85</c:v>
                </c:pt>
                <c:pt idx="16">
                  <c:v>1.85</c:v>
                </c:pt>
                <c:pt idx="17">
                  <c:v>1.3</c:v>
                </c:pt>
                <c:pt idx="18">
                  <c:v>1</c:v>
                </c:pt>
                <c:pt idx="19">
                  <c:v>2</c:v>
                </c:pt>
                <c:pt idx="20">
                  <c:v>0.70000000000000007</c:v>
                </c:pt>
                <c:pt idx="21">
                  <c:v>1.35</c:v>
                </c:pt>
                <c:pt idx="22">
                  <c:v>1.9500000000000002</c:v>
                </c:pt>
                <c:pt idx="23">
                  <c:v>1.8</c:v>
                </c:pt>
                <c:pt idx="24">
                  <c:v>1.6500000000000001</c:v>
                </c:pt>
                <c:pt idx="25">
                  <c:v>1.35</c:v>
                </c:pt>
                <c:pt idx="26">
                  <c:v>1.05</c:v>
                </c:pt>
                <c:pt idx="27">
                  <c:v>0.75</c:v>
                </c:pt>
                <c:pt idx="28">
                  <c:v>1.35</c:v>
                </c:pt>
                <c:pt idx="2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AB-4A25-A962-9CC61982A8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112320"/>
        <c:axId val="109122688"/>
      </c:scatterChart>
      <c:valAx>
        <c:axId val="109112320"/>
        <c:scaling>
          <c:orientation val="minMax"/>
        </c:scaling>
        <c:delete val="0"/>
        <c:axPos val="b"/>
        <c:majorGridlines/>
        <c:min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JP"/>
          </a:p>
        </c:txPr>
        <c:crossAx val="109122688"/>
        <c:crosses val="autoZero"/>
        <c:crossBetween val="midCat"/>
      </c:valAx>
      <c:valAx>
        <c:axId val="109122688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JP"/>
          </a:p>
        </c:txPr>
        <c:crossAx val="109112320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散布図!$P$1</c:f>
              <c:strCache>
                <c:ptCount val="1"/>
                <c:pt idx="0">
                  <c:v>-1.000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  <c:spPr>
              <a:solidFill>
                <a:schemeClr val="tx2"/>
              </a:solidFill>
              <a:ln>
                <a:solidFill>
                  <a:schemeClr val="tx2"/>
                </a:solidFill>
              </a:ln>
            </c:spPr>
          </c:marker>
          <c:xVal>
            <c:numRef>
              <c:f>散布図!$P$3:$P$32</c:f>
              <c:numCache>
                <c:formatCode>General</c:formatCode>
                <c:ptCount val="30"/>
                <c:pt idx="0">
                  <c:v>32</c:v>
                </c:pt>
                <c:pt idx="1">
                  <c:v>5</c:v>
                </c:pt>
                <c:pt idx="2">
                  <c:v>19</c:v>
                </c:pt>
                <c:pt idx="3">
                  <c:v>22</c:v>
                </c:pt>
                <c:pt idx="4">
                  <c:v>32</c:v>
                </c:pt>
                <c:pt idx="5">
                  <c:v>1</c:v>
                </c:pt>
                <c:pt idx="6">
                  <c:v>19</c:v>
                </c:pt>
                <c:pt idx="7">
                  <c:v>27</c:v>
                </c:pt>
                <c:pt idx="8">
                  <c:v>3</c:v>
                </c:pt>
                <c:pt idx="9">
                  <c:v>5</c:v>
                </c:pt>
                <c:pt idx="10">
                  <c:v>42</c:v>
                </c:pt>
                <c:pt idx="11">
                  <c:v>43</c:v>
                </c:pt>
                <c:pt idx="12">
                  <c:v>15</c:v>
                </c:pt>
                <c:pt idx="13">
                  <c:v>16</c:v>
                </c:pt>
                <c:pt idx="14">
                  <c:v>14</c:v>
                </c:pt>
                <c:pt idx="15">
                  <c:v>25</c:v>
                </c:pt>
                <c:pt idx="16">
                  <c:v>22</c:v>
                </c:pt>
                <c:pt idx="17">
                  <c:v>12</c:v>
                </c:pt>
                <c:pt idx="18">
                  <c:v>45</c:v>
                </c:pt>
                <c:pt idx="19">
                  <c:v>24</c:v>
                </c:pt>
                <c:pt idx="20">
                  <c:v>22</c:v>
                </c:pt>
                <c:pt idx="21">
                  <c:v>42</c:v>
                </c:pt>
                <c:pt idx="22">
                  <c:v>34</c:v>
                </c:pt>
                <c:pt idx="23">
                  <c:v>20</c:v>
                </c:pt>
                <c:pt idx="24">
                  <c:v>47</c:v>
                </c:pt>
                <c:pt idx="25">
                  <c:v>39</c:v>
                </c:pt>
                <c:pt idx="26">
                  <c:v>41</c:v>
                </c:pt>
                <c:pt idx="27">
                  <c:v>2</c:v>
                </c:pt>
                <c:pt idx="28">
                  <c:v>5</c:v>
                </c:pt>
                <c:pt idx="29">
                  <c:v>8</c:v>
                </c:pt>
              </c:numCache>
            </c:numRef>
          </c:xVal>
          <c:yVal>
            <c:numRef>
              <c:f>散布図!$Q$3:$Q$32</c:f>
              <c:numCache>
                <c:formatCode>General</c:formatCode>
                <c:ptCount val="30"/>
                <c:pt idx="0">
                  <c:v>-6.4000000000000001E-2</c:v>
                </c:pt>
                <c:pt idx="1">
                  <c:v>-0.01</c:v>
                </c:pt>
                <c:pt idx="2">
                  <c:v>-3.7999999999999999E-2</c:v>
                </c:pt>
                <c:pt idx="3">
                  <c:v>-4.3999999999999997E-2</c:v>
                </c:pt>
                <c:pt idx="4">
                  <c:v>-6.4000000000000001E-2</c:v>
                </c:pt>
                <c:pt idx="5">
                  <c:v>-2E-3</c:v>
                </c:pt>
                <c:pt idx="6">
                  <c:v>-3.7999999999999999E-2</c:v>
                </c:pt>
                <c:pt idx="7">
                  <c:v>-5.3999999999999999E-2</c:v>
                </c:pt>
                <c:pt idx="8">
                  <c:v>-6.0000000000000001E-3</c:v>
                </c:pt>
                <c:pt idx="9">
                  <c:v>-0.01</c:v>
                </c:pt>
                <c:pt idx="10">
                  <c:v>-8.4000000000000005E-2</c:v>
                </c:pt>
                <c:pt idx="11">
                  <c:v>-8.6000000000000007E-2</c:v>
                </c:pt>
                <c:pt idx="12">
                  <c:v>-0.03</c:v>
                </c:pt>
                <c:pt idx="13">
                  <c:v>-3.2000000000000001E-2</c:v>
                </c:pt>
                <c:pt idx="14">
                  <c:v>-2.8000000000000001E-2</c:v>
                </c:pt>
                <c:pt idx="15">
                  <c:v>-0.05</c:v>
                </c:pt>
                <c:pt idx="16">
                  <c:v>-4.3999999999999997E-2</c:v>
                </c:pt>
                <c:pt idx="17">
                  <c:v>-2.4E-2</c:v>
                </c:pt>
                <c:pt idx="18">
                  <c:v>-0.09</c:v>
                </c:pt>
                <c:pt idx="19">
                  <c:v>-4.8000000000000001E-2</c:v>
                </c:pt>
                <c:pt idx="20">
                  <c:v>-4.3999999999999997E-2</c:v>
                </c:pt>
                <c:pt idx="21">
                  <c:v>-8.4000000000000005E-2</c:v>
                </c:pt>
                <c:pt idx="22">
                  <c:v>-6.8000000000000005E-2</c:v>
                </c:pt>
                <c:pt idx="23">
                  <c:v>-0.04</c:v>
                </c:pt>
                <c:pt idx="24">
                  <c:v>-9.4E-2</c:v>
                </c:pt>
                <c:pt idx="25">
                  <c:v>-7.8E-2</c:v>
                </c:pt>
                <c:pt idx="26">
                  <c:v>-8.2000000000000003E-2</c:v>
                </c:pt>
                <c:pt idx="27">
                  <c:v>-4.0000000000000001E-3</c:v>
                </c:pt>
                <c:pt idx="28">
                  <c:v>-0.01</c:v>
                </c:pt>
                <c:pt idx="29">
                  <c:v>-1.6E-2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75-4BD0-A2AC-E4148A758F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142016"/>
        <c:axId val="109143936"/>
      </c:scatterChart>
      <c:valAx>
        <c:axId val="109142016"/>
        <c:scaling>
          <c:orientation val="minMax"/>
        </c:scaling>
        <c:delete val="0"/>
        <c:axPos val="b"/>
        <c:majorGridlines/>
        <c:min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JP"/>
          </a:p>
        </c:txPr>
        <c:crossAx val="109143936"/>
        <c:crosses val="autoZero"/>
        <c:crossBetween val="midCat"/>
      </c:valAx>
      <c:valAx>
        <c:axId val="109143936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JP"/>
          </a:p>
        </c:txPr>
        <c:crossAx val="109142016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散布図!$U$1</c:f>
              <c:strCache>
                <c:ptCount val="1"/>
                <c:pt idx="0">
                  <c:v>0.716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  <c:spPr>
              <a:solidFill>
                <a:schemeClr val="tx2"/>
              </a:solidFill>
              <a:ln>
                <a:solidFill>
                  <a:schemeClr val="tx2"/>
                </a:solidFill>
              </a:ln>
            </c:spPr>
          </c:marker>
          <c:xVal>
            <c:numRef>
              <c:f>散布図!$U$3:$U$32</c:f>
              <c:numCache>
                <c:formatCode>General</c:formatCode>
                <c:ptCount val="30"/>
                <c:pt idx="0">
                  <c:v>3</c:v>
                </c:pt>
                <c:pt idx="1">
                  <c:v>10</c:v>
                </c:pt>
                <c:pt idx="2">
                  <c:v>7</c:v>
                </c:pt>
                <c:pt idx="3">
                  <c:v>7</c:v>
                </c:pt>
                <c:pt idx="4">
                  <c:v>4</c:v>
                </c:pt>
                <c:pt idx="5">
                  <c:v>7</c:v>
                </c:pt>
                <c:pt idx="6">
                  <c:v>3</c:v>
                </c:pt>
                <c:pt idx="7">
                  <c:v>4</c:v>
                </c:pt>
                <c:pt idx="8">
                  <c:v>8</c:v>
                </c:pt>
                <c:pt idx="9">
                  <c:v>3</c:v>
                </c:pt>
                <c:pt idx="10">
                  <c:v>4</c:v>
                </c:pt>
                <c:pt idx="11">
                  <c:v>7</c:v>
                </c:pt>
                <c:pt idx="12">
                  <c:v>2</c:v>
                </c:pt>
                <c:pt idx="13">
                  <c:v>9</c:v>
                </c:pt>
                <c:pt idx="14">
                  <c:v>1</c:v>
                </c:pt>
                <c:pt idx="15">
                  <c:v>1</c:v>
                </c:pt>
                <c:pt idx="16">
                  <c:v>5</c:v>
                </c:pt>
                <c:pt idx="17">
                  <c:v>1</c:v>
                </c:pt>
                <c:pt idx="18">
                  <c:v>5</c:v>
                </c:pt>
                <c:pt idx="19">
                  <c:v>8</c:v>
                </c:pt>
                <c:pt idx="20">
                  <c:v>2</c:v>
                </c:pt>
                <c:pt idx="21">
                  <c:v>3</c:v>
                </c:pt>
                <c:pt idx="22">
                  <c:v>8</c:v>
                </c:pt>
                <c:pt idx="23">
                  <c:v>9</c:v>
                </c:pt>
                <c:pt idx="24">
                  <c:v>4</c:v>
                </c:pt>
                <c:pt idx="25">
                  <c:v>10</c:v>
                </c:pt>
                <c:pt idx="26">
                  <c:v>8</c:v>
                </c:pt>
                <c:pt idx="27">
                  <c:v>10</c:v>
                </c:pt>
                <c:pt idx="28">
                  <c:v>5</c:v>
                </c:pt>
                <c:pt idx="29">
                  <c:v>6</c:v>
                </c:pt>
              </c:numCache>
            </c:numRef>
          </c:xVal>
          <c:yVal>
            <c:numRef>
              <c:f>散布図!$V$3:$V$32</c:f>
              <c:numCache>
                <c:formatCode>General</c:formatCode>
                <c:ptCount val="30"/>
                <c:pt idx="0">
                  <c:v>2</c:v>
                </c:pt>
                <c:pt idx="1">
                  <c:v>18</c:v>
                </c:pt>
                <c:pt idx="2">
                  <c:v>18</c:v>
                </c:pt>
                <c:pt idx="3">
                  <c:v>24</c:v>
                </c:pt>
                <c:pt idx="4">
                  <c:v>15</c:v>
                </c:pt>
                <c:pt idx="5">
                  <c:v>36</c:v>
                </c:pt>
                <c:pt idx="6">
                  <c:v>14</c:v>
                </c:pt>
                <c:pt idx="7">
                  <c:v>24</c:v>
                </c:pt>
                <c:pt idx="8">
                  <c:v>63</c:v>
                </c:pt>
                <c:pt idx="9">
                  <c:v>20</c:v>
                </c:pt>
                <c:pt idx="10">
                  <c:v>33</c:v>
                </c:pt>
                <c:pt idx="11">
                  <c:v>72</c:v>
                </c:pt>
                <c:pt idx="12">
                  <c:v>13</c:v>
                </c:pt>
                <c:pt idx="13">
                  <c:v>112</c:v>
                </c:pt>
                <c:pt idx="14">
                  <c:v>0</c:v>
                </c:pt>
                <c:pt idx="15">
                  <c:v>0</c:v>
                </c:pt>
                <c:pt idx="16">
                  <c:v>68</c:v>
                </c:pt>
                <c:pt idx="17">
                  <c:v>0</c:v>
                </c:pt>
                <c:pt idx="18">
                  <c:v>76</c:v>
                </c:pt>
                <c:pt idx="19">
                  <c:v>140</c:v>
                </c:pt>
                <c:pt idx="20">
                  <c:v>21</c:v>
                </c:pt>
                <c:pt idx="21">
                  <c:v>44</c:v>
                </c:pt>
                <c:pt idx="22">
                  <c:v>161</c:v>
                </c:pt>
                <c:pt idx="23">
                  <c:v>192</c:v>
                </c:pt>
                <c:pt idx="24">
                  <c:v>75</c:v>
                </c:pt>
                <c:pt idx="25">
                  <c:v>234</c:v>
                </c:pt>
                <c:pt idx="26">
                  <c:v>189</c:v>
                </c:pt>
                <c:pt idx="27">
                  <c:v>252</c:v>
                </c:pt>
                <c:pt idx="28">
                  <c:v>116</c:v>
                </c:pt>
                <c:pt idx="29">
                  <c:v>150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C0-4FB7-B50F-7230CBF9D7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175552"/>
        <c:axId val="109177472"/>
      </c:scatterChart>
      <c:valAx>
        <c:axId val="109175552"/>
        <c:scaling>
          <c:orientation val="minMax"/>
        </c:scaling>
        <c:delete val="0"/>
        <c:axPos val="b"/>
        <c:majorGridlines/>
        <c:min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JP"/>
          </a:p>
        </c:txPr>
        <c:crossAx val="109177472"/>
        <c:crosses val="autoZero"/>
        <c:crossBetween val="midCat"/>
      </c:valAx>
      <c:valAx>
        <c:axId val="109177472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JP"/>
          </a:p>
        </c:txPr>
        <c:crossAx val="109175552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5" Type="http://schemas.openxmlformats.org/officeDocument/2006/relationships/image" Target="../media/image5.png"/><Relationship Id="rId4" Type="http://schemas.openxmlformats.org/officeDocument/2006/relationships/image" Target="../media/image4.em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5" Type="http://schemas.openxmlformats.org/officeDocument/2006/relationships/image" Target="../media/image5.png"/><Relationship Id="rId4" Type="http://schemas.openxmlformats.org/officeDocument/2006/relationships/image" Target="../media/image4.emf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23</xdr:row>
      <xdr:rowOff>0</xdr:rowOff>
    </xdr:from>
    <xdr:to>
      <xdr:col>12</xdr:col>
      <xdr:colOff>114300</xdr:colOff>
      <xdr:row>31</xdr:row>
      <xdr:rowOff>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0100" y="7229475"/>
          <a:ext cx="2514600" cy="2514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23</xdr:col>
      <xdr:colOff>114300</xdr:colOff>
      <xdr:row>31</xdr:row>
      <xdr:rowOff>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33800" y="7229475"/>
          <a:ext cx="2514600" cy="2514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38</xdr:col>
      <xdr:colOff>0</xdr:colOff>
      <xdr:row>2</xdr:row>
      <xdr:rowOff>0</xdr:rowOff>
    </xdr:from>
    <xdr:ext cx="914400" cy="3114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テキスト ボックス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SpPr txBox="1"/>
          </xdr:nvSpPr>
          <xdr:spPr>
            <a:xfrm>
              <a:off x="10134600" y="628650"/>
              <a:ext cx="914400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ctr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𝑥</m:t>
                            </m:r>
                          </m:e>
                          <m:sub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𝑖</m:t>
                            </m:r>
                          </m:sub>
                        </m:sSub>
                        <m:r>
                          <a:rPr kumimoji="1" lang="en-US" altLang="ja-JP" sz="1400" b="0" i="1">
                            <a:latin typeface="Cambria Math"/>
                          </a:rPr>
                          <m:t>−</m:t>
                        </m:r>
                        <m:acc>
                          <m:accPr>
                            <m:chr m:val="̅"/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𝑥</m:t>
                            </m:r>
                          </m:e>
                        </m:acc>
                      </m:e>
                    </m:d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4" name="テキスト ボックス 3"/>
            <xdr:cNvSpPr txBox="1"/>
          </xdr:nvSpPr>
          <xdr:spPr>
            <a:xfrm>
              <a:off x="10134600" y="628650"/>
              <a:ext cx="914400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ctr">
              <a:spAutoFit/>
            </a:bodyPr>
            <a:lstStyle/>
            <a:p>
              <a:pPr/>
              <a:r>
                <a:rPr kumimoji="1" lang="en-US" altLang="ja-JP" sz="1400" b="0" i="0">
                  <a:latin typeface="Cambria Math"/>
                </a:rPr>
                <a:t>(𝑥_𝑖−𝑥 ̅ )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38</xdr:col>
      <xdr:colOff>0</xdr:colOff>
      <xdr:row>3</xdr:row>
      <xdr:rowOff>0</xdr:rowOff>
    </xdr:from>
    <xdr:ext cx="914400" cy="3114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テキスト ボックス 4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SpPr txBox="1"/>
          </xdr:nvSpPr>
          <xdr:spPr>
            <a:xfrm>
              <a:off x="10134600" y="942975"/>
              <a:ext cx="914400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ctr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𝑦</m:t>
                            </m:r>
                          </m:e>
                          <m:sub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𝑖</m:t>
                            </m:r>
                          </m:sub>
                        </m:sSub>
                        <m:r>
                          <a:rPr kumimoji="1" lang="en-US" altLang="ja-JP" sz="1400" b="0" i="1">
                            <a:latin typeface="Cambria Math"/>
                          </a:rPr>
                          <m:t>−</m:t>
                        </m:r>
                        <m:acc>
                          <m:accPr>
                            <m:chr m:val="̅"/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𝑦</m:t>
                            </m:r>
                          </m:e>
                        </m:acc>
                      </m:e>
                    </m:d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5" name="テキスト ボックス 4"/>
            <xdr:cNvSpPr txBox="1"/>
          </xdr:nvSpPr>
          <xdr:spPr>
            <a:xfrm>
              <a:off x="10134600" y="942975"/>
              <a:ext cx="914400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ctr">
              <a:spAutoFit/>
            </a:bodyPr>
            <a:lstStyle/>
            <a:p>
              <a:pPr/>
              <a:r>
                <a:rPr kumimoji="1" lang="en-US" altLang="ja-JP" sz="1400" b="0" i="0">
                  <a:latin typeface="Cambria Math"/>
                </a:rPr>
                <a:t>(𝑦_𝑖−𝑦 ̅ )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38</xdr:col>
      <xdr:colOff>0</xdr:colOff>
      <xdr:row>4</xdr:row>
      <xdr:rowOff>0</xdr:rowOff>
    </xdr:from>
    <xdr:ext cx="1535906" cy="3114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テキスト ボックス 5">
              <a:extLst>
                <a:ext uri="{FF2B5EF4-FFF2-40B4-BE49-F238E27FC236}">
                  <a16:creationId xmlns:a16="http://schemas.microsoft.com/office/drawing/2014/main" id="{00000000-0008-0000-0000-000006000000}"/>
                </a:ext>
              </a:extLst>
            </xdr:cNvPr>
            <xdr:cNvSpPr txBox="1"/>
          </xdr:nvSpPr>
          <xdr:spPr>
            <a:xfrm>
              <a:off x="10134600" y="1257300"/>
              <a:ext cx="1535906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𝑥</m:t>
                            </m:r>
                          </m:e>
                          <m:sub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𝑖</m:t>
                            </m:r>
                          </m:sub>
                        </m:sSub>
                        <m:r>
                          <a:rPr kumimoji="1" lang="en-US" altLang="ja-JP" sz="1400" b="0" i="1">
                            <a:latin typeface="Cambria Math"/>
                          </a:rPr>
                          <m:t>−</m:t>
                        </m:r>
                        <m:acc>
                          <m:accPr>
                            <m:chr m:val="̅"/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𝑥</m:t>
                            </m:r>
                          </m:e>
                        </m:acc>
                      </m:e>
                    </m:d>
                    <m:d>
                      <m:d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𝑦</m:t>
                            </m:r>
                          </m:e>
                          <m:sub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𝑖</m:t>
                            </m:r>
                          </m:sub>
                        </m:sSub>
                        <m:r>
                          <a:rPr kumimoji="1" lang="en-US" altLang="ja-JP" sz="1400" b="0" i="1">
                            <a:latin typeface="Cambria Math"/>
                          </a:rPr>
                          <m:t>−</m:t>
                        </m:r>
                        <m:acc>
                          <m:accPr>
                            <m:chr m:val="̅"/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𝑦</m:t>
                            </m:r>
                          </m:e>
                        </m:acc>
                      </m:e>
                    </m:d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6" name="テキスト ボックス 5"/>
            <xdr:cNvSpPr txBox="1"/>
          </xdr:nvSpPr>
          <xdr:spPr>
            <a:xfrm>
              <a:off x="10134600" y="1257300"/>
              <a:ext cx="1535906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spAutoFit/>
            </a:bodyPr>
            <a:lstStyle/>
            <a:p>
              <a:pPr/>
              <a:r>
                <a:rPr kumimoji="1" lang="en-US" altLang="ja-JP" sz="1400" b="0" i="0">
                  <a:latin typeface="Cambria Math"/>
                </a:rPr>
                <a:t>(𝑥_𝑖−𝑥 ̅ )(𝑦_𝑖−𝑦 ̅ )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39</xdr:col>
      <xdr:colOff>261936</xdr:colOff>
      <xdr:row>5</xdr:row>
      <xdr:rowOff>0</xdr:rowOff>
    </xdr:from>
    <xdr:ext cx="1654969" cy="3114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テキスト ボックス 6">
              <a:extLst>
                <a:ext uri="{FF2B5EF4-FFF2-40B4-BE49-F238E27FC236}">
                  <a16:creationId xmlns:a16="http://schemas.microsoft.com/office/drawing/2014/main" id="{00000000-0008-0000-0000-000007000000}"/>
                </a:ext>
              </a:extLst>
            </xdr:cNvPr>
            <xdr:cNvSpPr txBox="1"/>
          </xdr:nvSpPr>
          <xdr:spPr>
            <a:xfrm>
              <a:off x="10663236" y="1571625"/>
              <a:ext cx="1654969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𝑥</m:t>
                            </m:r>
                          </m:e>
                          <m:sub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𝑖</m:t>
                            </m:r>
                          </m:sub>
                        </m:sSub>
                        <m:r>
                          <a:rPr kumimoji="1" lang="en-US" altLang="ja-JP" sz="1400" b="0" i="1">
                            <a:latin typeface="Cambria Math"/>
                          </a:rPr>
                          <m:t>−</m:t>
                        </m:r>
                        <m:acc>
                          <m:accPr>
                            <m:chr m:val="̅"/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𝑥</m:t>
                            </m:r>
                          </m:e>
                        </m:acc>
                      </m:e>
                    </m:d>
                    <m:r>
                      <a:rPr kumimoji="1" lang="ja-JP" altLang="en-US" sz="1400" b="0" i="1">
                        <a:latin typeface="Cambria Math"/>
                      </a:rPr>
                      <m:t>と</m:t>
                    </m:r>
                    <m:d>
                      <m:d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𝑦</m:t>
                            </m:r>
                          </m:e>
                          <m:sub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𝑖</m:t>
                            </m:r>
                          </m:sub>
                        </m:sSub>
                        <m:r>
                          <a:rPr kumimoji="1" lang="en-US" altLang="ja-JP" sz="1400" b="0" i="1">
                            <a:latin typeface="Cambria Math"/>
                          </a:rPr>
                          <m:t>−</m:t>
                        </m:r>
                        <m:acc>
                          <m:accPr>
                            <m:chr m:val="̅"/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𝑦</m:t>
                            </m:r>
                          </m:e>
                        </m:acc>
                      </m:e>
                    </m:d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7" name="テキスト ボックス 6"/>
            <xdr:cNvSpPr txBox="1"/>
          </xdr:nvSpPr>
          <xdr:spPr>
            <a:xfrm>
              <a:off x="10663236" y="1571625"/>
              <a:ext cx="1654969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spAutoFit/>
            </a:bodyPr>
            <a:lstStyle/>
            <a:p>
              <a:pPr/>
              <a:r>
                <a:rPr kumimoji="1" lang="en-US" altLang="ja-JP" sz="1400" b="0" i="0">
                  <a:latin typeface="Cambria Math"/>
                </a:rPr>
                <a:t>(𝑥_𝑖−𝑥 ̅ )</a:t>
              </a:r>
              <a:r>
                <a:rPr kumimoji="1" lang="ja-JP" altLang="en-US" sz="1400" b="0" i="0">
                  <a:latin typeface="Cambria Math"/>
                </a:rPr>
                <a:t>と</a:t>
              </a:r>
              <a:r>
                <a:rPr kumimoji="1" lang="en-US" altLang="ja-JP" sz="1400" b="0" i="0">
                  <a:latin typeface="Cambria Math"/>
                </a:rPr>
                <a:t>(𝑦_𝑖−𝑦 ̅ )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40</xdr:col>
      <xdr:colOff>0</xdr:colOff>
      <xdr:row>6</xdr:row>
      <xdr:rowOff>0</xdr:rowOff>
    </xdr:from>
    <xdr:ext cx="1654969" cy="3114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テキスト ボックス 7">
              <a:extLst>
                <a:ext uri="{FF2B5EF4-FFF2-40B4-BE49-F238E27FC236}">
                  <a16:creationId xmlns:a16="http://schemas.microsoft.com/office/drawing/2014/main" id="{00000000-0008-0000-0000-000008000000}"/>
                </a:ext>
              </a:extLst>
            </xdr:cNvPr>
            <xdr:cNvSpPr txBox="1"/>
          </xdr:nvSpPr>
          <xdr:spPr>
            <a:xfrm>
              <a:off x="10668000" y="1885950"/>
              <a:ext cx="1654969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𝑥</m:t>
                            </m:r>
                          </m:e>
                          <m:sub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𝑖</m:t>
                            </m:r>
                          </m:sub>
                        </m:sSub>
                        <m:r>
                          <a:rPr kumimoji="1" lang="en-US" altLang="ja-JP" sz="1400" b="0" i="1">
                            <a:latin typeface="Cambria Math"/>
                          </a:rPr>
                          <m:t>−</m:t>
                        </m:r>
                        <m:acc>
                          <m:accPr>
                            <m:chr m:val="̅"/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𝑥</m:t>
                            </m:r>
                          </m:e>
                        </m:acc>
                      </m:e>
                    </m:d>
                    <m:r>
                      <a:rPr kumimoji="1" lang="ja-JP" altLang="en-US" sz="1400" b="0" i="1">
                        <a:latin typeface="Cambria Math"/>
                      </a:rPr>
                      <m:t>と</m:t>
                    </m:r>
                    <m:d>
                      <m:d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𝑦</m:t>
                            </m:r>
                          </m:e>
                          <m:sub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𝑖</m:t>
                            </m:r>
                          </m:sub>
                        </m:sSub>
                        <m:r>
                          <a:rPr kumimoji="1" lang="en-US" altLang="ja-JP" sz="1400" b="0" i="1">
                            <a:latin typeface="Cambria Math"/>
                          </a:rPr>
                          <m:t>−</m:t>
                        </m:r>
                        <m:acc>
                          <m:accPr>
                            <m:chr m:val="̅"/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𝑦</m:t>
                            </m:r>
                          </m:e>
                        </m:acc>
                      </m:e>
                    </m:d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8" name="テキスト ボックス 7"/>
            <xdr:cNvSpPr txBox="1"/>
          </xdr:nvSpPr>
          <xdr:spPr>
            <a:xfrm>
              <a:off x="10668000" y="1885950"/>
              <a:ext cx="1654969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spAutoFit/>
            </a:bodyPr>
            <a:lstStyle/>
            <a:p>
              <a:pPr/>
              <a:r>
                <a:rPr kumimoji="1" lang="en-US" altLang="ja-JP" sz="1400" b="0" i="0">
                  <a:latin typeface="Cambria Math"/>
                </a:rPr>
                <a:t>(𝑥_𝑖−𝑥 ̅ )</a:t>
              </a:r>
              <a:r>
                <a:rPr kumimoji="1" lang="ja-JP" altLang="en-US" sz="1400" b="0" i="0">
                  <a:latin typeface="Cambria Math"/>
                </a:rPr>
                <a:t>と</a:t>
              </a:r>
              <a:r>
                <a:rPr kumimoji="1" lang="en-US" altLang="ja-JP" sz="1400" b="0" i="0">
                  <a:latin typeface="Cambria Math"/>
                </a:rPr>
                <a:t>(𝑦_𝑖−𝑦 ̅ )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30</xdr:col>
      <xdr:colOff>0</xdr:colOff>
      <xdr:row>10</xdr:row>
      <xdr:rowOff>0</xdr:rowOff>
    </xdr:from>
    <xdr:ext cx="1845469" cy="3114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テキスト ボックス 8">
              <a:extLst>
                <a:ext uri="{FF2B5EF4-FFF2-40B4-BE49-F238E27FC236}">
                  <a16:creationId xmlns:a16="http://schemas.microsoft.com/office/drawing/2014/main" id="{00000000-0008-0000-0000-000009000000}"/>
                </a:ext>
              </a:extLst>
            </xdr:cNvPr>
            <xdr:cNvSpPr txBox="1"/>
          </xdr:nvSpPr>
          <xdr:spPr>
            <a:xfrm>
              <a:off x="8001000" y="3143250"/>
              <a:ext cx="1845469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ctrlPr>
                          <a:rPr kumimoji="1" lang="en-US" altLang="ja-JP" sz="1400" b="0" i="1">
                            <a:solidFill>
                              <a:schemeClr val="accent1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kumimoji="1" lang="en-US" altLang="ja-JP" sz="1400" b="0" i="1">
                                <a:solidFill>
                                  <a:schemeClr val="accent1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kumimoji="1" lang="en-US" altLang="ja-JP" sz="1400" b="0" i="1">
                                <a:solidFill>
                                  <a:schemeClr val="accent1"/>
                                </a:solidFill>
                                <a:latin typeface="Cambria Math"/>
                              </a:rPr>
                              <m:t>𝑥</m:t>
                            </m:r>
                          </m:e>
                          <m:sub>
                            <m:r>
                              <a:rPr kumimoji="1" lang="en-US" altLang="ja-JP" sz="1400" b="0" i="1">
                                <a:solidFill>
                                  <a:schemeClr val="accent1"/>
                                </a:solidFill>
                                <a:latin typeface="Cambria Math"/>
                              </a:rPr>
                              <m:t>𝑖</m:t>
                            </m:r>
                          </m:sub>
                        </m:sSub>
                        <m:r>
                          <a:rPr kumimoji="1" lang="en-US" altLang="ja-JP" sz="1400" b="0" i="1">
                            <a:solidFill>
                              <a:schemeClr val="accent1"/>
                            </a:solidFill>
                            <a:latin typeface="Cambria Math"/>
                          </a:rPr>
                          <m:t>−</m:t>
                        </m:r>
                        <m:acc>
                          <m:accPr>
                            <m:chr m:val="̅"/>
                            <m:ctrlPr>
                              <a:rPr kumimoji="1" lang="en-US" altLang="ja-JP" sz="1400" b="0" i="1">
                                <a:solidFill>
                                  <a:schemeClr val="accent1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kumimoji="1" lang="en-US" altLang="ja-JP" sz="1400" b="0" i="1">
                                <a:solidFill>
                                  <a:schemeClr val="accent1"/>
                                </a:solidFill>
                                <a:latin typeface="Cambria Math"/>
                              </a:rPr>
                              <m:t>𝑥</m:t>
                            </m:r>
                          </m:e>
                        </m:acc>
                      </m:e>
                    </m:d>
                    <m:d>
                      <m:dPr>
                        <m:ctrlPr>
                          <a:rPr kumimoji="1" lang="en-US" altLang="ja-JP" sz="1400" b="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kumimoji="1" lang="en-US" altLang="ja-JP" sz="1400" b="0" i="1">
                                <a:solidFill>
                                  <a:srgbClr val="FF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kumimoji="1" lang="en-US" altLang="ja-JP" sz="14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𝑦</m:t>
                            </m:r>
                          </m:e>
                          <m:sub>
                            <m:r>
                              <a:rPr kumimoji="1" lang="en-US" altLang="ja-JP" sz="14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𝑖</m:t>
                            </m:r>
                          </m:sub>
                        </m:sSub>
                        <m:r>
                          <a:rPr kumimoji="1" lang="en-US" altLang="ja-JP" sz="14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−</m:t>
                        </m:r>
                        <m:acc>
                          <m:accPr>
                            <m:chr m:val="̅"/>
                            <m:ctrlPr>
                              <a:rPr kumimoji="1" lang="en-US" altLang="ja-JP" sz="1400" b="0" i="1">
                                <a:solidFill>
                                  <a:srgbClr val="FF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kumimoji="1" lang="en-US" altLang="ja-JP" sz="14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𝑦</m:t>
                            </m:r>
                          </m:e>
                        </m:acc>
                      </m:e>
                    </m:d>
                    <m:r>
                      <a:rPr kumimoji="1" lang="en-US" altLang="ja-JP" sz="1400" b="0" i="1">
                        <a:latin typeface="Cambria Math"/>
                      </a:rPr>
                      <m:t>&lt;0</m:t>
                    </m:r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9" name="テキスト ボックス 8"/>
            <xdr:cNvSpPr txBox="1"/>
          </xdr:nvSpPr>
          <xdr:spPr>
            <a:xfrm>
              <a:off x="8001000" y="3143250"/>
              <a:ext cx="1845469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spAutoFit/>
            </a:bodyPr>
            <a:lstStyle/>
            <a:p>
              <a:pPr/>
              <a:r>
                <a:rPr kumimoji="1" lang="en-US" altLang="ja-JP" sz="1400" b="0" i="0">
                  <a:solidFill>
                    <a:schemeClr val="accent1"/>
                  </a:solidFill>
                  <a:latin typeface="Cambria Math"/>
                </a:rPr>
                <a:t>(𝑥_𝑖−𝑥 ̅ )</a:t>
              </a:r>
              <a:r>
                <a:rPr kumimoji="1" lang="en-US" altLang="ja-JP" sz="1400" b="0" i="0">
                  <a:solidFill>
                    <a:srgbClr val="FF0000"/>
                  </a:solidFill>
                  <a:latin typeface="Cambria Math"/>
                </a:rPr>
                <a:t>(𝑦_𝑖−𝑦 ̅ )</a:t>
              </a:r>
              <a:r>
                <a:rPr kumimoji="1" lang="en-US" altLang="ja-JP" sz="1400" b="0" i="0">
                  <a:latin typeface="Cambria Math"/>
                </a:rPr>
                <a:t>&lt;0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39</xdr:col>
      <xdr:colOff>0</xdr:colOff>
      <xdr:row>10</xdr:row>
      <xdr:rowOff>0</xdr:rowOff>
    </xdr:from>
    <xdr:ext cx="1845469" cy="3114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テキスト ボックス 9">
              <a:extLst>
                <a:ext uri="{FF2B5EF4-FFF2-40B4-BE49-F238E27FC236}">
                  <a16:creationId xmlns:a16="http://schemas.microsoft.com/office/drawing/2014/main" id="{00000000-0008-0000-0000-00000A000000}"/>
                </a:ext>
              </a:extLst>
            </xdr:cNvPr>
            <xdr:cNvSpPr txBox="1"/>
          </xdr:nvSpPr>
          <xdr:spPr>
            <a:xfrm>
              <a:off x="10401300" y="3143250"/>
              <a:ext cx="1845469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ctrlPr>
                          <a:rPr kumimoji="1" lang="en-US" altLang="ja-JP" sz="1400" b="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kumimoji="1" lang="en-US" altLang="ja-JP" sz="1400" b="0" i="1">
                                <a:solidFill>
                                  <a:srgbClr val="FF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kumimoji="1" lang="en-US" altLang="ja-JP" sz="14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𝑥</m:t>
                            </m:r>
                          </m:e>
                          <m:sub>
                            <m:r>
                              <a:rPr kumimoji="1" lang="en-US" altLang="ja-JP" sz="14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𝑖</m:t>
                            </m:r>
                          </m:sub>
                        </m:sSub>
                        <m:r>
                          <a:rPr kumimoji="1" lang="en-US" altLang="ja-JP" sz="14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−</m:t>
                        </m:r>
                        <m:acc>
                          <m:accPr>
                            <m:chr m:val="̅"/>
                            <m:ctrlPr>
                              <a:rPr kumimoji="1" lang="en-US" altLang="ja-JP" sz="1400" b="0" i="1">
                                <a:solidFill>
                                  <a:srgbClr val="FF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kumimoji="1" lang="en-US" altLang="ja-JP" sz="14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𝑥</m:t>
                            </m:r>
                          </m:e>
                        </m:acc>
                      </m:e>
                    </m:d>
                    <m:d>
                      <m:dPr>
                        <m:ctrlPr>
                          <a:rPr kumimoji="1" lang="en-US" altLang="ja-JP" sz="1400" b="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kumimoji="1" lang="en-US" altLang="ja-JP" sz="1400" b="0" i="1">
                                <a:solidFill>
                                  <a:srgbClr val="FF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kumimoji="1" lang="en-US" altLang="ja-JP" sz="14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𝑦</m:t>
                            </m:r>
                          </m:e>
                          <m:sub>
                            <m:r>
                              <a:rPr kumimoji="1" lang="en-US" altLang="ja-JP" sz="14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𝑖</m:t>
                            </m:r>
                          </m:sub>
                        </m:sSub>
                        <m:r>
                          <a:rPr kumimoji="1" lang="en-US" altLang="ja-JP" sz="14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−</m:t>
                        </m:r>
                        <m:acc>
                          <m:accPr>
                            <m:chr m:val="̅"/>
                            <m:ctrlPr>
                              <a:rPr kumimoji="1" lang="en-US" altLang="ja-JP" sz="1400" b="0" i="1">
                                <a:solidFill>
                                  <a:srgbClr val="FF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kumimoji="1" lang="en-US" altLang="ja-JP" sz="14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𝑦</m:t>
                            </m:r>
                          </m:e>
                        </m:acc>
                      </m:e>
                    </m:d>
                    <m:r>
                      <a:rPr kumimoji="1" lang="en-US" altLang="ja-JP" sz="1400" b="0" i="1">
                        <a:latin typeface="Cambria Math"/>
                      </a:rPr>
                      <m:t>&gt;0</m:t>
                    </m:r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10" name="テキスト ボックス 9"/>
            <xdr:cNvSpPr txBox="1"/>
          </xdr:nvSpPr>
          <xdr:spPr>
            <a:xfrm>
              <a:off x="10401300" y="3143250"/>
              <a:ext cx="1845469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spAutoFit/>
            </a:bodyPr>
            <a:lstStyle/>
            <a:p>
              <a:pPr/>
              <a:r>
                <a:rPr kumimoji="1" lang="en-US" altLang="ja-JP" sz="1400" b="0" i="0">
                  <a:solidFill>
                    <a:srgbClr val="FF0000"/>
                  </a:solidFill>
                  <a:latin typeface="Cambria Math"/>
                </a:rPr>
                <a:t>(𝑥_𝑖−𝑥 ̅ )(𝑦_𝑖−𝑦 ̅ )</a:t>
              </a:r>
              <a:r>
                <a:rPr kumimoji="1" lang="en-US" altLang="ja-JP" sz="1400" b="0" i="0">
                  <a:latin typeface="Cambria Math"/>
                </a:rPr>
                <a:t>&gt;0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30</xdr:col>
      <xdr:colOff>0</xdr:colOff>
      <xdr:row>15</xdr:row>
      <xdr:rowOff>0</xdr:rowOff>
    </xdr:from>
    <xdr:ext cx="1845469" cy="3114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テキスト ボックス 10">
              <a:extLst>
                <a:ext uri="{FF2B5EF4-FFF2-40B4-BE49-F238E27FC236}">
                  <a16:creationId xmlns:a16="http://schemas.microsoft.com/office/drawing/2014/main" id="{00000000-0008-0000-0000-00000B000000}"/>
                </a:ext>
              </a:extLst>
            </xdr:cNvPr>
            <xdr:cNvSpPr txBox="1"/>
          </xdr:nvSpPr>
          <xdr:spPr>
            <a:xfrm>
              <a:off x="8001000" y="4714875"/>
              <a:ext cx="1845469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ctrlPr>
                          <a:rPr kumimoji="1" lang="en-US" altLang="ja-JP" sz="1400" b="0" i="1">
                            <a:solidFill>
                              <a:schemeClr val="accent1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kumimoji="1" lang="en-US" altLang="ja-JP" sz="1400" b="0" i="1">
                                <a:solidFill>
                                  <a:schemeClr val="accent1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kumimoji="1" lang="en-US" altLang="ja-JP" sz="1400" b="0" i="1">
                                <a:solidFill>
                                  <a:schemeClr val="accent1"/>
                                </a:solidFill>
                                <a:latin typeface="Cambria Math"/>
                              </a:rPr>
                              <m:t>𝑥</m:t>
                            </m:r>
                          </m:e>
                          <m:sub>
                            <m:r>
                              <a:rPr kumimoji="1" lang="en-US" altLang="ja-JP" sz="1400" b="0" i="1">
                                <a:solidFill>
                                  <a:schemeClr val="accent1"/>
                                </a:solidFill>
                                <a:latin typeface="Cambria Math"/>
                              </a:rPr>
                              <m:t>𝑖</m:t>
                            </m:r>
                          </m:sub>
                        </m:sSub>
                        <m:r>
                          <a:rPr kumimoji="1" lang="en-US" altLang="ja-JP" sz="1400" b="0" i="1">
                            <a:solidFill>
                              <a:schemeClr val="accent1"/>
                            </a:solidFill>
                            <a:latin typeface="Cambria Math"/>
                          </a:rPr>
                          <m:t>−</m:t>
                        </m:r>
                        <m:acc>
                          <m:accPr>
                            <m:chr m:val="̅"/>
                            <m:ctrlPr>
                              <a:rPr kumimoji="1" lang="en-US" altLang="ja-JP" sz="1400" b="0" i="1">
                                <a:solidFill>
                                  <a:schemeClr val="accent1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kumimoji="1" lang="en-US" altLang="ja-JP" sz="1400" b="0" i="1">
                                <a:solidFill>
                                  <a:schemeClr val="accent1"/>
                                </a:solidFill>
                                <a:latin typeface="Cambria Math"/>
                              </a:rPr>
                              <m:t>𝑥</m:t>
                            </m:r>
                          </m:e>
                        </m:acc>
                      </m:e>
                    </m:d>
                    <m:d>
                      <m:dPr>
                        <m:ctrlPr>
                          <a:rPr kumimoji="1" lang="en-US" altLang="ja-JP" sz="1400" b="0" i="1">
                            <a:solidFill>
                              <a:schemeClr val="accent1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kumimoji="1" lang="en-US" altLang="ja-JP" sz="1400" b="0" i="1">
                                <a:solidFill>
                                  <a:schemeClr val="accent1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kumimoji="1" lang="en-US" altLang="ja-JP" sz="1400" b="0" i="1">
                                <a:solidFill>
                                  <a:schemeClr val="accent1"/>
                                </a:solidFill>
                                <a:latin typeface="Cambria Math"/>
                              </a:rPr>
                              <m:t>𝑦</m:t>
                            </m:r>
                          </m:e>
                          <m:sub>
                            <m:r>
                              <a:rPr kumimoji="1" lang="en-US" altLang="ja-JP" sz="1400" b="0" i="1">
                                <a:solidFill>
                                  <a:schemeClr val="accent1"/>
                                </a:solidFill>
                                <a:latin typeface="Cambria Math"/>
                              </a:rPr>
                              <m:t>𝑖</m:t>
                            </m:r>
                          </m:sub>
                        </m:sSub>
                        <m:r>
                          <a:rPr kumimoji="1" lang="en-US" altLang="ja-JP" sz="1400" b="0" i="1">
                            <a:solidFill>
                              <a:schemeClr val="accent1"/>
                            </a:solidFill>
                            <a:latin typeface="Cambria Math"/>
                          </a:rPr>
                          <m:t>−</m:t>
                        </m:r>
                        <m:acc>
                          <m:accPr>
                            <m:chr m:val="̅"/>
                            <m:ctrlPr>
                              <a:rPr kumimoji="1" lang="en-US" altLang="ja-JP" sz="1400" b="0" i="1">
                                <a:solidFill>
                                  <a:schemeClr val="accent1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kumimoji="1" lang="en-US" altLang="ja-JP" sz="1400" b="0" i="1">
                                <a:solidFill>
                                  <a:schemeClr val="accent1"/>
                                </a:solidFill>
                                <a:latin typeface="Cambria Math"/>
                              </a:rPr>
                              <m:t>𝑦</m:t>
                            </m:r>
                          </m:e>
                        </m:acc>
                      </m:e>
                    </m:d>
                    <m:r>
                      <a:rPr kumimoji="1" lang="en-US" altLang="ja-JP" sz="1400" b="0" i="1">
                        <a:latin typeface="Cambria Math"/>
                      </a:rPr>
                      <m:t>&gt;0</m:t>
                    </m:r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11" name="テキスト ボックス 10"/>
            <xdr:cNvSpPr txBox="1"/>
          </xdr:nvSpPr>
          <xdr:spPr>
            <a:xfrm>
              <a:off x="8001000" y="4714875"/>
              <a:ext cx="1845469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spAutoFit/>
            </a:bodyPr>
            <a:lstStyle/>
            <a:p>
              <a:pPr/>
              <a:r>
                <a:rPr kumimoji="1" lang="en-US" altLang="ja-JP" sz="1400" b="0" i="0">
                  <a:solidFill>
                    <a:schemeClr val="accent1"/>
                  </a:solidFill>
                  <a:latin typeface="Cambria Math"/>
                </a:rPr>
                <a:t>(𝑥_𝑖−𝑥 ̅ )(𝑦_𝑖−𝑦 ̅ )</a:t>
              </a:r>
              <a:r>
                <a:rPr kumimoji="1" lang="en-US" altLang="ja-JP" sz="1400" b="0" i="0">
                  <a:latin typeface="Cambria Math"/>
                </a:rPr>
                <a:t>&gt;0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39</xdr:col>
      <xdr:colOff>0</xdr:colOff>
      <xdr:row>15</xdr:row>
      <xdr:rowOff>0</xdr:rowOff>
    </xdr:from>
    <xdr:ext cx="1845469" cy="3114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テキスト ボックス 11">
              <a:extLst>
                <a:ext uri="{FF2B5EF4-FFF2-40B4-BE49-F238E27FC236}">
                  <a16:creationId xmlns:a16="http://schemas.microsoft.com/office/drawing/2014/main" id="{00000000-0008-0000-0000-00000C000000}"/>
                </a:ext>
              </a:extLst>
            </xdr:cNvPr>
            <xdr:cNvSpPr txBox="1"/>
          </xdr:nvSpPr>
          <xdr:spPr>
            <a:xfrm>
              <a:off x="10401300" y="4714875"/>
              <a:ext cx="1845469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ctrlPr>
                          <a:rPr kumimoji="1" lang="en-US" altLang="ja-JP" sz="1400" b="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kumimoji="1" lang="en-US" altLang="ja-JP" sz="1400" b="0" i="1">
                                <a:solidFill>
                                  <a:srgbClr val="FF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kumimoji="1" lang="en-US" altLang="ja-JP" sz="14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𝑥</m:t>
                            </m:r>
                          </m:e>
                          <m:sub>
                            <m:r>
                              <a:rPr kumimoji="1" lang="en-US" altLang="ja-JP" sz="14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𝑖</m:t>
                            </m:r>
                          </m:sub>
                        </m:sSub>
                        <m:r>
                          <a:rPr kumimoji="1" lang="en-US" altLang="ja-JP" sz="14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−</m:t>
                        </m:r>
                        <m:acc>
                          <m:accPr>
                            <m:chr m:val="̅"/>
                            <m:ctrlPr>
                              <a:rPr kumimoji="1" lang="en-US" altLang="ja-JP" sz="1400" b="0" i="1">
                                <a:solidFill>
                                  <a:srgbClr val="FF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kumimoji="1" lang="en-US" altLang="ja-JP" sz="14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𝑥</m:t>
                            </m:r>
                          </m:e>
                        </m:acc>
                      </m:e>
                    </m:d>
                    <m:d>
                      <m:dPr>
                        <m:ctrlPr>
                          <a:rPr kumimoji="1" lang="en-US" altLang="ja-JP" sz="1400" b="0" i="1">
                            <a:solidFill>
                              <a:schemeClr val="accent1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kumimoji="1" lang="en-US" altLang="ja-JP" sz="1400" b="0" i="1">
                                <a:solidFill>
                                  <a:schemeClr val="accent1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kumimoji="1" lang="en-US" altLang="ja-JP" sz="1400" b="0" i="1">
                                <a:solidFill>
                                  <a:schemeClr val="accent1"/>
                                </a:solidFill>
                                <a:latin typeface="Cambria Math"/>
                              </a:rPr>
                              <m:t>𝑦</m:t>
                            </m:r>
                          </m:e>
                          <m:sub>
                            <m:r>
                              <a:rPr kumimoji="1" lang="en-US" altLang="ja-JP" sz="1400" b="0" i="1">
                                <a:solidFill>
                                  <a:schemeClr val="accent1"/>
                                </a:solidFill>
                                <a:latin typeface="Cambria Math"/>
                              </a:rPr>
                              <m:t>𝑖</m:t>
                            </m:r>
                          </m:sub>
                        </m:sSub>
                        <m:r>
                          <a:rPr kumimoji="1" lang="en-US" altLang="ja-JP" sz="1400" b="0" i="1">
                            <a:solidFill>
                              <a:schemeClr val="accent1"/>
                            </a:solidFill>
                            <a:latin typeface="Cambria Math"/>
                          </a:rPr>
                          <m:t>−</m:t>
                        </m:r>
                        <m:acc>
                          <m:accPr>
                            <m:chr m:val="̅"/>
                            <m:ctrlPr>
                              <a:rPr kumimoji="1" lang="en-US" altLang="ja-JP" sz="1400" b="0" i="1">
                                <a:solidFill>
                                  <a:schemeClr val="accent1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kumimoji="1" lang="en-US" altLang="ja-JP" sz="1400" b="0" i="1">
                                <a:solidFill>
                                  <a:schemeClr val="accent1"/>
                                </a:solidFill>
                                <a:latin typeface="Cambria Math"/>
                              </a:rPr>
                              <m:t>𝑦</m:t>
                            </m:r>
                          </m:e>
                        </m:acc>
                      </m:e>
                    </m:d>
                    <m:r>
                      <a:rPr kumimoji="1" lang="en-US" altLang="ja-JP" sz="1400" b="0" i="1">
                        <a:latin typeface="Cambria Math"/>
                      </a:rPr>
                      <m:t>&lt;0</m:t>
                    </m:r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12" name="テキスト ボックス 11"/>
            <xdr:cNvSpPr txBox="1"/>
          </xdr:nvSpPr>
          <xdr:spPr>
            <a:xfrm>
              <a:off x="10401300" y="4714875"/>
              <a:ext cx="1845469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spAutoFit/>
            </a:bodyPr>
            <a:lstStyle/>
            <a:p>
              <a:pPr/>
              <a:r>
                <a:rPr kumimoji="1" lang="en-US" altLang="ja-JP" sz="1400" b="0" i="0">
                  <a:solidFill>
                    <a:srgbClr val="FF0000"/>
                  </a:solidFill>
                  <a:latin typeface="Cambria Math"/>
                </a:rPr>
                <a:t>(𝑥_𝑖−𝑥 ̅ )</a:t>
              </a:r>
              <a:r>
                <a:rPr kumimoji="1" lang="en-US" altLang="ja-JP" sz="1400" b="0" i="0">
                  <a:solidFill>
                    <a:schemeClr val="accent1"/>
                  </a:solidFill>
                  <a:latin typeface="Cambria Math"/>
                </a:rPr>
                <a:t>(𝑦_𝑖−𝑦 ̅ )</a:t>
              </a:r>
              <a:r>
                <a:rPr kumimoji="1" lang="en-US" altLang="ja-JP" sz="1400" b="0" i="0">
                  <a:latin typeface="Cambria Math"/>
                </a:rPr>
                <a:t>&lt;0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27</xdr:col>
      <xdr:colOff>130971</xdr:colOff>
      <xdr:row>13</xdr:row>
      <xdr:rowOff>95248</xdr:rowOff>
    </xdr:from>
    <xdr:ext cx="559594" cy="37414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テキスト ボックス 12">
              <a:extLst>
                <a:ext uri="{FF2B5EF4-FFF2-40B4-BE49-F238E27FC236}">
                  <a16:creationId xmlns:a16="http://schemas.microsoft.com/office/drawing/2014/main" id="{00000000-0008-0000-0000-00000D000000}"/>
                </a:ext>
              </a:extLst>
            </xdr:cNvPr>
            <xdr:cNvSpPr txBox="1"/>
          </xdr:nvSpPr>
          <xdr:spPr>
            <a:xfrm>
              <a:off x="7331871" y="4181473"/>
              <a:ext cx="559594" cy="3741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kumimoji="1" lang="en-US" altLang="ja-JP" sz="18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kumimoji="1" lang="en-US" altLang="ja-JP" sz="1800" b="0" i="1">
                            <a:latin typeface="Cambria Math"/>
                          </a:rPr>
                          <m:t>𝑦</m:t>
                        </m:r>
                      </m:e>
                    </m:acc>
                  </m:oMath>
                </m:oMathPara>
              </a14:m>
              <a:endParaRPr kumimoji="1" lang="ja-JP" altLang="en-US" sz="1800"/>
            </a:p>
          </xdr:txBody>
        </xdr:sp>
      </mc:Choice>
      <mc:Fallback xmlns="">
        <xdr:sp macro="" textlink="">
          <xdr:nvSpPr>
            <xdr:cNvPr id="13" name="テキスト ボックス 12"/>
            <xdr:cNvSpPr txBox="1"/>
          </xdr:nvSpPr>
          <xdr:spPr>
            <a:xfrm>
              <a:off x="7331871" y="4181473"/>
              <a:ext cx="559594" cy="3741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spAutoFit/>
            </a:bodyPr>
            <a:lstStyle/>
            <a:p>
              <a:pPr/>
              <a:r>
                <a:rPr kumimoji="1" lang="en-US" altLang="ja-JP" sz="1800" b="0" i="0">
                  <a:latin typeface="Cambria Math"/>
                </a:rPr>
                <a:t>𝑦 ̅</a:t>
              </a:r>
              <a:endParaRPr kumimoji="1" lang="ja-JP" altLang="en-US" sz="1800"/>
            </a:p>
          </xdr:txBody>
        </xdr:sp>
      </mc:Fallback>
    </mc:AlternateContent>
    <xdr:clientData/>
  </xdr:oneCellAnchor>
  <xdr:oneCellAnchor>
    <xdr:from>
      <xdr:col>36</xdr:col>
      <xdr:colOff>250032</xdr:colOff>
      <xdr:row>18</xdr:row>
      <xdr:rowOff>261939</xdr:rowOff>
    </xdr:from>
    <xdr:ext cx="559594" cy="37414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テキスト ボックス 13">
              <a:extLst>
                <a:ext uri="{FF2B5EF4-FFF2-40B4-BE49-F238E27FC236}">
                  <a16:creationId xmlns:a16="http://schemas.microsoft.com/office/drawing/2014/main" id="{00000000-0008-0000-0000-00000E000000}"/>
                </a:ext>
              </a:extLst>
            </xdr:cNvPr>
            <xdr:cNvSpPr txBox="1"/>
          </xdr:nvSpPr>
          <xdr:spPr>
            <a:xfrm>
              <a:off x="9851232" y="5919789"/>
              <a:ext cx="559594" cy="3741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kumimoji="1" lang="en-US" altLang="ja-JP" sz="18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kumimoji="1" lang="en-US" altLang="ja-JP" sz="1800" b="0" i="1">
                            <a:latin typeface="Cambria Math"/>
                          </a:rPr>
                          <m:t>𝑥</m:t>
                        </m:r>
                      </m:e>
                    </m:acc>
                  </m:oMath>
                </m:oMathPara>
              </a14:m>
              <a:endParaRPr kumimoji="1" lang="ja-JP" altLang="en-US" sz="1800"/>
            </a:p>
          </xdr:txBody>
        </xdr:sp>
      </mc:Choice>
      <mc:Fallback xmlns="">
        <xdr:sp macro="" textlink="">
          <xdr:nvSpPr>
            <xdr:cNvPr id="14" name="テキスト ボックス 13"/>
            <xdr:cNvSpPr txBox="1"/>
          </xdr:nvSpPr>
          <xdr:spPr>
            <a:xfrm>
              <a:off x="9851232" y="5919789"/>
              <a:ext cx="559594" cy="3741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spAutoFit/>
            </a:bodyPr>
            <a:lstStyle/>
            <a:p>
              <a:pPr/>
              <a:r>
                <a:rPr kumimoji="1" lang="en-US" altLang="ja-JP" sz="1800" b="0" i="0">
                  <a:latin typeface="Cambria Math"/>
                </a:rPr>
                <a:t>𝑥 ̅</a:t>
              </a:r>
              <a:endParaRPr kumimoji="1" lang="ja-JP" altLang="en-US" sz="1800"/>
            </a:p>
          </xdr:txBody>
        </xdr:sp>
      </mc:Fallback>
    </mc:AlternateContent>
    <xdr:clientData/>
  </xdr:oneCellAnchor>
  <xdr:oneCellAnchor>
    <xdr:from>
      <xdr:col>33</xdr:col>
      <xdr:colOff>0</xdr:colOff>
      <xdr:row>20</xdr:row>
      <xdr:rowOff>273845</xdr:rowOff>
    </xdr:from>
    <xdr:ext cx="4190999" cy="76309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テキスト ボックス 14">
              <a:extLst>
                <a:ext uri="{FF2B5EF4-FFF2-40B4-BE49-F238E27FC236}">
                  <a16:creationId xmlns:a16="http://schemas.microsoft.com/office/drawing/2014/main" id="{00000000-0008-0000-0000-00000F000000}"/>
                </a:ext>
              </a:extLst>
            </xdr:cNvPr>
            <xdr:cNvSpPr txBox="1"/>
          </xdr:nvSpPr>
          <xdr:spPr>
            <a:xfrm>
              <a:off x="8801100" y="6560345"/>
              <a:ext cx="4190999" cy="7630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800" b="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8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𝑆</m:t>
                        </m:r>
                      </m:e>
                      <m:sub>
                        <m:r>
                          <a:rPr kumimoji="1" lang="en-US" altLang="ja-JP" sz="18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𝑥𝑦</m:t>
                        </m:r>
                      </m:sub>
                    </m:sSub>
                    <m:r>
                      <a:rPr kumimoji="1" lang="en-US" altLang="ja-JP" sz="1800" b="0" i="1">
                        <a:solidFill>
                          <a:srgbClr val="FF0000"/>
                        </a:solidFill>
                        <a:latin typeface="Cambria Math"/>
                      </a:rPr>
                      <m:t>=</m:t>
                    </m:r>
                    <m:f>
                      <m:fPr>
                        <m:ctrlPr>
                          <a:rPr kumimoji="1" lang="en-US" altLang="ja-JP" sz="1800" b="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kumimoji="1" lang="en-US" altLang="ja-JP" sz="18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1</m:t>
                        </m:r>
                      </m:num>
                      <m:den>
                        <m:r>
                          <a:rPr kumimoji="1" lang="en-US" altLang="ja-JP" sz="18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𝑛</m:t>
                        </m:r>
                      </m:den>
                    </m:f>
                    <m:nary>
                      <m:naryPr>
                        <m:chr m:val="∑"/>
                        <m:subHide m:val="on"/>
                        <m:supHide m:val="on"/>
                        <m:ctrlPr>
                          <a:rPr kumimoji="1" lang="en-US" altLang="ja-JP" sz="1800" b="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</m:ctrlPr>
                      </m:naryPr>
                      <m:sub/>
                      <m:sup/>
                      <m:e>
                        <m:d>
                          <m:dPr>
                            <m:ctrlPr>
                              <a:rPr kumimoji="1" lang="en-US" altLang="ja-JP" sz="1800" b="0" i="1">
                                <a:solidFill>
                                  <a:srgbClr val="FF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kumimoji="1" lang="en-US" altLang="ja-JP" sz="1800" b="0" i="1">
                                    <a:solidFill>
                                      <a:srgbClr val="FF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kumimoji="1" lang="en-US" altLang="ja-JP" sz="1800" b="0" i="1">
                                    <a:solidFill>
                                      <a:srgbClr val="FF0000"/>
                                    </a:solidFill>
                                    <a:latin typeface="Cambria Math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kumimoji="1" lang="en-US" altLang="ja-JP" sz="1800" b="0" i="1">
                                    <a:solidFill>
                                      <a:srgbClr val="FF0000"/>
                                    </a:solidFill>
                                    <a:latin typeface="Cambria Math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kumimoji="1" lang="en-US" altLang="ja-JP" sz="18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−</m:t>
                            </m:r>
                            <m:acc>
                              <m:accPr>
                                <m:chr m:val="̅"/>
                                <m:ctrlPr>
                                  <a:rPr kumimoji="1" lang="en-US" altLang="ja-JP" sz="1800" b="0" i="1">
                                    <a:solidFill>
                                      <a:srgbClr val="FF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r>
                                  <a:rPr kumimoji="1" lang="en-US" altLang="ja-JP" sz="1800" b="0" i="1">
                                    <a:solidFill>
                                      <a:srgbClr val="FF0000"/>
                                    </a:solidFill>
                                    <a:latin typeface="Cambria Math"/>
                                  </a:rPr>
                                  <m:t>𝑥</m:t>
                                </m:r>
                              </m:e>
                            </m:acc>
                          </m:e>
                        </m:d>
                        <m:d>
                          <m:dPr>
                            <m:ctrlPr>
                              <a:rPr kumimoji="1" lang="en-US" altLang="ja-JP" sz="1800" b="0" i="1">
                                <a:solidFill>
                                  <a:srgbClr val="FF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kumimoji="1" lang="en-US" altLang="ja-JP" sz="1800" b="0" i="1">
                                    <a:solidFill>
                                      <a:srgbClr val="FF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kumimoji="1" lang="en-US" altLang="ja-JP" sz="1800" b="0" i="1">
                                    <a:solidFill>
                                      <a:srgbClr val="FF0000"/>
                                    </a:solidFill>
                                    <a:latin typeface="Cambria Math"/>
                                  </a:rPr>
                                  <m:t>𝑦</m:t>
                                </m:r>
                              </m:e>
                              <m:sub>
                                <m:r>
                                  <a:rPr kumimoji="1" lang="en-US" altLang="ja-JP" sz="1800" b="0" i="1">
                                    <a:solidFill>
                                      <a:srgbClr val="FF0000"/>
                                    </a:solidFill>
                                    <a:latin typeface="Cambria Math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kumimoji="1" lang="en-US" altLang="ja-JP" sz="18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−</m:t>
                            </m:r>
                            <m:acc>
                              <m:accPr>
                                <m:chr m:val="̅"/>
                                <m:ctrlPr>
                                  <a:rPr kumimoji="1" lang="en-US" altLang="ja-JP" sz="1800" b="0" i="1">
                                    <a:solidFill>
                                      <a:srgbClr val="FF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r>
                                  <a:rPr kumimoji="1" lang="en-US" altLang="ja-JP" sz="1800" b="0" i="1">
                                    <a:solidFill>
                                      <a:srgbClr val="FF0000"/>
                                    </a:solidFill>
                                    <a:latin typeface="Cambria Math"/>
                                  </a:rPr>
                                  <m:t>𝑦</m:t>
                                </m:r>
                              </m:e>
                            </m:acc>
                          </m:e>
                        </m:d>
                      </m:e>
                    </m:nary>
                  </m:oMath>
                </m:oMathPara>
              </a14:m>
              <a:endParaRPr kumimoji="1" lang="ja-JP" altLang="en-US" sz="1800">
                <a:solidFill>
                  <a:srgbClr val="FF0000"/>
                </a:solidFill>
              </a:endParaRPr>
            </a:p>
          </xdr:txBody>
        </xdr:sp>
      </mc:Choice>
      <mc:Fallback xmlns="">
        <xdr:sp macro="" textlink="">
          <xdr:nvSpPr>
            <xdr:cNvPr id="15" name="テキスト ボックス 14"/>
            <xdr:cNvSpPr txBox="1"/>
          </xdr:nvSpPr>
          <xdr:spPr>
            <a:xfrm>
              <a:off x="8801100" y="6560345"/>
              <a:ext cx="4190999" cy="7630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800" b="0" i="0">
                  <a:solidFill>
                    <a:srgbClr val="FF0000"/>
                  </a:solidFill>
                  <a:latin typeface="Cambria Math"/>
                </a:rPr>
                <a:t>𝑆_𝑥𝑦=1/𝑛 ∑▒(𝑥_𝑖−𝑥 ̅ )(𝑦_𝑖−𝑦 ̅ ) </a:t>
              </a:r>
              <a:endParaRPr kumimoji="1" lang="ja-JP" altLang="en-US" sz="1800">
                <a:solidFill>
                  <a:srgbClr val="FF0000"/>
                </a:solidFill>
              </a:endParaRPr>
            </a:p>
          </xdr:txBody>
        </xdr:sp>
      </mc:Fallback>
    </mc:AlternateContent>
    <xdr:clientData/>
  </xdr:oneCellAnchor>
  <xdr:oneCellAnchor>
    <xdr:from>
      <xdr:col>55</xdr:col>
      <xdr:colOff>261936</xdr:colOff>
      <xdr:row>29</xdr:row>
      <xdr:rowOff>0</xdr:rowOff>
    </xdr:from>
    <xdr:ext cx="4405313" cy="61407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テキスト ボックス 15">
              <a:extLst>
                <a:ext uri="{FF2B5EF4-FFF2-40B4-BE49-F238E27FC236}">
                  <a16:creationId xmlns:a16="http://schemas.microsoft.com/office/drawing/2014/main" id="{00000000-0008-0000-0000-000010000000}"/>
                </a:ext>
              </a:extLst>
            </xdr:cNvPr>
            <xdr:cNvSpPr txBox="1"/>
          </xdr:nvSpPr>
          <xdr:spPr>
            <a:xfrm>
              <a:off x="14930436" y="9115425"/>
              <a:ext cx="4405313" cy="61407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400" b="0" i="1">
                            <a:latin typeface="Cambria Math"/>
                          </a:rPr>
                          <m:t>𝑆</m:t>
                        </m:r>
                      </m:e>
                      <m:sub>
                        <m:r>
                          <a:rPr kumimoji="1" lang="en-US" altLang="ja-JP" sz="1400" b="0" i="1">
                            <a:latin typeface="Cambria Math"/>
                          </a:rPr>
                          <m:t>𝑥𝑦</m:t>
                        </m:r>
                      </m:sub>
                    </m:sSub>
                    <m:r>
                      <a:rPr kumimoji="1" lang="en-US" altLang="ja-JP" sz="1400" b="0" i="1">
                        <a:latin typeface="Cambria Math"/>
                      </a:rPr>
                      <m:t>=</m:t>
                    </m:r>
                    <m:f>
                      <m:f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kumimoji="1" lang="en-US" altLang="ja-JP" sz="1400" b="0" i="1">
                            <a:latin typeface="Cambria Math"/>
                          </a:rPr>
                          <m:t>1</m:t>
                        </m:r>
                      </m:num>
                      <m:den>
                        <m:r>
                          <a:rPr kumimoji="1" lang="en-US" altLang="ja-JP" sz="1400" b="0" i="1">
                            <a:latin typeface="Cambria Math"/>
                          </a:rPr>
                          <m:t>𝑛</m:t>
                        </m:r>
                      </m:den>
                    </m:f>
                    <m:nary>
                      <m:naryPr>
                        <m:chr m:val="∑"/>
                        <m:subHide m:val="on"/>
                        <m:supHide m:val="on"/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naryPr>
                      <m:sub/>
                      <m:sup/>
                      <m:e>
                        <m:d>
                          <m:dPr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kumimoji="1" lang="en-US" altLang="ja-JP" sz="14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kumimoji="1" lang="en-US" altLang="ja-JP" sz="1400" b="0" i="1">
                                    <a:latin typeface="Cambria Math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kumimoji="1" lang="en-US" altLang="ja-JP" sz="1400" b="0" i="1">
                                    <a:latin typeface="Cambria Math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kumimoji="1" lang="en-US" altLang="ja-JP" sz="1400" b="0" i="1">
                                <a:latin typeface="Cambria Math"/>
                              </a:rPr>
                              <m:t>−</m:t>
                            </m:r>
                            <m:acc>
                              <m:accPr>
                                <m:chr m:val="̅"/>
                                <m:ctrlPr>
                                  <a:rPr kumimoji="1" lang="en-US" altLang="ja-JP" sz="1400" b="0" i="1"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r>
                                  <a:rPr kumimoji="1" lang="en-US" altLang="ja-JP" sz="1400" b="0" i="1">
                                    <a:latin typeface="Cambria Math"/>
                                  </a:rPr>
                                  <m:t>𝑥</m:t>
                                </m:r>
                              </m:e>
                            </m:acc>
                          </m:e>
                        </m:d>
                        <m:d>
                          <m:dPr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kumimoji="1" lang="en-US" altLang="ja-JP" sz="14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kumimoji="1" lang="en-US" altLang="ja-JP" sz="1400" b="0" i="1">
                                    <a:latin typeface="Cambria Math"/>
                                  </a:rPr>
                                  <m:t>𝑦</m:t>
                                </m:r>
                              </m:e>
                              <m:sub>
                                <m:r>
                                  <a:rPr kumimoji="1" lang="en-US" altLang="ja-JP" sz="1400" b="0" i="1">
                                    <a:latin typeface="Cambria Math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kumimoji="1" lang="en-US" altLang="ja-JP" sz="1400" b="0" i="1">
                                <a:latin typeface="Cambria Math"/>
                              </a:rPr>
                              <m:t>−</m:t>
                            </m:r>
                            <m:acc>
                              <m:accPr>
                                <m:chr m:val="̅"/>
                                <m:ctrlPr>
                                  <a:rPr kumimoji="1" lang="en-US" altLang="ja-JP" sz="1400" b="0" i="1"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r>
                                  <a:rPr kumimoji="1" lang="en-US" altLang="ja-JP" sz="1400" b="0" i="1">
                                    <a:latin typeface="Cambria Math"/>
                                  </a:rPr>
                                  <m:t>𝑦</m:t>
                                </m:r>
                              </m:e>
                            </m:acc>
                          </m:e>
                        </m:d>
                      </m:e>
                    </m:nary>
                    <m:r>
                      <a:rPr kumimoji="1" lang="en-US" altLang="ja-JP" sz="1400" b="0" i="1">
                        <a:latin typeface="Cambria Math"/>
                      </a:rPr>
                      <m:t>=</m:t>
                    </m:r>
                    <m:f>
                      <m:fPr>
                        <m:ctrlPr>
                          <a:rPr kumimoji="1" lang="en-US" altLang="ja-JP" sz="14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kumimoji="1" lang="en-US" altLang="ja-JP" sz="1400" b="0" i="1">
                            <a:solidFill>
                              <a:schemeClr val="bg1"/>
                            </a:solidFill>
                            <a:latin typeface="Cambria Math"/>
                          </a:rPr>
                          <m:t>1</m:t>
                        </m:r>
                      </m:num>
                      <m:den>
                        <m:r>
                          <a:rPr kumimoji="1" lang="en-US" altLang="ja-JP" sz="1400" b="0" i="1">
                            <a:solidFill>
                              <a:schemeClr val="bg1"/>
                            </a:solidFill>
                            <a:latin typeface="Cambria Math"/>
                          </a:rPr>
                          <m:t>13</m:t>
                        </m:r>
                      </m:den>
                    </m:f>
                    <m:r>
                      <a:rPr kumimoji="1" lang="en-US" altLang="ja-JP" sz="1400" b="0" i="1">
                        <a:solidFill>
                          <a:schemeClr val="bg1"/>
                        </a:solidFill>
                        <a:latin typeface="Cambria Math"/>
                      </a:rPr>
                      <m:t>∗1269=97.6</m:t>
                    </m:r>
                  </m:oMath>
                </m:oMathPara>
              </a14:m>
              <a:endParaRPr kumimoji="1" lang="ja-JP" altLang="en-US" sz="1400">
                <a:solidFill>
                  <a:srgbClr val="C00000"/>
                </a:solidFill>
              </a:endParaRPr>
            </a:p>
          </xdr:txBody>
        </xdr:sp>
      </mc:Choice>
      <mc:Fallback xmlns="">
        <xdr:sp macro="" textlink="">
          <xdr:nvSpPr>
            <xdr:cNvPr id="16" name="テキスト ボックス 15"/>
            <xdr:cNvSpPr txBox="1"/>
          </xdr:nvSpPr>
          <xdr:spPr>
            <a:xfrm>
              <a:off x="14930436" y="9115425"/>
              <a:ext cx="4405313" cy="61407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400" b="0" i="0">
                  <a:latin typeface="Cambria Math"/>
                </a:rPr>
                <a:t>𝑆_𝑥𝑦=1/𝑛 ∑▒(𝑥_𝑖−𝑥 ̅ )(𝑦_𝑖−𝑦 ̅ ) =</a:t>
              </a:r>
              <a:r>
                <a:rPr kumimoji="1" lang="en-US" altLang="ja-JP" sz="1400" b="0" i="0">
                  <a:solidFill>
                    <a:schemeClr val="bg1"/>
                  </a:solidFill>
                  <a:latin typeface="Cambria Math"/>
                </a:rPr>
                <a:t>1/13∗1269=97.6</a:t>
              </a:r>
              <a:endParaRPr kumimoji="1" lang="ja-JP" altLang="en-US" sz="1400">
                <a:solidFill>
                  <a:srgbClr val="C00000"/>
                </a:solidFill>
              </a:endParaRPr>
            </a:p>
          </xdr:txBody>
        </xdr:sp>
      </mc:Fallback>
    </mc:AlternateContent>
    <xdr:clientData/>
  </xdr:oneCellAnchor>
  <xdr:oneCellAnchor>
    <xdr:from>
      <xdr:col>53</xdr:col>
      <xdr:colOff>0</xdr:colOff>
      <xdr:row>6</xdr:row>
      <xdr:rowOff>0</xdr:rowOff>
    </xdr:from>
    <xdr:ext cx="535781" cy="3114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テキスト ボックス 16">
              <a:extLst>
                <a:ext uri="{FF2B5EF4-FFF2-40B4-BE49-F238E27FC236}">
                  <a16:creationId xmlns:a16="http://schemas.microsoft.com/office/drawing/2014/main" id="{00000000-0008-0000-0000-000011000000}"/>
                </a:ext>
              </a:extLst>
            </xdr:cNvPr>
            <xdr:cNvSpPr txBox="1"/>
          </xdr:nvSpPr>
          <xdr:spPr>
            <a:xfrm>
              <a:off x="14135100" y="1885950"/>
              <a:ext cx="535781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en-US" altLang="ja-JP" sz="1400" b="0" i="1">
                        <a:latin typeface="Cambria Math"/>
                      </a:rPr>
                      <m:t>𝑖</m:t>
                    </m:r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17" name="テキスト ボックス 16"/>
            <xdr:cNvSpPr txBox="1"/>
          </xdr:nvSpPr>
          <xdr:spPr>
            <a:xfrm>
              <a:off x="14135100" y="1885950"/>
              <a:ext cx="535781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kumimoji="1" lang="en-US" altLang="ja-JP" sz="1400" b="0" i="0">
                  <a:latin typeface="Cambria Math"/>
                </a:rPr>
                <a:t>𝑖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55</xdr:col>
      <xdr:colOff>0</xdr:colOff>
      <xdr:row>6</xdr:row>
      <xdr:rowOff>0</xdr:rowOff>
    </xdr:from>
    <xdr:ext cx="785812" cy="31200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テキスト ボックス 17">
              <a:extLst>
                <a:ext uri="{FF2B5EF4-FFF2-40B4-BE49-F238E27FC236}">
                  <a16:creationId xmlns:a16="http://schemas.microsoft.com/office/drawing/2014/main" id="{00000000-0008-0000-0000-000012000000}"/>
                </a:ext>
              </a:extLst>
            </xdr:cNvPr>
            <xdr:cNvSpPr txBox="1"/>
          </xdr:nvSpPr>
          <xdr:spPr>
            <a:xfrm>
              <a:off x="14668500" y="1885950"/>
              <a:ext cx="785812" cy="3120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en-US" altLang="ja-JP" sz="1400" b="0" i="1">
                        <a:latin typeface="Cambria Math"/>
                      </a:rPr>
                      <m:t>𝑥</m:t>
                    </m:r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18" name="テキスト ボックス 17"/>
            <xdr:cNvSpPr txBox="1"/>
          </xdr:nvSpPr>
          <xdr:spPr>
            <a:xfrm>
              <a:off x="14668500" y="1885950"/>
              <a:ext cx="785812" cy="3120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kumimoji="1" lang="en-US" altLang="ja-JP" sz="1400" b="0" i="0">
                  <a:latin typeface="Cambria Math"/>
                </a:rPr>
                <a:t>𝑥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58</xdr:col>
      <xdr:colOff>0</xdr:colOff>
      <xdr:row>6</xdr:row>
      <xdr:rowOff>0</xdr:rowOff>
    </xdr:from>
    <xdr:ext cx="785812" cy="31200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テキスト ボックス 18">
              <a:extLst>
                <a:ext uri="{FF2B5EF4-FFF2-40B4-BE49-F238E27FC236}">
                  <a16:creationId xmlns:a16="http://schemas.microsoft.com/office/drawing/2014/main" id="{00000000-0008-0000-0000-000013000000}"/>
                </a:ext>
              </a:extLst>
            </xdr:cNvPr>
            <xdr:cNvSpPr txBox="1"/>
          </xdr:nvSpPr>
          <xdr:spPr>
            <a:xfrm>
              <a:off x="15468600" y="1885950"/>
              <a:ext cx="785812" cy="3120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en-US" altLang="ja-JP" sz="1400" b="0" i="1">
                        <a:latin typeface="Cambria Math"/>
                      </a:rPr>
                      <m:t>𝑦</m:t>
                    </m:r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19" name="テキスト ボックス 18"/>
            <xdr:cNvSpPr txBox="1"/>
          </xdr:nvSpPr>
          <xdr:spPr>
            <a:xfrm>
              <a:off x="15468600" y="1885950"/>
              <a:ext cx="785812" cy="3120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kumimoji="1" lang="en-US" altLang="ja-JP" sz="1400" b="0" i="0">
                  <a:latin typeface="Cambria Math"/>
                </a:rPr>
                <a:t>𝑦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61</xdr:col>
      <xdr:colOff>-1</xdr:colOff>
      <xdr:row>6</xdr:row>
      <xdr:rowOff>0</xdr:rowOff>
    </xdr:from>
    <xdr:ext cx="1309687" cy="3114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" name="テキスト ボックス 19">
              <a:extLst>
                <a:ext uri="{FF2B5EF4-FFF2-40B4-BE49-F238E27FC236}">
                  <a16:creationId xmlns:a16="http://schemas.microsoft.com/office/drawing/2014/main" id="{00000000-0008-0000-0000-000014000000}"/>
                </a:ext>
              </a:extLst>
            </xdr:cNvPr>
            <xdr:cNvSpPr txBox="1"/>
          </xdr:nvSpPr>
          <xdr:spPr>
            <a:xfrm>
              <a:off x="16268699" y="1885950"/>
              <a:ext cx="1309687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𝑥</m:t>
                            </m:r>
                          </m:e>
                          <m:sub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𝑖</m:t>
                            </m:r>
                          </m:sub>
                        </m:sSub>
                        <m:r>
                          <a:rPr kumimoji="1" lang="en-US" altLang="ja-JP" sz="1400" b="0" i="1">
                            <a:latin typeface="Cambria Math"/>
                          </a:rPr>
                          <m:t>−</m:t>
                        </m:r>
                        <m:acc>
                          <m:accPr>
                            <m:chr m:val="̅"/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𝑥</m:t>
                            </m:r>
                          </m:e>
                        </m:acc>
                      </m:e>
                    </m:d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20" name="テキスト ボックス 19"/>
            <xdr:cNvSpPr txBox="1"/>
          </xdr:nvSpPr>
          <xdr:spPr>
            <a:xfrm>
              <a:off x="16268699" y="1885950"/>
              <a:ext cx="1309687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kumimoji="1" lang="en-US" altLang="ja-JP" sz="1400" b="0" i="0">
                  <a:latin typeface="Cambria Math"/>
                </a:rPr>
                <a:t>(𝑥_𝑖−𝑥 ̅ )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66</xdr:col>
      <xdr:colOff>0</xdr:colOff>
      <xdr:row>6</xdr:row>
      <xdr:rowOff>0</xdr:rowOff>
    </xdr:from>
    <xdr:ext cx="1309687" cy="3114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" name="テキスト ボックス 20">
              <a:extLst>
                <a:ext uri="{FF2B5EF4-FFF2-40B4-BE49-F238E27FC236}">
                  <a16:creationId xmlns:a16="http://schemas.microsoft.com/office/drawing/2014/main" id="{00000000-0008-0000-0000-000015000000}"/>
                </a:ext>
              </a:extLst>
            </xdr:cNvPr>
            <xdr:cNvSpPr txBox="1"/>
          </xdr:nvSpPr>
          <xdr:spPr>
            <a:xfrm>
              <a:off x="17602200" y="1885950"/>
              <a:ext cx="1309687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𝑦</m:t>
                            </m:r>
                          </m:e>
                          <m:sub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𝑖</m:t>
                            </m:r>
                          </m:sub>
                        </m:sSub>
                        <m:r>
                          <a:rPr kumimoji="1" lang="en-US" altLang="ja-JP" sz="1400" b="0" i="1">
                            <a:latin typeface="Cambria Math"/>
                          </a:rPr>
                          <m:t>−</m:t>
                        </m:r>
                        <m:acc>
                          <m:accPr>
                            <m:chr m:val="̅"/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𝑦</m:t>
                            </m:r>
                          </m:e>
                        </m:acc>
                      </m:e>
                    </m:d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21" name="テキスト ボックス 20"/>
            <xdr:cNvSpPr txBox="1"/>
          </xdr:nvSpPr>
          <xdr:spPr>
            <a:xfrm>
              <a:off x="17602200" y="1885950"/>
              <a:ext cx="1309687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kumimoji="1" lang="en-US" altLang="ja-JP" sz="1400" b="0" i="0">
                  <a:latin typeface="Cambria Math"/>
                </a:rPr>
                <a:t>(𝑦_𝑖−𝑦 ̅ )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71</xdr:col>
      <xdr:colOff>0</xdr:colOff>
      <xdr:row>6</xdr:row>
      <xdr:rowOff>0</xdr:rowOff>
    </xdr:from>
    <xdr:ext cx="1559718" cy="3114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" name="テキスト ボックス 21">
              <a:extLst>
                <a:ext uri="{FF2B5EF4-FFF2-40B4-BE49-F238E27FC236}">
                  <a16:creationId xmlns:a16="http://schemas.microsoft.com/office/drawing/2014/main" id="{00000000-0008-0000-0000-000016000000}"/>
                </a:ext>
              </a:extLst>
            </xdr:cNvPr>
            <xdr:cNvSpPr txBox="1"/>
          </xdr:nvSpPr>
          <xdr:spPr>
            <a:xfrm>
              <a:off x="18935700" y="1885950"/>
              <a:ext cx="1559718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𝑥</m:t>
                            </m:r>
                          </m:e>
                          <m:sub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𝑖</m:t>
                            </m:r>
                          </m:sub>
                        </m:sSub>
                        <m:r>
                          <a:rPr kumimoji="1" lang="en-US" altLang="ja-JP" sz="1400" b="0" i="1">
                            <a:latin typeface="Cambria Math"/>
                          </a:rPr>
                          <m:t>−</m:t>
                        </m:r>
                        <m:acc>
                          <m:accPr>
                            <m:chr m:val="̅"/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𝑥</m:t>
                            </m:r>
                          </m:e>
                        </m:acc>
                      </m:e>
                    </m:d>
                    <m:d>
                      <m:d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𝑦</m:t>
                            </m:r>
                          </m:e>
                          <m:sub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𝑖</m:t>
                            </m:r>
                          </m:sub>
                        </m:sSub>
                        <m:r>
                          <a:rPr kumimoji="1" lang="en-US" altLang="ja-JP" sz="1400" b="0" i="1">
                            <a:latin typeface="Cambria Math"/>
                          </a:rPr>
                          <m:t>−</m:t>
                        </m:r>
                        <m:acc>
                          <m:accPr>
                            <m:chr m:val="̅"/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𝑦</m:t>
                            </m:r>
                          </m:e>
                        </m:acc>
                      </m:e>
                    </m:d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22" name="テキスト ボックス 21"/>
            <xdr:cNvSpPr txBox="1"/>
          </xdr:nvSpPr>
          <xdr:spPr>
            <a:xfrm>
              <a:off x="18935700" y="1885950"/>
              <a:ext cx="1559718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kumimoji="1" lang="en-US" altLang="ja-JP" sz="1400" b="0" i="0">
                  <a:latin typeface="Cambria Math"/>
                </a:rPr>
                <a:t>(𝑥_𝑖−𝑥 ̅ )(𝑦_𝑖−𝑦 ̅ )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79</xdr:col>
      <xdr:colOff>0</xdr:colOff>
      <xdr:row>5</xdr:row>
      <xdr:rowOff>0</xdr:rowOff>
    </xdr:from>
    <xdr:ext cx="535781" cy="3114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" name="テキスト ボックス 22">
              <a:extLst>
                <a:ext uri="{FF2B5EF4-FFF2-40B4-BE49-F238E27FC236}">
                  <a16:creationId xmlns:a16="http://schemas.microsoft.com/office/drawing/2014/main" id="{00000000-0008-0000-0000-000017000000}"/>
                </a:ext>
              </a:extLst>
            </xdr:cNvPr>
            <xdr:cNvSpPr txBox="1"/>
          </xdr:nvSpPr>
          <xdr:spPr>
            <a:xfrm>
              <a:off x="21069300" y="1571625"/>
              <a:ext cx="535781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en-US" altLang="ja-JP" sz="1400" b="0" i="1">
                        <a:latin typeface="Cambria Math"/>
                      </a:rPr>
                      <m:t>𝑖</m:t>
                    </m:r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23" name="テキスト ボックス 22"/>
            <xdr:cNvSpPr txBox="1"/>
          </xdr:nvSpPr>
          <xdr:spPr>
            <a:xfrm>
              <a:off x="21069300" y="1571625"/>
              <a:ext cx="535781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kumimoji="1" lang="en-US" altLang="ja-JP" sz="1400" b="0" i="0">
                  <a:latin typeface="Cambria Math"/>
                </a:rPr>
                <a:t>𝑖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81</xdr:col>
      <xdr:colOff>0</xdr:colOff>
      <xdr:row>5</xdr:row>
      <xdr:rowOff>0</xdr:rowOff>
    </xdr:from>
    <xdr:ext cx="785812" cy="31200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4" name="テキスト ボックス 23">
              <a:extLst>
                <a:ext uri="{FF2B5EF4-FFF2-40B4-BE49-F238E27FC236}">
                  <a16:creationId xmlns:a16="http://schemas.microsoft.com/office/drawing/2014/main" id="{00000000-0008-0000-0000-000018000000}"/>
                </a:ext>
              </a:extLst>
            </xdr:cNvPr>
            <xdr:cNvSpPr txBox="1"/>
          </xdr:nvSpPr>
          <xdr:spPr>
            <a:xfrm>
              <a:off x="21602700" y="1571625"/>
              <a:ext cx="785812" cy="3120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en-US" altLang="ja-JP" sz="1400" b="0" i="1">
                        <a:latin typeface="Cambria Math"/>
                      </a:rPr>
                      <m:t>𝑥</m:t>
                    </m:r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24" name="テキスト ボックス 23"/>
            <xdr:cNvSpPr txBox="1"/>
          </xdr:nvSpPr>
          <xdr:spPr>
            <a:xfrm>
              <a:off x="21602700" y="1571625"/>
              <a:ext cx="785812" cy="3120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kumimoji="1" lang="en-US" altLang="ja-JP" sz="1400" b="0" i="0">
                  <a:latin typeface="Cambria Math"/>
                </a:rPr>
                <a:t>𝑥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84</xdr:col>
      <xdr:colOff>0</xdr:colOff>
      <xdr:row>5</xdr:row>
      <xdr:rowOff>0</xdr:rowOff>
    </xdr:from>
    <xdr:ext cx="785812" cy="31200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5" name="テキスト ボックス 24">
              <a:extLst>
                <a:ext uri="{FF2B5EF4-FFF2-40B4-BE49-F238E27FC236}">
                  <a16:creationId xmlns:a16="http://schemas.microsoft.com/office/drawing/2014/main" id="{00000000-0008-0000-0000-000019000000}"/>
                </a:ext>
              </a:extLst>
            </xdr:cNvPr>
            <xdr:cNvSpPr txBox="1"/>
          </xdr:nvSpPr>
          <xdr:spPr>
            <a:xfrm>
              <a:off x="22402800" y="1571625"/>
              <a:ext cx="785812" cy="3120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en-US" altLang="ja-JP" sz="1400" b="0" i="1">
                        <a:latin typeface="Cambria Math"/>
                      </a:rPr>
                      <m:t>𝑦</m:t>
                    </m:r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25" name="テキスト ボックス 24"/>
            <xdr:cNvSpPr txBox="1"/>
          </xdr:nvSpPr>
          <xdr:spPr>
            <a:xfrm>
              <a:off x="22402800" y="1571625"/>
              <a:ext cx="785812" cy="3120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kumimoji="1" lang="en-US" altLang="ja-JP" sz="1400" b="0" i="0">
                  <a:latin typeface="Cambria Math"/>
                </a:rPr>
                <a:t>𝑦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87</xdr:col>
      <xdr:colOff>-1</xdr:colOff>
      <xdr:row>5</xdr:row>
      <xdr:rowOff>0</xdr:rowOff>
    </xdr:from>
    <xdr:ext cx="1309687" cy="3114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6" name="テキスト ボックス 25">
              <a:extLst>
                <a:ext uri="{FF2B5EF4-FFF2-40B4-BE49-F238E27FC236}">
                  <a16:creationId xmlns:a16="http://schemas.microsoft.com/office/drawing/2014/main" id="{00000000-0008-0000-0000-00001A000000}"/>
                </a:ext>
              </a:extLst>
            </xdr:cNvPr>
            <xdr:cNvSpPr txBox="1"/>
          </xdr:nvSpPr>
          <xdr:spPr>
            <a:xfrm>
              <a:off x="23202899" y="1571625"/>
              <a:ext cx="1309687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𝑥</m:t>
                            </m:r>
                          </m:e>
                          <m:sub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𝑖</m:t>
                            </m:r>
                          </m:sub>
                        </m:sSub>
                        <m:r>
                          <a:rPr kumimoji="1" lang="en-US" altLang="ja-JP" sz="1400" b="0" i="1">
                            <a:latin typeface="Cambria Math"/>
                          </a:rPr>
                          <m:t>−</m:t>
                        </m:r>
                        <m:acc>
                          <m:accPr>
                            <m:chr m:val="̅"/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𝑥</m:t>
                            </m:r>
                          </m:e>
                        </m:acc>
                      </m:e>
                    </m:d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26" name="テキスト ボックス 25"/>
            <xdr:cNvSpPr txBox="1"/>
          </xdr:nvSpPr>
          <xdr:spPr>
            <a:xfrm>
              <a:off x="23202899" y="1571625"/>
              <a:ext cx="1309687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kumimoji="1" lang="en-US" altLang="ja-JP" sz="1400" b="0" i="0">
                  <a:latin typeface="Cambria Math"/>
                </a:rPr>
                <a:t>(𝑥_𝑖−𝑥 ̅ )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92</xdr:col>
      <xdr:colOff>0</xdr:colOff>
      <xdr:row>5</xdr:row>
      <xdr:rowOff>0</xdr:rowOff>
    </xdr:from>
    <xdr:ext cx="1309687" cy="3114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7" name="テキスト ボックス 26">
              <a:extLst>
                <a:ext uri="{FF2B5EF4-FFF2-40B4-BE49-F238E27FC236}">
                  <a16:creationId xmlns:a16="http://schemas.microsoft.com/office/drawing/2014/main" id="{00000000-0008-0000-0000-00001B000000}"/>
                </a:ext>
              </a:extLst>
            </xdr:cNvPr>
            <xdr:cNvSpPr txBox="1"/>
          </xdr:nvSpPr>
          <xdr:spPr>
            <a:xfrm>
              <a:off x="24536400" y="1571625"/>
              <a:ext cx="1309687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𝑦</m:t>
                            </m:r>
                          </m:e>
                          <m:sub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𝑖</m:t>
                            </m:r>
                          </m:sub>
                        </m:sSub>
                        <m:r>
                          <a:rPr kumimoji="1" lang="en-US" altLang="ja-JP" sz="1400" b="0" i="1">
                            <a:latin typeface="Cambria Math"/>
                          </a:rPr>
                          <m:t>−</m:t>
                        </m:r>
                        <m:acc>
                          <m:accPr>
                            <m:chr m:val="̅"/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𝑦</m:t>
                            </m:r>
                          </m:e>
                        </m:acc>
                      </m:e>
                    </m:d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27" name="テキスト ボックス 26"/>
            <xdr:cNvSpPr txBox="1"/>
          </xdr:nvSpPr>
          <xdr:spPr>
            <a:xfrm>
              <a:off x="24536400" y="1571625"/>
              <a:ext cx="1309687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kumimoji="1" lang="en-US" altLang="ja-JP" sz="1400" b="0" i="0">
                  <a:latin typeface="Cambria Math"/>
                </a:rPr>
                <a:t>(𝑦_𝑖−𝑦 ̅ )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97</xdr:col>
      <xdr:colOff>0</xdr:colOff>
      <xdr:row>5</xdr:row>
      <xdr:rowOff>0</xdr:rowOff>
    </xdr:from>
    <xdr:ext cx="1559718" cy="3114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8" name="テキスト ボックス 27">
              <a:extLst>
                <a:ext uri="{FF2B5EF4-FFF2-40B4-BE49-F238E27FC236}">
                  <a16:creationId xmlns:a16="http://schemas.microsoft.com/office/drawing/2014/main" id="{00000000-0008-0000-0000-00001C000000}"/>
                </a:ext>
              </a:extLst>
            </xdr:cNvPr>
            <xdr:cNvSpPr txBox="1"/>
          </xdr:nvSpPr>
          <xdr:spPr>
            <a:xfrm>
              <a:off x="25869900" y="1571625"/>
              <a:ext cx="1559718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𝑥</m:t>
                            </m:r>
                          </m:e>
                          <m:sub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𝑖</m:t>
                            </m:r>
                          </m:sub>
                        </m:sSub>
                        <m:r>
                          <a:rPr kumimoji="1" lang="en-US" altLang="ja-JP" sz="1400" b="0" i="1">
                            <a:latin typeface="Cambria Math"/>
                          </a:rPr>
                          <m:t>−</m:t>
                        </m:r>
                        <m:acc>
                          <m:accPr>
                            <m:chr m:val="̅"/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𝑥</m:t>
                            </m:r>
                          </m:e>
                        </m:acc>
                      </m:e>
                    </m:d>
                    <m:d>
                      <m:d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𝑦</m:t>
                            </m:r>
                          </m:e>
                          <m:sub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𝑖</m:t>
                            </m:r>
                          </m:sub>
                        </m:sSub>
                        <m:r>
                          <a:rPr kumimoji="1" lang="en-US" altLang="ja-JP" sz="1400" b="0" i="1">
                            <a:latin typeface="Cambria Math"/>
                          </a:rPr>
                          <m:t>−</m:t>
                        </m:r>
                        <m:acc>
                          <m:accPr>
                            <m:chr m:val="̅"/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𝑦</m:t>
                            </m:r>
                          </m:e>
                        </m:acc>
                      </m:e>
                    </m:d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28" name="テキスト ボックス 27"/>
            <xdr:cNvSpPr txBox="1"/>
          </xdr:nvSpPr>
          <xdr:spPr>
            <a:xfrm>
              <a:off x="25869900" y="1571625"/>
              <a:ext cx="1559718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kumimoji="1" lang="en-US" altLang="ja-JP" sz="1400" b="0" i="0">
                  <a:latin typeface="Cambria Math"/>
                </a:rPr>
                <a:t>(𝑥_𝑖−𝑥 ̅ )(𝑦_𝑖−𝑦 ̅ )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111</xdr:col>
      <xdr:colOff>0</xdr:colOff>
      <xdr:row>1</xdr:row>
      <xdr:rowOff>83342</xdr:rowOff>
    </xdr:from>
    <xdr:ext cx="4179093" cy="76520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9" name="テキスト ボックス 28">
              <a:extLst>
                <a:ext uri="{FF2B5EF4-FFF2-40B4-BE49-F238E27FC236}">
                  <a16:creationId xmlns:a16="http://schemas.microsoft.com/office/drawing/2014/main" id="{00000000-0008-0000-0000-00001D000000}"/>
                </a:ext>
              </a:extLst>
            </xdr:cNvPr>
            <xdr:cNvSpPr txBox="1"/>
          </xdr:nvSpPr>
          <xdr:spPr>
            <a:xfrm>
              <a:off x="29603700" y="397667"/>
              <a:ext cx="4179093" cy="76520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2000" b="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20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𝑟</m:t>
                        </m:r>
                      </m:e>
                      <m:sub>
                        <m:r>
                          <a:rPr kumimoji="1" lang="en-US" altLang="ja-JP" sz="20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𝑥𝑦</m:t>
                        </m:r>
                      </m:sub>
                    </m:sSub>
                    <m:r>
                      <a:rPr kumimoji="1" lang="en-US" altLang="ja-JP" sz="2000" b="0" i="1">
                        <a:solidFill>
                          <a:srgbClr val="FF0000"/>
                        </a:solidFill>
                        <a:latin typeface="Cambria Math"/>
                      </a:rPr>
                      <m:t>=</m:t>
                    </m:r>
                    <m:f>
                      <m:fPr>
                        <m:ctrlPr>
                          <a:rPr kumimoji="1" lang="en-US" altLang="ja-JP" sz="2000" b="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kumimoji="1" lang="en-US" altLang="ja-JP" sz="2000" b="0" i="1">
                                <a:solidFill>
                                  <a:srgbClr val="FF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kumimoji="1" lang="en-US" altLang="ja-JP" sz="20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𝑆</m:t>
                            </m:r>
                          </m:e>
                          <m:sub>
                            <m:r>
                              <a:rPr kumimoji="1" lang="en-US" altLang="ja-JP" sz="20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𝑥𝑦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kumimoji="1" lang="en-US" altLang="ja-JP" sz="2000" b="0" i="1">
                                <a:solidFill>
                                  <a:srgbClr val="FF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kumimoji="1" lang="en-US" altLang="ja-JP" sz="20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𝑆</m:t>
                            </m:r>
                          </m:e>
                          <m:sub>
                            <m:r>
                              <a:rPr kumimoji="1" lang="en-US" altLang="ja-JP" sz="20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𝑥</m:t>
                            </m:r>
                          </m:sub>
                        </m:sSub>
                        <m:sSub>
                          <m:sSubPr>
                            <m:ctrlPr>
                              <a:rPr kumimoji="1" lang="en-US" altLang="ja-JP" sz="2000" b="0" i="1">
                                <a:solidFill>
                                  <a:srgbClr val="FF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kumimoji="1" lang="en-US" altLang="ja-JP" sz="20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𝑆</m:t>
                            </m:r>
                          </m:e>
                          <m:sub>
                            <m:r>
                              <a:rPr kumimoji="1" lang="en-US" altLang="ja-JP" sz="20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𝑦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kumimoji="1" lang="ja-JP" altLang="en-US" sz="2000">
                <a:solidFill>
                  <a:srgbClr val="FF0000"/>
                </a:solidFill>
              </a:endParaRPr>
            </a:p>
          </xdr:txBody>
        </xdr:sp>
      </mc:Choice>
      <mc:Fallback xmlns="">
        <xdr:sp macro="" textlink="">
          <xdr:nvSpPr>
            <xdr:cNvPr id="29" name="テキスト ボックス 28"/>
            <xdr:cNvSpPr txBox="1"/>
          </xdr:nvSpPr>
          <xdr:spPr>
            <a:xfrm>
              <a:off x="29603700" y="397667"/>
              <a:ext cx="4179093" cy="76520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kumimoji="1" lang="en-US" altLang="ja-JP" sz="2000" b="0" i="0">
                  <a:solidFill>
                    <a:srgbClr val="FF0000"/>
                  </a:solidFill>
                  <a:latin typeface="Cambria Math"/>
                </a:rPr>
                <a:t>𝑟_𝑥𝑦=𝑆_𝑥𝑦/(𝑆_𝑥 𝑆_𝑦 )</a:t>
              </a:r>
              <a:endParaRPr kumimoji="1" lang="ja-JP" altLang="en-US" sz="2000">
                <a:solidFill>
                  <a:srgbClr val="FF0000"/>
                </a:solidFill>
              </a:endParaRPr>
            </a:p>
          </xdr:txBody>
        </xdr:sp>
      </mc:Fallback>
    </mc:AlternateContent>
    <xdr:clientData/>
  </xdr:oneCellAnchor>
  <xdr:oneCellAnchor>
    <xdr:from>
      <xdr:col>112</xdr:col>
      <xdr:colOff>1</xdr:colOff>
      <xdr:row>15</xdr:row>
      <xdr:rowOff>0</xdr:rowOff>
    </xdr:from>
    <xdr:ext cx="1238250" cy="32508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0" name="テキスト ボックス 29">
              <a:extLst>
                <a:ext uri="{FF2B5EF4-FFF2-40B4-BE49-F238E27FC236}">
                  <a16:creationId xmlns:a16="http://schemas.microsoft.com/office/drawing/2014/main" id="{00000000-0008-0000-0000-00001E000000}"/>
                </a:ext>
              </a:extLst>
            </xdr:cNvPr>
            <xdr:cNvSpPr txBox="1"/>
          </xdr:nvSpPr>
          <xdr:spPr>
            <a:xfrm>
              <a:off x="29870401" y="4714875"/>
              <a:ext cx="1238250" cy="32508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400" b="0" i="1">
                            <a:latin typeface="Cambria Math"/>
                          </a:rPr>
                          <m:t>−1≤</m:t>
                        </m:r>
                        <m:r>
                          <a:rPr kumimoji="1" lang="en-US" altLang="ja-JP" sz="1400" b="0" i="1">
                            <a:latin typeface="Cambria Math"/>
                          </a:rPr>
                          <m:t>𝑟</m:t>
                        </m:r>
                      </m:e>
                      <m:sub>
                        <m:r>
                          <a:rPr kumimoji="1" lang="en-US" altLang="ja-JP" sz="1400" b="0" i="1">
                            <a:latin typeface="Cambria Math"/>
                          </a:rPr>
                          <m:t>𝑥𝑦</m:t>
                        </m:r>
                      </m:sub>
                    </m:sSub>
                    <m:r>
                      <a:rPr kumimoji="1" lang="en-US" altLang="ja-JP" sz="1400" b="0" i="1">
                        <a:latin typeface="Cambria Math"/>
                      </a:rPr>
                      <m:t>≤1</m:t>
                    </m:r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30" name="テキスト ボックス 29"/>
            <xdr:cNvSpPr txBox="1"/>
          </xdr:nvSpPr>
          <xdr:spPr>
            <a:xfrm>
              <a:off x="29870401" y="4714875"/>
              <a:ext cx="1238250" cy="32508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kumimoji="1" lang="en-US" altLang="ja-JP" sz="1400" b="0" i="0">
                  <a:latin typeface="Cambria Math"/>
                </a:rPr>
                <a:t>〖−1≤𝑟〗_𝑥𝑦≤1</a:t>
              </a:r>
              <a:endParaRPr kumimoji="1" lang="ja-JP" altLang="en-US" sz="1400"/>
            </a:p>
          </xdr:txBody>
        </xdr:sp>
      </mc:Fallback>
    </mc:AlternateContent>
    <xdr:clientData/>
  </xdr:oneCellAnchor>
  <xdr:twoCellAnchor editAs="oneCell">
    <xdr:from>
      <xdr:col>107</xdr:col>
      <xdr:colOff>0</xdr:colOff>
      <xdr:row>29</xdr:row>
      <xdr:rowOff>0</xdr:rowOff>
    </xdr:from>
    <xdr:to>
      <xdr:col>116</xdr:col>
      <xdr:colOff>114300</xdr:colOff>
      <xdr:row>36</xdr:row>
      <xdr:rowOff>317500</xdr:rowOff>
    </xdr:to>
    <xdr:pic>
      <xdr:nvPicPr>
        <xdr:cNvPr id="31" name="図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36900" y="9115425"/>
          <a:ext cx="2514600" cy="2514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107</xdr:col>
      <xdr:colOff>0</xdr:colOff>
      <xdr:row>18</xdr:row>
      <xdr:rowOff>0</xdr:rowOff>
    </xdr:from>
    <xdr:to>
      <xdr:col>116</xdr:col>
      <xdr:colOff>114300</xdr:colOff>
      <xdr:row>26</xdr:row>
      <xdr:rowOff>0</xdr:rowOff>
    </xdr:to>
    <xdr:pic>
      <xdr:nvPicPr>
        <xdr:cNvPr id="32" name="図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36900" y="5657850"/>
          <a:ext cx="2514600" cy="2514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118</xdr:col>
      <xdr:colOff>0</xdr:colOff>
      <xdr:row>18</xdr:row>
      <xdr:rowOff>0</xdr:rowOff>
    </xdr:from>
    <xdr:to>
      <xdr:col>127</xdr:col>
      <xdr:colOff>114300</xdr:colOff>
      <xdr:row>26</xdr:row>
      <xdr:rowOff>0</xdr:rowOff>
    </xdr:to>
    <xdr:pic>
      <xdr:nvPicPr>
        <xdr:cNvPr id="33" name="図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470600" y="5657850"/>
          <a:ext cx="2514600" cy="2514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118</xdr:col>
      <xdr:colOff>0</xdr:colOff>
      <xdr:row>29</xdr:row>
      <xdr:rowOff>0</xdr:rowOff>
    </xdr:from>
    <xdr:to>
      <xdr:col>127</xdr:col>
      <xdr:colOff>114300</xdr:colOff>
      <xdr:row>36</xdr:row>
      <xdr:rowOff>317500</xdr:rowOff>
    </xdr:to>
    <xdr:pic>
      <xdr:nvPicPr>
        <xdr:cNvPr id="34" name="図 3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470600" y="9115425"/>
          <a:ext cx="2514600" cy="2514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131</xdr:col>
      <xdr:colOff>0</xdr:colOff>
      <xdr:row>5</xdr:row>
      <xdr:rowOff>0</xdr:rowOff>
    </xdr:from>
    <xdr:ext cx="535781" cy="3114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5" name="テキスト ボックス 34">
              <a:extLst>
                <a:ext uri="{FF2B5EF4-FFF2-40B4-BE49-F238E27FC236}">
                  <a16:creationId xmlns:a16="http://schemas.microsoft.com/office/drawing/2014/main" id="{00000000-0008-0000-0000-000023000000}"/>
                </a:ext>
              </a:extLst>
            </xdr:cNvPr>
            <xdr:cNvSpPr txBox="1"/>
          </xdr:nvSpPr>
          <xdr:spPr>
            <a:xfrm>
              <a:off x="34937700" y="1571625"/>
              <a:ext cx="535781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en-US" altLang="ja-JP" sz="1400" b="0" i="1">
                        <a:latin typeface="Cambria Math"/>
                      </a:rPr>
                      <m:t>𝑖</m:t>
                    </m:r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35" name="テキスト ボックス 34"/>
            <xdr:cNvSpPr txBox="1"/>
          </xdr:nvSpPr>
          <xdr:spPr>
            <a:xfrm>
              <a:off x="34937700" y="1571625"/>
              <a:ext cx="535781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kumimoji="1" lang="en-US" altLang="ja-JP" sz="1400" b="0" i="0">
                  <a:latin typeface="Cambria Math"/>
                </a:rPr>
                <a:t>𝑖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133</xdr:col>
      <xdr:colOff>0</xdr:colOff>
      <xdr:row>5</xdr:row>
      <xdr:rowOff>0</xdr:rowOff>
    </xdr:from>
    <xdr:ext cx="785812" cy="31200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6" name="テキスト ボックス 35">
              <a:extLst>
                <a:ext uri="{FF2B5EF4-FFF2-40B4-BE49-F238E27FC236}">
                  <a16:creationId xmlns:a16="http://schemas.microsoft.com/office/drawing/2014/main" id="{00000000-0008-0000-0000-000024000000}"/>
                </a:ext>
              </a:extLst>
            </xdr:cNvPr>
            <xdr:cNvSpPr txBox="1"/>
          </xdr:nvSpPr>
          <xdr:spPr>
            <a:xfrm>
              <a:off x="35471100" y="1571625"/>
              <a:ext cx="785812" cy="3120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en-US" altLang="ja-JP" sz="1400" b="0" i="1">
                        <a:latin typeface="Cambria Math"/>
                      </a:rPr>
                      <m:t>𝑥</m:t>
                    </m:r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36" name="テキスト ボックス 35"/>
            <xdr:cNvSpPr txBox="1"/>
          </xdr:nvSpPr>
          <xdr:spPr>
            <a:xfrm>
              <a:off x="35471100" y="1571625"/>
              <a:ext cx="785812" cy="3120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kumimoji="1" lang="en-US" altLang="ja-JP" sz="1400" b="0" i="0">
                  <a:latin typeface="Cambria Math"/>
                </a:rPr>
                <a:t>𝑥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136</xdr:col>
      <xdr:colOff>0</xdr:colOff>
      <xdr:row>5</xdr:row>
      <xdr:rowOff>0</xdr:rowOff>
    </xdr:from>
    <xdr:ext cx="785812" cy="31200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7" name="テキスト ボックス 36">
              <a:extLst>
                <a:ext uri="{FF2B5EF4-FFF2-40B4-BE49-F238E27FC236}">
                  <a16:creationId xmlns:a16="http://schemas.microsoft.com/office/drawing/2014/main" id="{00000000-0008-0000-0000-000025000000}"/>
                </a:ext>
              </a:extLst>
            </xdr:cNvPr>
            <xdr:cNvSpPr txBox="1"/>
          </xdr:nvSpPr>
          <xdr:spPr>
            <a:xfrm>
              <a:off x="36271200" y="1571625"/>
              <a:ext cx="785812" cy="3120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en-US" altLang="ja-JP" sz="1400" b="0" i="1">
                        <a:latin typeface="Cambria Math"/>
                      </a:rPr>
                      <m:t>𝑦</m:t>
                    </m:r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37" name="テキスト ボックス 36"/>
            <xdr:cNvSpPr txBox="1"/>
          </xdr:nvSpPr>
          <xdr:spPr>
            <a:xfrm>
              <a:off x="36271200" y="1571625"/>
              <a:ext cx="785812" cy="3120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kumimoji="1" lang="en-US" altLang="ja-JP" sz="1400" b="0" i="0">
                  <a:latin typeface="Cambria Math"/>
                </a:rPr>
                <a:t>𝑦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139</xdr:col>
      <xdr:colOff>-1</xdr:colOff>
      <xdr:row>5</xdr:row>
      <xdr:rowOff>0</xdr:rowOff>
    </xdr:from>
    <xdr:ext cx="785813" cy="28020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8" name="テキスト ボックス 37">
              <a:extLst>
                <a:ext uri="{FF2B5EF4-FFF2-40B4-BE49-F238E27FC236}">
                  <a16:creationId xmlns:a16="http://schemas.microsoft.com/office/drawing/2014/main" id="{00000000-0008-0000-0000-000026000000}"/>
                </a:ext>
              </a:extLst>
            </xdr:cNvPr>
            <xdr:cNvSpPr txBox="1"/>
          </xdr:nvSpPr>
          <xdr:spPr>
            <a:xfrm>
              <a:off x="37071299" y="1571625"/>
              <a:ext cx="785813" cy="2802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ctrlPr>
                          <a:rPr kumimoji="1" lang="en-US" altLang="ja-JP" sz="12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kumimoji="1" lang="en-US" altLang="ja-JP" sz="12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kumimoji="1" lang="en-US" altLang="ja-JP" sz="1200" b="0" i="1">
                                <a:latin typeface="Cambria Math"/>
                              </a:rPr>
                              <m:t>𝑥</m:t>
                            </m:r>
                          </m:e>
                          <m:sub>
                            <m:r>
                              <a:rPr kumimoji="1" lang="en-US" altLang="ja-JP" sz="1200" b="0" i="1">
                                <a:latin typeface="Cambria Math"/>
                              </a:rPr>
                              <m:t>𝑖</m:t>
                            </m:r>
                          </m:sub>
                        </m:sSub>
                        <m:r>
                          <a:rPr kumimoji="1" lang="en-US" altLang="ja-JP" sz="1200" b="0" i="1">
                            <a:latin typeface="Cambria Math"/>
                          </a:rPr>
                          <m:t>−</m:t>
                        </m:r>
                        <m:acc>
                          <m:accPr>
                            <m:chr m:val="̅"/>
                            <m:ctrlPr>
                              <a:rPr kumimoji="1" lang="en-US" altLang="ja-JP" sz="1200" b="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kumimoji="1" lang="en-US" altLang="ja-JP" sz="1200" b="0" i="1">
                                <a:latin typeface="Cambria Math"/>
                              </a:rPr>
                              <m:t>𝑥</m:t>
                            </m:r>
                          </m:e>
                        </m:acc>
                      </m:e>
                    </m:d>
                  </m:oMath>
                </m:oMathPara>
              </a14:m>
              <a:endParaRPr kumimoji="1" lang="ja-JP" altLang="en-US" sz="1200"/>
            </a:p>
          </xdr:txBody>
        </xdr:sp>
      </mc:Choice>
      <mc:Fallback xmlns="">
        <xdr:sp macro="" textlink="">
          <xdr:nvSpPr>
            <xdr:cNvPr id="38" name="テキスト ボックス 37"/>
            <xdr:cNvSpPr txBox="1"/>
          </xdr:nvSpPr>
          <xdr:spPr>
            <a:xfrm>
              <a:off x="37071299" y="1571625"/>
              <a:ext cx="785813" cy="2802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kumimoji="1" lang="en-US" altLang="ja-JP" sz="1200" b="0" i="0">
                  <a:latin typeface="Cambria Math"/>
                </a:rPr>
                <a:t>(𝑥_𝑖−𝑥 ̅ )</a:t>
              </a:r>
              <a:endParaRPr kumimoji="1" lang="ja-JP" altLang="en-US" sz="1200"/>
            </a:p>
          </xdr:txBody>
        </xdr:sp>
      </mc:Fallback>
    </mc:AlternateContent>
    <xdr:clientData/>
  </xdr:oneCellAnchor>
  <xdr:oneCellAnchor>
    <xdr:from>
      <xdr:col>142</xdr:col>
      <xdr:colOff>1</xdr:colOff>
      <xdr:row>5</xdr:row>
      <xdr:rowOff>0</xdr:rowOff>
    </xdr:from>
    <xdr:ext cx="773906" cy="28020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9" name="テキスト ボックス 38">
              <a:extLst>
                <a:ext uri="{FF2B5EF4-FFF2-40B4-BE49-F238E27FC236}">
                  <a16:creationId xmlns:a16="http://schemas.microsoft.com/office/drawing/2014/main" id="{00000000-0008-0000-0000-000027000000}"/>
                </a:ext>
              </a:extLst>
            </xdr:cNvPr>
            <xdr:cNvSpPr txBox="1"/>
          </xdr:nvSpPr>
          <xdr:spPr>
            <a:xfrm>
              <a:off x="37871401" y="1571625"/>
              <a:ext cx="773906" cy="2802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ctrlPr>
                          <a:rPr kumimoji="1" lang="en-US" altLang="ja-JP" sz="12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kumimoji="1" lang="en-US" altLang="ja-JP" sz="12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kumimoji="1" lang="en-US" altLang="ja-JP" sz="1200" b="0" i="1">
                                <a:latin typeface="Cambria Math"/>
                              </a:rPr>
                              <m:t>𝑦</m:t>
                            </m:r>
                          </m:e>
                          <m:sub>
                            <m:r>
                              <a:rPr kumimoji="1" lang="en-US" altLang="ja-JP" sz="1200" b="0" i="1">
                                <a:latin typeface="Cambria Math"/>
                              </a:rPr>
                              <m:t>𝑖</m:t>
                            </m:r>
                          </m:sub>
                        </m:sSub>
                        <m:r>
                          <a:rPr kumimoji="1" lang="en-US" altLang="ja-JP" sz="1200" b="0" i="1">
                            <a:latin typeface="Cambria Math"/>
                          </a:rPr>
                          <m:t>−</m:t>
                        </m:r>
                        <m:acc>
                          <m:accPr>
                            <m:chr m:val="̅"/>
                            <m:ctrlPr>
                              <a:rPr kumimoji="1" lang="en-US" altLang="ja-JP" sz="1200" b="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kumimoji="1" lang="en-US" altLang="ja-JP" sz="1200" b="0" i="1">
                                <a:latin typeface="Cambria Math"/>
                              </a:rPr>
                              <m:t>𝑦</m:t>
                            </m:r>
                          </m:e>
                        </m:acc>
                      </m:e>
                    </m:d>
                  </m:oMath>
                </m:oMathPara>
              </a14:m>
              <a:endParaRPr kumimoji="1" lang="ja-JP" altLang="en-US" sz="1200"/>
            </a:p>
          </xdr:txBody>
        </xdr:sp>
      </mc:Choice>
      <mc:Fallback xmlns="">
        <xdr:sp macro="" textlink="">
          <xdr:nvSpPr>
            <xdr:cNvPr id="39" name="テキスト ボックス 38"/>
            <xdr:cNvSpPr txBox="1"/>
          </xdr:nvSpPr>
          <xdr:spPr>
            <a:xfrm>
              <a:off x="37871401" y="1571625"/>
              <a:ext cx="773906" cy="2802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kumimoji="1" lang="en-US" altLang="ja-JP" sz="1200" b="0" i="0">
                  <a:latin typeface="Cambria Math"/>
                </a:rPr>
                <a:t>(𝑦_𝑖−𝑦 ̅ )</a:t>
              </a:r>
              <a:endParaRPr kumimoji="1" lang="ja-JP" altLang="en-US" sz="1200"/>
            </a:p>
          </xdr:txBody>
        </xdr:sp>
      </mc:Fallback>
    </mc:AlternateContent>
    <xdr:clientData/>
  </xdr:oneCellAnchor>
  <xdr:oneCellAnchor>
    <xdr:from>
      <xdr:col>145</xdr:col>
      <xdr:colOff>0</xdr:colOff>
      <xdr:row>3</xdr:row>
      <xdr:rowOff>0</xdr:rowOff>
    </xdr:from>
    <xdr:ext cx="773906" cy="90487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0" name="テキスト ボックス 39">
              <a:extLst>
                <a:ext uri="{FF2B5EF4-FFF2-40B4-BE49-F238E27FC236}">
                  <a16:creationId xmlns:a16="http://schemas.microsoft.com/office/drawing/2014/main" id="{00000000-0008-0000-0000-000028000000}"/>
                </a:ext>
              </a:extLst>
            </xdr:cNvPr>
            <xdr:cNvSpPr txBox="1"/>
          </xdr:nvSpPr>
          <xdr:spPr>
            <a:xfrm>
              <a:off x="38671500" y="942975"/>
              <a:ext cx="773906" cy="9048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 algn="ctr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ctrlPr>
                          <a:rPr kumimoji="1" lang="en-US" altLang="ja-JP" sz="12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kumimoji="1" lang="en-US" altLang="ja-JP" sz="12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kumimoji="1" lang="en-US" altLang="ja-JP" sz="1200" b="0" i="1">
                                <a:latin typeface="Cambria Math"/>
                              </a:rPr>
                              <m:t>𝑥</m:t>
                            </m:r>
                          </m:e>
                          <m:sub>
                            <m:r>
                              <a:rPr kumimoji="1" lang="en-US" altLang="ja-JP" sz="1200" b="0" i="1">
                                <a:latin typeface="Cambria Math"/>
                              </a:rPr>
                              <m:t>𝑖</m:t>
                            </m:r>
                          </m:sub>
                        </m:sSub>
                        <m:r>
                          <a:rPr kumimoji="1" lang="en-US" altLang="ja-JP" sz="1200" b="0" i="1">
                            <a:latin typeface="Cambria Math"/>
                          </a:rPr>
                          <m:t>−</m:t>
                        </m:r>
                        <m:acc>
                          <m:accPr>
                            <m:chr m:val="̅"/>
                            <m:ctrlPr>
                              <a:rPr kumimoji="1" lang="en-US" altLang="ja-JP" sz="1200" b="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kumimoji="1" lang="en-US" altLang="ja-JP" sz="1200" b="0" i="1">
                                <a:latin typeface="Cambria Math"/>
                              </a:rPr>
                              <m:t>𝑥</m:t>
                            </m:r>
                          </m:e>
                        </m:acc>
                      </m:e>
                    </m:d>
                  </m:oMath>
                </m:oMathPara>
              </a14:m>
              <a:br>
                <a:rPr kumimoji="1" lang="en-US" altLang="ja-JP" sz="1200" b="0" i="1">
                  <a:latin typeface="Cambria Math"/>
                </a:rPr>
              </a:br>
              <a:r>
                <a:rPr kumimoji="1" lang="en-US" altLang="ja-JP" sz="1200" b="0" i="0">
                  <a:latin typeface="Cambria Math"/>
                </a:rPr>
                <a:t>×</a:t>
              </a:r>
              <a:br>
                <a:rPr kumimoji="1" lang="en-US" altLang="ja-JP" sz="1200" b="0" i="1">
                  <a:latin typeface="Cambria Math"/>
                  <a:ea typeface="Cambria Math"/>
                </a:rPr>
              </a:b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ctrlPr>
                          <a:rPr kumimoji="1" lang="en-US" altLang="ja-JP" sz="12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kumimoji="1" lang="en-US" altLang="ja-JP" sz="12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kumimoji="1" lang="en-US" altLang="ja-JP" sz="1200" b="0" i="1">
                                <a:latin typeface="Cambria Math"/>
                              </a:rPr>
                              <m:t>𝑦</m:t>
                            </m:r>
                          </m:e>
                          <m:sub>
                            <m:r>
                              <a:rPr kumimoji="1" lang="en-US" altLang="ja-JP" sz="1200" b="0" i="1">
                                <a:latin typeface="Cambria Math"/>
                              </a:rPr>
                              <m:t>𝑖</m:t>
                            </m:r>
                          </m:sub>
                        </m:sSub>
                        <m:r>
                          <a:rPr kumimoji="1" lang="en-US" altLang="ja-JP" sz="1200" b="0" i="1">
                            <a:latin typeface="Cambria Math"/>
                          </a:rPr>
                          <m:t>−</m:t>
                        </m:r>
                        <m:acc>
                          <m:accPr>
                            <m:chr m:val="̅"/>
                            <m:ctrlPr>
                              <a:rPr kumimoji="1" lang="en-US" altLang="ja-JP" sz="1200" b="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kumimoji="1" lang="en-US" altLang="ja-JP" sz="1200" b="0" i="1">
                                <a:latin typeface="Cambria Math"/>
                              </a:rPr>
                              <m:t>𝑦</m:t>
                            </m:r>
                          </m:e>
                        </m:acc>
                      </m:e>
                    </m:d>
                  </m:oMath>
                </m:oMathPara>
              </a14:m>
              <a:endParaRPr kumimoji="1" lang="ja-JP" altLang="en-US" sz="1200"/>
            </a:p>
          </xdr:txBody>
        </xdr:sp>
      </mc:Choice>
      <mc:Fallback xmlns="">
        <xdr:sp macro="" textlink="">
          <xdr:nvSpPr>
            <xdr:cNvPr id="40" name="テキスト ボックス 39"/>
            <xdr:cNvSpPr txBox="1"/>
          </xdr:nvSpPr>
          <xdr:spPr>
            <a:xfrm>
              <a:off x="38671500" y="942975"/>
              <a:ext cx="773906" cy="9048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 algn="ctr"/>
              <a:r>
                <a:rPr kumimoji="1" lang="en-US" altLang="ja-JP" sz="1200" b="0" i="0">
                  <a:latin typeface="Cambria Math"/>
                </a:rPr>
                <a:t>(𝑥_𝑖−𝑥 ̅ )</a:t>
              </a:r>
              <a:r>
                <a:rPr kumimoji="1" lang="en-US" altLang="ja-JP" sz="1200" b="0" i="1">
                  <a:latin typeface="Cambria Math"/>
                </a:rPr>
                <a:t/>
              </a:r>
              <a:br>
                <a:rPr kumimoji="1" lang="en-US" altLang="ja-JP" sz="1200" b="0" i="1">
                  <a:latin typeface="Cambria Math"/>
                </a:rPr>
              </a:br>
              <a:r>
                <a:rPr kumimoji="1" lang="en-US" altLang="ja-JP" sz="1200" b="0" i="0">
                  <a:latin typeface="Cambria Math"/>
                </a:rPr>
                <a:t>×</a:t>
              </a:r>
              <a:r>
                <a:rPr kumimoji="1" lang="en-US" altLang="ja-JP" sz="1200" b="0" i="1">
                  <a:latin typeface="Cambria Math"/>
                  <a:ea typeface="Cambria Math"/>
                </a:rPr>
                <a:t/>
              </a:r>
              <a:br>
                <a:rPr kumimoji="1" lang="en-US" altLang="ja-JP" sz="1200" b="0" i="1">
                  <a:latin typeface="Cambria Math"/>
                  <a:ea typeface="Cambria Math"/>
                </a:rPr>
              </a:br>
              <a:r>
                <a:rPr kumimoji="1" lang="en-US" altLang="ja-JP" sz="1200" b="0" i="0">
                  <a:latin typeface="Cambria Math"/>
                </a:rPr>
                <a:t>(𝑦_𝑖−𝑦 ̅ )</a:t>
              </a:r>
              <a:endParaRPr kumimoji="1" lang="ja-JP" altLang="en-US" sz="1200"/>
            </a:p>
          </xdr:txBody>
        </xdr:sp>
      </mc:Fallback>
    </mc:AlternateContent>
    <xdr:clientData/>
  </xdr:oneCellAnchor>
  <xdr:oneCellAnchor>
    <xdr:from>
      <xdr:col>151</xdr:col>
      <xdr:colOff>261936</xdr:colOff>
      <xdr:row>5</xdr:row>
      <xdr:rowOff>0</xdr:rowOff>
    </xdr:from>
    <xdr:ext cx="988219" cy="2857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1" name="テキスト ボックス 40">
              <a:extLst>
                <a:ext uri="{FF2B5EF4-FFF2-40B4-BE49-F238E27FC236}">
                  <a16:creationId xmlns:a16="http://schemas.microsoft.com/office/drawing/2014/main" id="{00000000-0008-0000-0000-000029000000}"/>
                </a:ext>
              </a:extLst>
            </xdr:cNvPr>
            <xdr:cNvSpPr txBox="1"/>
          </xdr:nvSpPr>
          <xdr:spPr>
            <a:xfrm>
              <a:off x="40533636" y="1571625"/>
              <a:ext cx="988219" cy="2857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kumimoji="1" lang="en-US" altLang="ja-JP" sz="12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kumimoji="1" lang="en-US" altLang="ja-JP" sz="12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kumimoji="1" lang="en-US" altLang="ja-JP" sz="12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kumimoji="1" lang="en-US" altLang="ja-JP" sz="1200" b="0" i="1">
                                    <a:latin typeface="Cambria Math"/>
                                  </a:rPr>
                                  <m:t>𝑦</m:t>
                                </m:r>
                              </m:e>
                              <m:sub>
                                <m:r>
                                  <a:rPr kumimoji="1" lang="en-US" altLang="ja-JP" sz="1200" b="0" i="1">
                                    <a:latin typeface="Cambria Math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kumimoji="1" lang="en-US" altLang="ja-JP" sz="1200" b="0" i="1">
                                <a:latin typeface="Cambria Math"/>
                              </a:rPr>
                              <m:t>−</m:t>
                            </m:r>
                            <m:acc>
                              <m:accPr>
                                <m:chr m:val="̅"/>
                                <m:ctrlPr>
                                  <a:rPr kumimoji="1" lang="en-US" altLang="ja-JP" sz="1200" b="0" i="1"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r>
                                  <a:rPr kumimoji="1" lang="en-US" altLang="ja-JP" sz="1200" b="0" i="1">
                                    <a:latin typeface="Cambria Math"/>
                                  </a:rPr>
                                  <m:t>𝑦</m:t>
                                </m:r>
                              </m:e>
                            </m:acc>
                          </m:e>
                        </m:d>
                      </m:e>
                      <m:sup>
                        <m:r>
                          <a:rPr kumimoji="1" lang="en-US" altLang="ja-JP" sz="1200" b="0" i="0">
                            <a:latin typeface="Cambria Math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kumimoji="1" lang="ja-JP" altLang="en-US" sz="1200"/>
            </a:p>
          </xdr:txBody>
        </xdr:sp>
      </mc:Choice>
      <mc:Fallback xmlns="">
        <xdr:sp macro="" textlink="">
          <xdr:nvSpPr>
            <xdr:cNvPr id="41" name="テキスト ボックス 40"/>
            <xdr:cNvSpPr txBox="1"/>
          </xdr:nvSpPr>
          <xdr:spPr>
            <a:xfrm>
              <a:off x="40533636" y="1571625"/>
              <a:ext cx="988219" cy="2857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kumimoji="1" lang="en-US" altLang="ja-JP" sz="1200" b="0" i="0">
                  <a:latin typeface="Cambria Math"/>
                </a:rPr>
                <a:t>(𝑦_𝑖−𝑦 ̅ )^2</a:t>
              </a:r>
              <a:endParaRPr kumimoji="1" lang="ja-JP" altLang="en-US" sz="1200"/>
            </a:p>
          </xdr:txBody>
        </xdr:sp>
      </mc:Fallback>
    </mc:AlternateContent>
    <xdr:clientData/>
  </xdr:oneCellAnchor>
  <xdr:oneCellAnchor>
    <xdr:from>
      <xdr:col>148</xdr:col>
      <xdr:colOff>0</xdr:colOff>
      <xdr:row>5</xdr:row>
      <xdr:rowOff>0</xdr:rowOff>
    </xdr:from>
    <xdr:ext cx="1023938" cy="28366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2" name="テキスト ボックス 41">
              <a:extLst>
                <a:ext uri="{FF2B5EF4-FFF2-40B4-BE49-F238E27FC236}">
                  <a16:creationId xmlns:a16="http://schemas.microsoft.com/office/drawing/2014/main" id="{00000000-0008-0000-0000-00002A000000}"/>
                </a:ext>
              </a:extLst>
            </xdr:cNvPr>
            <xdr:cNvSpPr txBox="1"/>
          </xdr:nvSpPr>
          <xdr:spPr>
            <a:xfrm>
              <a:off x="39471600" y="1571625"/>
              <a:ext cx="1023938" cy="28366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kumimoji="1" lang="en-US" altLang="ja-JP" sz="12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kumimoji="1" lang="en-US" altLang="ja-JP" sz="12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kumimoji="1" lang="en-US" altLang="ja-JP" sz="12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kumimoji="1" lang="en-US" altLang="ja-JP" sz="1200" b="0" i="1">
                                    <a:latin typeface="Cambria Math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kumimoji="1" lang="en-US" altLang="ja-JP" sz="1200" b="0" i="1">
                                    <a:latin typeface="Cambria Math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kumimoji="1" lang="en-US" altLang="ja-JP" sz="1200" b="0" i="1">
                                <a:latin typeface="Cambria Math"/>
                              </a:rPr>
                              <m:t>−</m:t>
                            </m:r>
                            <m:acc>
                              <m:accPr>
                                <m:chr m:val="̅"/>
                                <m:ctrlPr>
                                  <a:rPr kumimoji="1" lang="en-US" altLang="ja-JP" sz="1200" b="0" i="1"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r>
                                  <a:rPr kumimoji="1" lang="en-US" altLang="ja-JP" sz="1200" b="0" i="1">
                                    <a:latin typeface="Cambria Math"/>
                                  </a:rPr>
                                  <m:t>𝑥</m:t>
                                </m:r>
                              </m:e>
                            </m:acc>
                          </m:e>
                        </m:d>
                      </m:e>
                      <m:sup>
                        <m:r>
                          <a:rPr kumimoji="1" lang="en-US" altLang="ja-JP" sz="1200" b="0" i="1">
                            <a:latin typeface="Cambria Math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kumimoji="1" lang="ja-JP" altLang="en-US" sz="1200"/>
            </a:p>
          </xdr:txBody>
        </xdr:sp>
      </mc:Choice>
      <mc:Fallback xmlns="">
        <xdr:sp macro="" textlink="">
          <xdr:nvSpPr>
            <xdr:cNvPr id="42" name="テキスト ボックス 41"/>
            <xdr:cNvSpPr txBox="1"/>
          </xdr:nvSpPr>
          <xdr:spPr>
            <a:xfrm>
              <a:off x="39471600" y="1571625"/>
              <a:ext cx="1023938" cy="28366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kumimoji="1" lang="en-US" altLang="ja-JP" sz="1200" b="0" i="0">
                  <a:latin typeface="Cambria Math"/>
                </a:rPr>
                <a:t>(𝑥_𝑖−𝑥 ̅ )^2</a:t>
              </a:r>
              <a:endParaRPr kumimoji="1" lang="ja-JP" altLang="en-US" sz="1200"/>
            </a:p>
          </xdr:txBody>
        </xdr:sp>
      </mc:Fallback>
    </mc:AlternateContent>
    <xdr:clientData/>
  </xdr:oneCellAnchor>
  <xdr:oneCellAnchor>
    <xdr:from>
      <xdr:col>139</xdr:col>
      <xdr:colOff>0</xdr:colOff>
      <xdr:row>19</xdr:row>
      <xdr:rowOff>0</xdr:rowOff>
    </xdr:from>
    <xdr:ext cx="3655218" cy="61407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3" name="テキスト ボックス 42">
              <a:extLst>
                <a:ext uri="{FF2B5EF4-FFF2-40B4-BE49-F238E27FC236}">
                  <a16:creationId xmlns:a16="http://schemas.microsoft.com/office/drawing/2014/main" id="{00000000-0008-0000-0000-00002B000000}"/>
                </a:ext>
              </a:extLst>
            </xdr:cNvPr>
            <xdr:cNvSpPr txBox="1"/>
          </xdr:nvSpPr>
          <xdr:spPr>
            <a:xfrm>
              <a:off x="37071300" y="5972175"/>
              <a:ext cx="3655218" cy="61407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400" b="0" i="1">
                            <a:latin typeface="Cambria Math"/>
                          </a:rPr>
                          <m:t>𝑆</m:t>
                        </m:r>
                      </m:e>
                      <m:sub>
                        <m:r>
                          <a:rPr kumimoji="1" lang="en-US" altLang="ja-JP" sz="1400" b="0" i="1">
                            <a:latin typeface="Cambria Math"/>
                          </a:rPr>
                          <m:t>𝑥𝑦</m:t>
                        </m:r>
                      </m:sub>
                    </m:sSub>
                    <m:r>
                      <a:rPr kumimoji="1" lang="en-US" altLang="ja-JP" sz="1400" b="0" i="1">
                        <a:latin typeface="Cambria Math"/>
                      </a:rPr>
                      <m:t>=</m:t>
                    </m:r>
                    <m:f>
                      <m:f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kumimoji="1" lang="en-US" altLang="ja-JP" sz="1400" b="0" i="1">
                            <a:latin typeface="Cambria Math"/>
                          </a:rPr>
                          <m:t>1</m:t>
                        </m:r>
                      </m:num>
                      <m:den>
                        <m:r>
                          <a:rPr kumimoji="1" lang="en-US" altLang="ja-JP" sz="1400" b="0" i="1">
                            <a:latin typeface="Cambria Math"/>
                          </a:rPr>
                          <m:t>𝑛</m:t>
                        </m:r>
                      </m:den>
                    </m:f>
                    <m:nary>
                      <m:naryPr>
                        <m:chr m:val="∑"/>
                        <m:subHide m:val="on"/>
                        <m:supHide m:val="on"/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naryPr>
                      <m:sub/>
                      <m:sup/>
                      <m:e>
                        <m:d>
                          <m:dPr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kumimoji="1" lang="en-US" altLang="ja-JP" sz="14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kumimoji="1" lang="en-US" altLang="ja-JP" sz="1400" b="0" i="1">
                                    <a:latin typeface="Cambria Math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kumimoji="1" lang="en-US" altLang="ja-JP" sz="1400" b="0" i="1">
                                    <a:latin typeface="Cambria Math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kumimoji="1" lang="en-US" altLang="ja-JP" sz="1400" b="0" i="1">
                                <a:latin typeface="Cambria Math"/>
                              </a:rPr>
                              <m:t>−</m:t>
                            </m:r>
                            <m:acc>
                              <m:accPr>
                                <m:chr m:val="̅"/>
                                <m:ctrlPr>
                                  <a:rPr kumimoji="1" lang="en-US" altLang="ja-JP" sz="1400" b="0" i="1"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r>
                                  <a:rPr kumimoji="1" lang="en-US" altLang="ja-JP" sz="1400" b="0" i="1">
                                    <a:latin typeface="Cambria Math"/>
                                  </a:rPr>
                                  <m:t>𝑥</m:t>
                                </m:r>
                              </m:e>
                            </m:acc>
                          </m:e>
                        </m:d>
                        <m:d>
                          <m:dPr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kumimoji="1" lang="en-US" altLang="ja-JP" sz="14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kumimoji="1" lang="en-US" altLang="ja-JP" sz="1400" b="0" i="1">
                                    <a:latin typeface="Cambria Math"/>
                                  </a:rPr>
                                  <m:t>𝑦</m:t>
                                </m:r>
                              </m:e>
                              <m:sub>
                                <m:r>
                                  <a:rPr kumimoji="1" lang="en-US" altLang="ja-JP" sz="1400" b="0" i="1">
                                    <a:latin typeface="Cambria Math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kumimoji="1" lang="en-US" altLang="ja-JP" sz="1400" b="0" i="1">
                                <a:latin typeface="Cambria Math"/>
                              </a:rPr>
                              <m:t>−</m:t>
                            </m:r>
                            <m:acc>
                              <m:accPr>
                                <m:chr m:val="̅"/>
                                <m:ctrlPr>
                                  <a:rPr kumimoji="1" lang="en-US" altLang="ja-JP" sz="1400" b="0" i="1"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r>
                                  <a:rPr kumimoji="1" lang="en-US" altLang="ja-JP" sz="1400" b="0" i="1">
                                    <a:latin typeface="Cambria Math"/>
                                  </a:rPr>
                                  <m:t>𝑦</m:t>
                                </m:r>
                              </m:e>
                            </m:acc>
                          </m:e>
                        </m:d>
                      </m:e>
                    </m:nary>
                    <m:r>
                      <a:rPr kumimoji="1" lang="en-US" altLang="ja-JP" sz="1400" b="0" i="1">
                        <a:latin typeface="Cambria Math"/>
                      </a:rPr>
                      <m:t>=</m:t>
                    </m:r>
                    <m:r>
                      <a:rPr kumimoji="1" lang="en-US" altLang="ja-JP" sz="1400" b="0" i="1">
                        <a:solidFill>
                          <a:schemeClr val="bg1"/>
                        </a:solidFill>
                        <a:latin typeface="Cambria Math"/>
                      </a:rPr>
                      <m:t>−4.196</m:t>
                    </m:r>
                  </m:oMath>
                </m:oMathPara>
              </a14:m>
              <a:endParaRPr kumimoji="1" lang="ja-JP" altLang="en-US" sz="1400">
                <a:solidFill>
                  <a:schemeClr val="bg1"/>
                </a:solidFill>
              </a:endParaRPr>
            </a:p>
          </xdr:txBody>
        </xdr:sp>
      </mc:Choice>
      <mc:Fallback xmlns="">
        <xdr:sp macro="" textlink="">
          <xdr:nvSpPr>
            <xdr:cNvPr id="43" name="テキスト ボックス 42"/>
            <xdr:cNvSpPr txBox="1"/>
          </xdr:nvSpPr>
          <xdr:spPr>
            <a:xfrm>
              <a:off x="37071300" y="5972175"/>
              <a:ext cx="3655218" cy="61407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kumimoji="1" lang="en-US" altLang="ja-JP" sz="1400" b="0" i="0">
                  <a:latin typeface="Cambria Math"/>
                </a:rPr>
                <a:t>𝑆_𝑥𝑦=1/𝑛 ∑▒(𝑥_𝑖−𝑥 ̅ )(𝑦_𝑖−𝑦 ̅ ) =</a:t>
              </a:r>
              <a:r>
                <a:rPr kumimoji="1" lang="en-US" altLang="ja-JP" sz="1400" b="0" i="0">
                  <a:solidFill>
                    <a:schemeClr val="bg1"/>
                  </a:solidFill>
                  <a:latin typeface="Cambria Math"/>
                </a:rPr>
                <a:t>−4.196</a:t>
              </a:r>
              <a:endParaRPr kumimoji="1" lang="ja-JP" altLang="en-US" sz="1400">
                <a:solidFill>
                  <a:schemeClr val="bg1"/>
                </a:solidFill>
              </a:endParaRPr>
            </a:p>
          </xdr:txBody>
        </xdr:sp>
      </mc:Fallback>
    </mc:AlternateContent>
    <xdr:clientData/>
  </xdr:oneCellAnchor>
  <xdr:oneCellAnchor>
    <xdr:from>
      <xdr:col>139</xdr:col>
      <xdr:colOff>0</xdr:colOff>
      <xdr:row>21</xdr:row>
      <xdr:rowOff>250032</xdr:rowOff>
    </xdr:from>
    <xdr:ext cx="3655218" cy="72885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4" name="テキスト ボックス 43">
              <a:extLst>
                <a:ext uri="{FF2B5EF4-FFF2-40B4-BE49-F238E27FC236}">
                  <a16:creationId xmlns:a16="http://schemas.microsoft.com/office/drawing/2014/main" id="{00000000-0008-0000-0000-00002C000000}"/>
                </a:ext>
              </a:extLst>
            </xdr:cNvPr>
            <xdr:cNvSpPr txBox="1"/>
          </xdr:nvSpPr>
          <xdr:spPr>
            <a:xfrm>
              <a:off x="37071300" y="6850857"/>
              <a:ext cx="3655218" cy="7288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400" b="0" i="1">
                            <a:latin typeface="Cambria Math"/>
                          </a:rPr>
                          <m:t>𝑆</m:t>
                        </m:r>
                      </m:e>
                      <m:sub>
                        <m:r>
                          <a:rPr kumimoji="1" lang="en-US" altLang="ja-JP" sz="1400" b="0" i="1">
                            <a:latin typeface="Cambria Math"/>
                          </a:rPr>
                          <m:t>𝑥</m:t>
                        </m:r>
                      </m:sub>
                    </m:sSub>
                    <m:r>
                      <a:rPr kumimoji="1" lang="en-US" altLang="ja-JP" sz="1400" b="0" i="1">
                        <a:latin typeface="Cambria Math"/>
                      </a:rPr>
                      <m:t>=</m:t>
                    </m:r>
                    <m:rad>
                      <m:radPr>
                        <m:degHide m:val="on"/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kumimoji="1" lang="en-US" altLang="ja-JP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kumimoji="1" lang="en-US" altLang="ja-JP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r>
                              <a:rPr kumimoji="1" lang="en-US" altLang="ja-JP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</m:den>
                        </m:f>
                        <m:nary>
                          <m:naryPr>
                            <m:chr m:val="∑"/>
                            <m:subHide m:val="on"/>
                            <m:supHide m:val="on"/>
                            <m:ctrlPr>
                              <a:rPr kumimoji="1" lang="en-US" altLang="ja-JP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naryPr>
                          <m:sub/>
                          <m:sup/>
                          <m:e>
                            <m:sSup>
                              <m:sSupPr>
                                <m:ctrlPr>
                                  <a:rPr kumimoji="1" lang="en-US" altLang="ja-JP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d>
                                  <m:dPr>
                                    <m:ctrlPr>
                                      <a:rPr kumimoji="1" lang="en-US" altLang="ja-JP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sSub>
                                      <m:sSubPr>
                                        <m:ctrlPr>
                                          <a:rPr kumimoji="1" lang="en-US" altLang="ja-JP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kumimoji="1" lang="en-US" altLang="ja-JP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𝑥</m:t>
                                        </m:r>
                                      </m:e>
                                      <m:sub>
                                        <m:r>
                                          <a:rPr kumimoji="1" lang="en-US" altLang="ja-JP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𝑖</m:t>
                                        </m:r>
                                      </m:sub>
                                    </m:sSub>
                                    <m:r>
                                      <a:rPr kumimoji="1" lang="en-US" altLang="ja-JP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</m:t>
                                    </m:r>
                                    <m:acc>
                                      <m:accPr>
                                        <m:chr m:val="̅"/>
                                        <m:ctrlPr>
                                          <a:rPr kumimoji="1" lang="en-US" altLang="ja-JP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accPr>
                                      <m:e>
                                        <m:r>
                                          <a:rPr kumimoji="1" lang="en-US" altLang="ja-JP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𝑥</m:t>
                                        </m:r>
                                      </m:e>
                                    </m:acc>
                                  </m:e>
                                </m:d>
                              </m:e>
                              <m:sup>
                                <m:r>
                                  <a:rPr kumimoji="1" lang="en-US" altLang="ja-JP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p>
                          </m:e>
                        </m:nary>
                      </m:e>
                    </m:rad>
                    <m:r>
                      <a:rPr kumimoji="1" lang="en-US" altLang="ja-JP" sz="1400" b="0" i="1">
                        <a:latin typeface="Cambria Math"/>
                      </a:rPr>
                      <m:t>=</m:t>
                    </m:r>
                    <m:rad>
                      <m:radPr>
                        <m:degHide m:val="on"/>
                        <m:ctrlPr>
                          <a:rPr kumimoji="1" lang="en-US" altLang="ja-JP" sz="14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kumimoji="1" lang="en-US" altLang="ja-JP" sz="1400" b="0" i="1">
                            <a:solidFill>
                              <a:schemeClr val="bg1"/>
                            </a:solidFill>
                            <a:latin typeface="Cambria Math"/>
                          </a:rPr>
                          <m:t>20.81</m:t>
                        </m:r>
                      </m:e>
                    </m:rad>
                  </m:oMath>
                </m:oMathPara>
              </a14:m>
              <a:endParaRPr kumimoji="1" lang="ja-JP" altLang="en-US" sz="1400">
                <a:solidFill>
                  <a:schemeClr val="bg1"/>
                </a:solidFill>
              </a:endParaRPr>
            </a:p>
          </xdr:txBody>
        </xdr:sp>
      </mc:Choice>
      <mc:Fallback xmlns="">
        <xdr:sp macro="" textlink="">
          <xdr:nvSpPr>
            <xdr:cNvPr id="44" name="テキスト ボックス 43"/>
            <xdr:cNvSpPr txBox="1"/>
          </xdr:nvSpPr>
          <xdr:spPr>
            <a:xfrm>
              <a:off x="37071300" y="6850857"/>
              <a:ext cx="3655218" cy="7288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kumimoji="1" lang="en-US" altLang="ja-JP" sz="1400" b="0" i="0">
                  <a:latin typeface="Cambria Math"/>
                </a:rPr>
                <a:t>𝑆_𝑥=√(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1/𝑛 ∑▒(𝑥_𝑖−𝑥 ̅ )^2 </a:t>
              </a:r>
              <a:r>
                <a:rPr kumimoji="1" lang="en-US" altLang="ja-JP" sz="14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)</a:t>
              </a:r>
              <a:r>
                <a:rPr kumimoji="1" lang="en-US" altLang="ja-JP" sz="1400" b="0" i="0">
                  <a:latin typeface="Cambria Math"/>
                </a:rPr>
                <a:t>=</a:t>
              </a:r>
              <a:r>
                <a:rPr kumimoji="1" lang="en-US" altLang="ja-JP" sz="1400" b="0" i="0">
                  <a:solidFill>
                    <a:schemeClr val="bg1"/>
                  </a:solidFill>
                  <a:latin typeface="Cambria Math"/>
                </a:rPr>
                <a:t>√20.81</a:t>
              </a:r>
              <a:endParaRPr kumimoji="1" lang="ja-JP" altLang="en-US" sz="1400">
                <a:solidFill>
                  <a:schemeClr val="bg1"/>
                </a:solidFill>
              </a:endParaRPr>
            </a:p>
          </xdr:txBody>
        </xdr:sp>
      </mc:Fallback>
    </mc:AlternateContent>
    <xdr:clientData/>
  </xdr:oneCellAnchor>
  <xdr:oneCellAnchor>
    <xdr:from>
      <xdr:col>139</xdr:col>
      <xdr:colOff>0</xdr:colOff>
      <xdr:row>24</xdr:row>
      <xdr:rowOff>250032</xdr:rowOff>
    </xdr:from>
    <xdr:ext cx="3655218" cy="72885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5" name="テキスト ボックス 44">
              <a:extLst>
                <a:ext uri="{FF2B5EF4-FFF2-40B4-BE49-F238E27FC236}">
                  <a16:creationId xmlns:a16="http://schemas.microsoft.com/office/drawing/2014/main" id="{00000000-0008-0000-0000-00002D000000}"/>
                </a:ext>
              </a:extLst>
            </xdr:cNvPr>
            <xdr:cNvSpPr txBox="1"/>
          </xdr:nvSpPr>
          <xdr:spPr>
            <a:xfrm>
              <a:off x="37071300" y="7793832"/>
              <a:ext cx="3655218" cy="7288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400" b="0" i="1">
                            <a:latin typeface="Cambria Math"/>
                          </a:rPr>
                          <m:t>𝑆</m:t>
                        </m:r>
                      </m:e>
                      <m:sub>
                        <m:r>
                          <a:rPr kumimoji="1" lang="en-US" altLang="ja-JP" sz="1400" b="0" i="1">
                            <a:latin typeface="Cambria Math"/>
                          </a:rPr>
                          <m:t>𝑦</m:t>
                        </m:r>
                      </m:sub>
                    </m:sSub>
                    <m:r>
                      <a:rPr kumimoji="1" lang="en-US" altLang="ja-JP" sz="1400" b="0" i="1">
                        <a:latin typeface="Cambria Math"/>
                      </a:rPr>
                      <m:t>=</m:t>
                    </m:r>
                    <m:rad>
                      <m:radPr>
                        <m:degHide m:val="on"/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kumimoji="1" lang="en-US" altLang="ja-JP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kumimoji="1" lang="en-US" altLang="ja-JP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r>
                              <a:rPr kumimoji="1" lang="en-US" altLang="ja-JP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</m:den>
                        </m:f>
                        <m:nary>
                          <m:naryPr>
                            <m:chr m:val="∑"/>
                            <m:subHide m:val="on"/>
                            <m:supHide m:val="on"/>
                            <m:ctrlPr>
                              <a:rPr kumimoji="1" lang="en-US" altLang="ja-JP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naryPr>
                          <m:sub/>
                          <m:sup/>
                          <m:e>
                            <m:sSup>
                              <m:sSupPr>
                                <m:ctrlPr>
                                  <a:rPr kumimoji="1" lang="en-US" altLang="ja-JP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d>
                                  <m:dPr>
                                    <m:ctrlPr>
                                      <a:rPr kumimoji="1" lang="en-US" altLang="ja-JP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sSub>
                                      <m:sSubPr>
                                        <m:ctrlPr>
                                          <a:rPr kumimoji="1" lang="en-US" altLang="ja-JP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kumimoji="1" lang="en-US" altLang="ja-JP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/>
                                            <a:ea typeface="+mn-ea"/>
                                            <a:cs typeface="+mn-cs"/>
                                          </a:rPr>
                                          <m:t>𝑦</m:t>
                                        </m:r>
                                      </m:e>
                                      <m:sub>
                                        <m:r>
                                          <a:rPr kumimoji="1" lang="en-US" altLang="ja-JP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𝑖</m:t>
                                        </m:r>
                                      </m:sub>
                                    </m:sSub>
                                    <m:r>
                                      <a:rPr kumimoji="1" lang="en-US" altLang="ja-JP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</m:t>
                                    </m:r>
                                    <m:acc>
                                      <m:accPr>
                                        <m:chr m:val="̅"/>
                                        <m:ctrlPr>
                                          <a:rPr kumimoji="1" lang="en-US" altLang="ja-JP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accPr>
                                      <m:e>
                                        <m:r>
                                          <a:rPr kumimoji="1" lang="en-US" altLang="ja-JP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/>
                                            <a:ea typeface="+mn-ea"/>
                                            <a:cs typeface="+mn-cs"/>
                                          </a:rPr>
                                          <m:t>𝑦</m:t>
                                        </m:r>
                                      </m:e>
                                    </m:acc>
                                  </m:e>
                                </m:d>
                              </m:e>
                              <m:sup>
                                <m:r>
                                  <a:rPr kumimoji="1" lang="en-US" altLang="ja-JP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p>
                          </m:e>
                        </m:nary>
                      </m:e>
                    </m:rad>
                    <m:r>
                      <a:rPr kumimoji="1" lang="en-US" altLang="ja-JP" sz="1400" b="0" i="1">
                        <a:latin typeface="Cambria Math"/>
                      </a:rPr>
                      <m:t>=</m:t>
                    </m:r>
                    <m:rad>
                      <m:radPr>
                        <m:degHide m:val="on"/>
                        <m:ctrlPr>
                          <a:rPr kumimoji="1" lang="en-US" altLang="ja-JP" sz="14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kumimoji="1" lang="en-US" altLang="ja-JP" sz="1400" b="0" i="1">
                            <a:solidFill>
                              <a:schemeClr val="bg1"/>
                            </a:solidFill>
                            <a:latin typeface="Cambria Math"/>
                          </a:rPr>
                          <m:t>0.9476</m:t>
                        </m:r>
                      </m:e>
                    </m:rad>
                  </m:oMath>
                </m:oMathPara>
              </a14:m>
              <a:endParaRPr kumimoji="1" lang="ja-JP" altLang="en-US" sz="1400">
                <a:solidFill>
                  <a:schemeClr val="bg1"/>
                </a:solidFill>
              </a:endParaRPr>
            </a:p>
          </xdr:txBody>
        </xdr:sp>
      </mc:Choice>
      <mc:Fallback xmlns="">
        <xdr:sp macro="" textlink="">
          <xdr:nvSpPr>
            <xdr:cNvPr id="45" name="テキスト ボックス 44"/>
            <xdr:cNvSpPr txBox="1"/>
          </xdr:nvSpPr>
          <xdr:spPr>
            <a:xfrm>
              <a:off x="37071300" y="7793832"/>
              <a:ext cx="3655218" cy="7288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kumimoji="1" lang="en-US" altLang="ja-JP" sz="1400" b="0" i="0">
                  <a:latin typeface="Cambria Math"/>
                </a:rPr>
                <a:t>𝑆_𝑦=√(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1/𝑛 ∑▒(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𝑦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_𝑖−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𝑦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 ̅ )^2 </a:t>
              </a:r>
              <a:r>
                <a:rPr kumimoji="1" lang="en-US" altLang="ja-JP" sz="14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)</a:t>
              </a:r>
              <a:r>
                <a:rPr kumimoji="1" lang="en-US" altLang="ja-JP" sz="1400" b="0" i="0">
                  <a:latin typeface="Cambria Math"/>
                </a:rPr>
                <a:t>=</a:t>
              </a:r>
              <a:r>
                <a:rPr kumimoji="1" lang="en-US" altLang="ja-JP" sz="1400" b="0" i="0">
                  <a:solidFill>
                    <a:schemeClr val="bg1"/>
                  </a:solidFill>
                  <a:latin typeface="Cambria Math"/>
                </a:rPr>
                <a:t>√0.9476</a:t>
              </a:r>
              <a:endParaRPr kumimoji="1" lang="ja-JP" altLang="en-US" sz="1400">
                <a:solidFill>
                  <a:schemeClr val="bg1"/>
                </a:solidFill>
              </a:endParaRPr>
            </a:p>
          </xdr:txBody>
        </xdr:sp>
      </mc:Fallback>
    </mc:AlternateContent>
    <xdr:clientData/>
  </xdr:oneCellAnchor>
  <xdr:oneCellAnchor>
    <xdr:from>
      <xdr:col>138</xdr:col>
      <xdr:colOff>190502</xdr:colOff>
      <xdr:row>28</xdr:row>
      <xdr:rowOff>23812</xdr:rowOff>
    </xdr:from>
    <xdr:ext cx="3833812" cy="59330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6" name="テキスト ボックス 45">
              <a:extLst>
                <a:ext uri="{FF2B5EF4-FFF2-40B4-BE49-F238E27FC236}">
                  <a16:creationId xmlns:a16="http://schemas.microsoft.com/office/drawing/2014/main" id="{00000000-0008-0000-0000-00002E000000}"/>
                </a:ext>
              </a:extLst>
            </xdr:cNvPr>
            <xdr:cNvSpPr txBox="1"/>
          </xdr:nvSpPr>
          <xdr:spPr>
            <a:xfrm>
              <a:off x="36995102" y="8824912"/>
              <a:ext cx="3833812" cy="5933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400" b="0" i="1">
                            <a:latin typeface="Cambria Math"/>
                          </a:rPr>
                          <m:t>𝑟</m:t>
                        </m:r>
                      </m:e>
                      <m:sub>
                        <m:r>
                          <a:rPr kumimoji="1" lang="en-US" altLang="ja-JP" sz="1400" b="0" i="1">
                            <a:latin typeface="Cambria Math"/>
                          </a:rPr>
                          <m:t>𝑥𝑦</m:t>
                        </m:r>
                      </m:sub>
                    </m:sSub>
                    <m:r>
                      <a:rPr kumimoji="1" lang="en-US" altLang="ja-JP" sz="1400" b="0" i="1">
                        <a:latin typeface="Cambria Math"/>
                      </a:rPr>
                      <m:t>=</m:t>
                    </m:r>
                    <m:f>
                      <m:f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𝑆</m:t>
                            </m:r>
                          </m:e>
                          <m:sub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𝑥𝑦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𝑆</m:t>
                            </m:r>
                          </m:e>
                          <m:sub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𝑥</m:t>
                            </m:r>
                          </m:sub>
                        </m:sSub>
                        <m:sSub>
                          <m:sSubPr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𝑆</m:t>
                            </m:r>
                          </m:e>
                          <m:sub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𝑦</m:t>
                            </m:r>
                          </m:sub>
                        </m:sSub>
                      </m:den>
                    </m:f>
                    <m:r>
                      <a:rPr kumimoji="1" lang="en-US" altLang="ja-JP" sz="1400" b="0" i="1">
                        <a:latin typeface="Cambria Math"/>
                      </a:rPr>
                      <m:t>=</m:t>
                    </m:r>
                    <m:f>
                      <m:f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kumimoji="1" lang="en-US" altLang="ja-JP" sz="1400" b="0" i="1">
                            <a:solidFill>
                              <a:schemeClr val="bg1"/>
                            </a:solidFill>
                            <a:latin typeface="Cambria Math"/>
                          </a:rPr>
                          <m:t>−4.196</m:t>
                        </m:r>
                      </m:num>
                      <m:den>
                        <m:rad>
                          <m:radPr>
                            <m:degHide m:val="on"/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d>
                              <m:dPr>
                                <m:ctrlPr>
                                  <a:rPr kumimoji="1" lang="en-US" altLang="ja-JP" sz="14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kumimoji="1" lang="en-US" altLang="ja-JP" sz="1400" b="0" i="1">
                                    <a:solidFill>
                                      <a:schemeClr val="bg1"/>
                                    </a:solidFill>
                                    <a:latin typeface="Cambria Math"/>
                                  </a:rPr>
                                  <m:t>20.81</m:t>
                                </m:r>
                              </m:e>
                            </m:d>
                            <m:r>
                              <a:rPr kumimoji="1" lang="en-US" altLang="ja-JP" sz="1400" b="0" i="1">
                                <a:latin typeface="Cambria Math"/>
                                <a:ea typeface="Cambria Math"/>
                              </a:rPr>
                              <m:t>×</m:t>
                            </m:r>
                            <m:d>
                              <m:dPr>
                                <m:ctrlPr>
                                  <a:rPr kumimoji="1" lang="en-US" altLang="ja-JP" sz="1400" b="0" i="1">
                                    <a:latin typeface="Cambria Math" panose="02040503050406030204" pitchFamily="18" charset="0"/>
                                    <a:ea typeface="Cambria Math"/>
                                  </a:rPr>
                                </m:ctrlPr>
                              </m:dPr>
                              <m:e>
                                <m:r>
                                  <a:rPr kumimoji="1" lang="en-US" altLang="ja-JP" sz="1400" b="0" i="1">
                                    <a:solidFill>
                                      <a:schemeClr val="bg1"/>
                                    </a:solidFill>
                                    <a:latin typeface="Cambria Math"/>
                                    <a:ea typeface="Cambria Math"/>
                                  </a:rPr>
                                  <m:t>0.9476</m:t>
                                </m:r>
                              </m:e>
                            </m:d>
                          </m:e>
                        </m:rad>
                      </m:den>
                    </m:f>
                    <m:r>
                      <a:rPr kumimoji="1" lang="en-US" altLang="ja-JP" sz="1400" b="0" i="1">
                        <a:latin typeface="Cambria Math"/>
                      </a:rPr>
                      <m:t>=</m:t>
                    </m:r>
                    <m:r>
                      <a:rPr kumimoji="1" lang="en-US" altLang="ja-JP" sz="1400" b="0" i="1">
                        <a:solidFill>
                          <a:schemeClr val="bg1"/>
                        </a:solidFill>
                        <a:latin typeface="Cambria Math"/>
                      </a:rPr>
                      <m:t>−0.9449</m:t>
                    </m:r>
                  </m:oMath>
                </m:oMathPara>
              </a14:m>
              <a:endParaRPr kumimoji="1" lang="ja-JP" altLang="en-US" sz="1400">
                <a:solidFill>
                  <a:schemeClr val="bg1"/>
                </a:solidFill>
              </a:endParaRPr>
            </a:p>
          </xdr:txBody>
        </xdr:sp>
      </mc:Choice>
      <mc:Fallback xmlns="">
        <xdr:sp macro="" textlink="">
          <xdr:nvSpPr>
            <xdr:cNvPr id="46" name="テキスト ボックス 45"/>
            <xdr:cNvSpPr txBox="1"/>
          </xdr:nvSpPr>
          <xdr:spPr>
            <a:xfrm>
              <a:off x="36995102" y="8824912"/>
              <a:ext cx="3833812" cy="5933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kumimoji="1" lang="en-US" altLang="ja-JP" sz="1400" b="0" i="0">
                  <a:latin typeface="Cambria Math"/>
                </a:rPr>
                <a:t>𝑟_𝑥𝑦=𝑆_𝑥𝑦/(𝑆_𝑥 𝑆_𝑦 )=(</a:t>
              </a:r>
              <a:r>
                <a:rPr kumimoji="1" lang="en-US" altLang="ja-JP" sz="1400" b="0" i="0">
                  <a:solidFill>
                    <a:schemeClr val="bg1"/>
                  </a:solidFill>
                  <a:latin typeface="Cambria Math"/>
                </a:rPr>
                <a:t>−4.196)/√((20.81)</a:t>
              </a:r>
              <a:r>
                <a:rPr kumimoji="1" lang="en-US" altLang="ja-JP" sz="1400" b="0" i="0">
                  <a:latin typeface="Cambria Math"/>
                  <a:ea typeface="Cambria Math"/>
                </a:rPr>
                <a:t>×(</a:t>
              </a:r>
              <a:r>
                <a:rPr kumimoji="1" lang="en-US" altLang="ja-JP" sz="1400" b="0" i="0">
                  <a:solidFill>
                    <a:schemeClr val="bg1"/>
                  </a:solidFill>
                  <a:latin typeface="Cambria Math"/>
                  <a:ea typeface="Cambria Math"/>
                </a:rPr>
                <a:t>0.9476) )</a:t>
              </a:r>
              <a:r>
                <a:rPr kumimoji="1" lang="en-US" altLang="ja-JP" sz="1400" b="0" i="0">
                  <a:latin typeface="Cambria Math"/>
                </a:rPr>
                <a:t>=</a:t>
              </a:r>
              <a:r>
                <a:rPr kumimoji="1" lang="en-US" altLang="ja-JP" sz="1400" b="0" i="0">
                  <a:solidFill>
                    <a:schemeClr val="bg1"/>
                  </a:solidFill>
                  <a:latin typeface="Cambria Math"/>
                </a:rPr>
                <a:t>−0.9449</a:t>
              </a:r>
              <a:endParaRPr kumimoji="1" lang="ja-JP" altLang="en-US" sz="1400">
                <a:solidFill>
                  <a:schemeClr val="bg1"/>
                </a:solidFill>
              </a:endParaRPr>
            </a:p>
          </xdr:txBody>
        </xdr:sp>
      </mc:Fallback>
    </mc:AlternateContent>
    <xdr:clientData/>
  </xdr:oneCellAnchor>
  <xdr:oneCellAnchor>
    <xdr:from>
      <xdr:col>171</xdr:col>
      <xdr:colOff>-1</xdr:colOff>
      <xdr:row>7</xdr:row>
      <xdr:rowOff>0</xdr:rowOff>
    </xdr:from>
    <xdr:ext cx="1583531" cy="61407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7" name="テキスト ボックス 46">
              <a:extLst>
                <a:ext uri="{FF2B5EF4-FFF2-40B4-BE49-F238E27FC236}">
                  <a16:creationId xmlns:a16="http://schemas.microsoft.com/office/drawing/2014/main" id="{00000000-0008-0000-0000-00002F000000}"/>
                </a:ext>
              </a:extLst>
            </xdr:cNvPr>
            <xdr:cNvSpPr txBox="1"/>
          </xdr:nvSpPr>
          <xdr:spPr>
            <a:xfrm>
              <a:off x="45605699" y="2200275"/>
              <a:ext cx="1583531" cy="61407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subHide m:val="on"/>
                        <m:supHide m:val="on"/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naryPr>
                      <m:sub/>
                      <m:sup/>
                      <m:e>
                        <m:sSup>
                          <m:sSupPr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kumimoji="1" lang="en-US" altLang="ja-JP" sz="14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kumimoji="1" lang="en-US" altLang="ja-JP" sz="14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kumimoji="1" lang="en-US" altLang="ja-JP" sz="1400" b="0" i="1">
                                        <a:latin typeface="Cambria Math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kumimoji="1" lang="en-US" altLang="ja-JP" sz="1400" b="0" i="1">
                                        <a:latin typeface="Cambria Math"/>
                                      </a:rPr>
                                      <m:t>𝑖</m:t>
                                    </m:r>
                                  </m:sub>
                                </m:sSub>
                                <m:r>
                                  <a:rPr kumimoji="1" lang="en-US" altLang="ja-JP" sz="1400" b="0" i="1">
                                    <a:latin typeface="Cambria Math"/>
                                  </a:rPr>
                                  <m:t>−</m:t>
                                </m:r>
                                <m:acc>
                                  <m:accPr>
                                    <m:chr m:val="̅"/>
                                    <m:ctrlPr>
                                      <a:rPr kumimoji="1" lang="en-US" altLang="ja-JP" sz="14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accPr>
                                  <m:e>
                                    <m:r>
                                      <a:rPr kumimoji="1" lang="en-US" altLang="ja-JP" sz="1400" b="0" i="1">
                                        <a:latin typeface="Cambria Math"/>
                                      </a:rPr>
                                      <m:t>𝑥</m:t>
                                    </m:r>
                                  </m:e>
                                </m:acc>
                              </m:e>
                            </m:d>
                          </m:e>
                          <m:sup>
                            <m:r>
                              <a:rPr kumimoji="1" lang="en-US" altLang="ja-JP" sz="1400" b="0" i="1">
                                <a:latin typeface="Cambria Math"/>
                              </a:rPr>
                              <m:t>2</m:t>
                            </m:r>
                          </m:sup>
                        </m:sSup>
                      </m:e>
                    </m:nary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47" name="テキスト ボックス 46"/>
            <xdr:cNvSpPr txBox="1"/>
          </xdr:nvSpPr>
          <xdr:spPr>
            <a:xfrm>
              <a:off x="45605699" y="2200275"/>
              <a:ext cx="1583531" cy="61407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kumimoji="1" lang="en-US" altLang="ja-JP" sz="1400" b="0" i="0">
                  <a:latin typeface="Cambria Math"/>
                </a:rPr>
                <a:t>∑▒(𝑥_𝑖−𝑥 ̅ )^2 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171</xdr:col>
      <xdr:colOff>0</xdr:colOff>
      <xdr:row>9</xdr:row>
      <xdr:rowOff>0</xdr:rowOff>
    </xdr:from>
    <xdr:ext cx="1559718" cy="61407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8" name="テキスト ボックス 47">
              <a:extLst>
                <a:ext uri="{FF2B5EF4-FFF2-40B4-BE49-F238E27FC236}">
                  <a16:creationId xmlns:a16="http://schemas.microsoft.com/office/drawing/2014/main" id="{00000000-0008-0000-0000-000030000000}"/>
                </a:ext>
              </a:extLst>
            </xdr:cNvPr>
            <xdr:cNvSpPr txBox="1"/>
          </xdr:nvSpPr>
          <xdr:spPr>
            <a:xfrm>
              <a:off x="45605700" y="2828925"/>
              <a:ext cx="1559718" cy="61407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kumimoji="1" lang="en-US" altLang="ja-JP" sz="1400" b="0" i="1">
                            <a:latin typeface="Cambria Math"/>
                          </a:rPr>
                          <m:t>1</m:t>
                        </m:r>
                      </m:num>
                      <m:den>
                        <m:r>
                          <a:rPr kumimoji="1" lang="en-US" altLang="ja-JP" sz="1400" b="0" i="1">
                            <a:latin typeface="Cambria Math"/>
                          </a:rPr>
                          <m:t>𝑛</m:t>
                        </m:r>
                      </m:den>
                    </m:f>
                    <m:nary>
                      <m:naryPr>
                        <m:chr m:val="∑"/>
                        <m:subHide m:val="on"/>
                        <m:supHide m:val="on"/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naryPr>
                      <m:sub/>
                      <m:sup/>
                      <m:e>
                        <m:sSup>
                          <m:sSupPr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kumimoji="1" lang="en-US" altLang="ja-JP" sz="14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kumimoji="1" lang="en-US" altLang="ja-JP" sz="14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kumimoji="1" lang="en-US" altLang="ja-JP" sz="1400" b="0" i="1">
                                        <a:latin typeface="Cambria Math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kumimoji="1" lang="en-US" altLang="ja-JP" sz="1400" b="0" i="1">
                                        <a:latin typeface="Cambria Math"/>
                                      </a:rPr>
                                      <m:t>𝑖</m:t>
                                    </m:r>
                                  </m:sub>
                                </m:sSub>
                                <m:r>
                                  <a:rPr kumimoji="1" lang="en-US" altLang="ja-JP" sz="1400" b="0" i="1">
                                    <a:latin typeface="Cambria Math"/>
                                  </a:rPr>
                                  <m:t>−</m:t>
                                </m:r>
                                <m:acc>
                                  <m:accPr>
                                    <m:chr m:val="̅"/>
                                    <m:ctrlPr>
                                      <a:rPr kumimoji="1" lang="en-US" altLang="ja-JP" sz="14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accPr>
                                  <m:e>
                                    <m:r>
                                      <a:rPr kumimoji="1" lang="en-US" altLang="ja-JP" sz="1400" b="0" i="1">
                                        <a:latin typeface="Cambria Math"/>
                                      </a:rPr>
                                      <m:t>𝑥</m:t>
                                    </m:r>
                                  </m:e>
                                </m:acc>
                              </m:e>
                            </m:d>
                          </m:e>
                          <m:sup>
                            <m:r>
                              <a:rPr kumimoji="1" lang="en-US" altLang="ja-JP" sz="1400" b="0" i="1">
                                <a:latin typeface="Cambria Math"/>
                              </a:rPr>
                              <m:t>2</m:t>
                            </m:r>
                          </m:sup>
                        </m:sSup>
                      </m:e>
                    </m:nary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48" name="テキスト ボックス 47"/>
            <xdr:cNvSpPr txBox="1"/>
          </xdr:nvSpPr>
          <xdr:spPr>
            <a:xfrm>
              <a:off x="45605700" y="2828925"/>
              <a:ext cx="1559718" cy="61407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kumimoji="1" lang="en-US" altLang="ja-JP" sz="1400" b="0" i="0">
                  <a:latin typeface="Cambria Math"/>
                </a:rPr>
                <a:t>1/𝑛 ∑▒(𝑥_𝑖−𝑥 ̅ )^2 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171</xdr:col>
      <xdr:colOff>-1</xdr:colOff>
      <xdr:row>11</xdr:row>
      <xdr:rowOff>0</xdr:rowOff>
    </xdr:from>
    <xdr:ext cx="1571625" cy="61407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9" name="テキスト ボックス 48">
              <a:extLst>
                <a:ext uri="{FF2B5EF4-FFF2-40B4-BE49-F238E27FC236}">
                  <a16:creationId xmlns:a16="http://schemas.microsoft.com/office/drawing/2014/main" id="{00000000-0008-0000-0000-000031000000}"/>
                </a:ext>
              </a:extLst>
            </xdr:cNvPr>
            <xdr:cNvSpPr txBox="1"/>
          </xdr:nvSpPr>
          <xdr:spPr>
            <a:xfrm>
              <a:off x="45605699" y="3457575"/>
              <a:ext cx="1571625" cy="61407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subHide m:val="on"/>
                        <m:supHide m:val="on"/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naryPr>
                      <m:sub/>
                      <m:sup/>
                      <m:e>
                        <m:sSup>
                          <m:sSupPr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kumimoji="1" lang="en-US" altLang="ja-JP" sz="14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kumimoji="1" lang="en-US" altLang="ja-JP" sz="14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kumimoji="1" lang="en-US" altLang="ja-JP" sz="1400" b="0" i="1">
                                        <a:latin typeface="Cambria Math"/>
                                      </a:rPr>
                                      <m:t>𝑦</m:t>
                                    </m:r>
                                  </m:e>
                                  <m:sub>
                                    <m:r>
                                      <a:rPr kumimoji="1" lang="en-US" altLang="ja-JP" sz="1400" b="0" i="1">
                                        <a:latin typeface="Cambria Math"/>
                                      </a:rPr>
                                      <m:t>𝑖</m:t>
                                    </m:r>
                                  </m:sub>
                                </m:sSub>
                                <m:r>
                                  <a:rPr kumimoji="1" lang="en-US" altLang="ja-JP" sz="1400" b="0" i="1">
                                    <a:latin typeface="Cambria Math"/>
                                  </a:rPr>
                                  <m:t>−</m:t>
                                </m:r>
                                <m:acc>
                                  <m:accPr>
                                    <m:chr m:val="̅"/>
                                    <m:ctrlPr>
                                      <a:rPr kumimoji="1" lang="en-US" altLang="ja-JP" sz="14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accPr>
                                  <m:e>
                                    <m:r>
                                      <a:rPr kumimoji="1" lang="en-US" altLang="ja-JP" sz="1400" b="0" i="1">
                                        <a:latin typeface="Cambria Math"/>
                                      </a:rPr>
                                      <m:t>𝑦</m:t>
                                    </m:r>
                                  </m:e>
                                </m:acc>
                              </m:e>
                            </m:d>
                          </m:e>
                          <m:sup>
                            <m:r>
                              <a:rPr kumimoji="1" lang="en-US" altLang="ja-JP" sz="1400" b="0" i="1">
                                <a:latin typeface="Cambria Math"/>
                              </a:rPr>
                              <m:t>2</m:t>
                            </m:r>
                          </m:sup>
                        </m:sSup>
                      </m:e>
                    </m:nary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49" name="テキスト ボックス 48"/>
            <xdr:cNvSpPr txBox="1"/>
          </xdr:nvSpPr>
          <xdr:spPr>
            <a:xfrm>
              <a:off x="45605699" y="3457575"/>
              <a:ext cx="1571625" cy="61407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kumimoji="1" lang="en-US" altLang="ja-JP" sz="1400" b="0" i="0">
                  <a:latin typeface="Cambria Math"/>
                </a:rPr>
                <a:t>∑▒(𝑦_𝑖−𝑦 ̅ )^2 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171</xdr:col>
      <xdr:colOff>0</xdr:colOff>
      <xdr:row>13</xdr:row>
      <xdr:rowOff>0</xdr:rowOff>
    </xdr:from>
    <xdr:ext cx="1559718" cy="61407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0" name="テキスト ボックス 49">
              <a:extLst>
                <a:ext uri="{FF2B5EF4-FFF2-40B4-BE49-F238E27FC236}">
                  <a16:creationId xmlns:a16="http://schemas.microsoft.com/office/drawing/2014/main" id="{00000000-0008-0000-0000-000032000000}"/>
                </a:ext>
              </a:extLst>
            </xdr:cNvPr>
            <xdr:cNvSpPr txBox="1"/>
          </xdr:nvSpPr>
          <xdr:spPr>
            <a:xfrm>
              <a:off x="45605700" y="4086225"/>
              <a:ext cx="1559718" cy="61407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kumimoji="1" lang="en-US" altLang="ja-JP" sz="1400" b="0" i="1">
                            <a:latin typeface="Cambria Math"/>
                          </a:rPr>
                          <m:t>1</m:t>
                        </m:r>
                      </m:num>
                      <m:den>
                        <m:r>
                          <a:rPr kumimoji="1" lang="en-US" altLang="ja-JP" sz="1400" b="0" i="1">
                            <a:latin typeface="Cambria Math"/>
                          </a:rPr>
                          <m:t>𝑛</m:t>
                        </m:r>
                      </m:den>
                    </m:f>
                    <m:nary>
                      <m:naryPr>
                        <m:chr m:val="∑"/>
                        <m:subHide m:val="on"/>
                        <m:supHide m:val="on"/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naryPr>
                      <m:sub/>
                      <m:sup/>
                      <m:e>
                        <m:sSup>
                          <m:sSupPr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kumimoji="1" lang="en-US" altLang="ja-JP" sz="14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kumimoji="1" lang="en-US" altLang="ja-JP" sz="14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kumimoji="1" lang="en-US" altLang="ja-JP" sz="1400" b="0" i="1">
                                        <a:latin typeface="Cambria Math"/>
                                      </a:rPr>
                                      <m:t>𝑦</m:t>
                                    </m:r>
                                  </m:e>
                                  <m:sub>
                                    <m:r>
                                      <a:rPr kumimoji="1" lang="en-US" altLang="ja-JP" sz="1400" b="0" i="1">
                                        <a:latin typeface="Cambria Math"/>
                                      </a:rPr>
                                      <m:t>𝑖</m:t>
                                    </m:r>
                                  </m:sub>
                                </m:sSub>
                                <m:r>
                                  <a:rPr kumimoji="1" lang="en-US" altLang="ja-JP" sz="1400" b="0" i="1">
                                    <a:latin typeface="Cambria Math"/>
                                  </a:rPr>
                                  <m:t>−</m:t>
                                </m:r>
                                <m:acc>
                                  <m:accPr>
                                    <m:chr m:val="̅"/>
                                    <m:ctrlPr>
                                      <a:rPr kumimoji="1" lang="en-US" altLang="ja-JP" sz="14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accPr>
                                  <m:e>
                                    <m:r>
                                      <a:rPr kumimoji="1" lang="en-US" altLang="ja-JP" sz="1400" b="0" i="1">
                                        <a:latin typeface="Cambria Math"/>
                                      </a:rPr>
                                      <m:t>𝑦</m:t>
                                    </m:r>
                                  </m:e>
                                </m:acc>
                              </m:e>
                            </m:d>
                          </m:e>
                          <m:sup>
                            <m:r>
                              <a:rPr kumimoji="1" lang="en-US" altLang="ja-JP" sz="1400" b="0" i="1">
                                <a:latin typeface="Cambria Math"/>
                              </a:rPr>
                              <m:t>2</m:t>
                            </m:r>
                          </m:sup>
                        </m:sSup>
                      </m:e>
                    </m:nary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50" name="テキスト ボックス 49"/>
            <xdr:cNvSpPr txBox="1"/>
          </xdr:nvSpPr>
          <xdr:spPr>
            <a:xfrm>
              <a:off x="45605700" y="4086225"/>
              <a:ext cx="1559718" cy="61407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kumimoji="1" lang="en-US" altLang="ja-JP" sz="1400" b="0" i="0">
                  <a:latin typeface="Cambria Math"/>
                </a:rPr>
                <a:t>1/𝑛 ∑▒(𝑦_𝑖−𝑦 ̅ )^2 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171</xdr:col>
      <xdr:colOff>-1</xdr:colOff>
      <xdr:row>15</xdr:row>
      <xdr:rowOff>35718</xdr:rowOff>
    </xdr:from>
    <xdr:ext cx="1571625" cy="53957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1" name="テキスト ボックス 50">
              <a:extLst>
                <a:ext uri="{FF2B5EF4-FFF2-40B4-BE49-F238E27FC236}">
                  <a16:creationId xmlns:a16="http://schemas.microsoft.com/office/drawing/2014/main" id="{00000000-0008-0000-0000-000033000000}"/>
                </a:ext>
              </a:extLst>
            </xdr:cNvPr>
            <xdr:cNvSpPr txBox="1"/>
          </xdr:nvSpPr>
          <xdr:spPr>
            <a:xfrm>
              <a:off x="45605699" y="4750593"/>
              <a:ext cx="1571625" cy="53957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subHide m:val="on"/>
                        <m:supHide m:val="on"/>
                        <m:ctrlPr>
                          <a:rPr kumimoji="1" lang="en-US" altLang="ja-JP" sz="1200" b="0" i="1">
                            <a:latin typeface="Cambria Math" panose="02040503050406030204" pitchFamily="18" charset="0"/>
                          </a:rPr>
                        </m:ctrlPr>
                      </m:naryPr>
                      <m:sub/>
                      <m:sup/>
                      <m:e>
                        <m:d>
                          <m:dPr>
                            <m:ctrlPr>
                              <a:rPr kumimoji="1" lang="en-US" altLang="ja-JP" sz="12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kumimoji="1" lang="en-US" altLang="ja-JP" sz="12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kumimoji="1" lang="en-US" altLang="ja-JP" sz="1200" b="0" i="1">
                                    <a:latin typeface="Cambria Math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kumimoji="1" lang="en-US" altLang="ja-JP" sz="1200" b="0" i="1">
                                    <a:latin typeface="Cambria Math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kumimoji="1" lang="en-US" altLang="ja-JP" sz="1200" b="0" i="1">
                                <a:latin typeface="Cambria Math"/>
                              </a:rPr>
                              <m:t>−</m:t>
                            </m:r>
                            <m:acc>
                              <m:accPr>
                                <m:chr m:val="̅"/>
                                <m:ctrlPr>
                                  <a:rPr kumimoji="1" lang="en-US" altLang="ja-JP" sz="1200" b="0" i="1"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r>
                                  <a:rPr kumimoji="1" lang="en-US" altLang="ja-JP" sz="1200" b="0" i="1">
                                    <a:latin typeface="Cambria Math"/>
                                  </a:rPr>
                                  <m:t>𝑥</m:t>
                                </m:r>
                              </m:e>
                            </m:acc>
                          </m:e>
                        </m:d>
                        <m:d>
                          <m:dPr>
                            <m:ctrlPr>
                              <a:rPr kumimoji="1" lang="en-US" altLang="ja-JP" sz="12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kumimoji="1" lang="en-US" altLang="ja-JP" sz="12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kumimoji="1" lang="en-US" altLang="ja-JP" sz="1200" b="0" i="1">
                                    <a:latin typeface="Cambria Math"/>
                                  </a:rPr>
                                  <m:t>𝑦</m:t>
                                </m:r>
                              </m:e>
                              <m:sub>
                                <m:r>
                                  <a:rPr kumimoji="1" lang="en-US" altLang="ja-JP" sz="1200" b="0" i="1">
                                    <a:latin typeface="Cambria Math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kumimoji="1" lang="en-US" altLang="ja-JP" sz="1200" b="0" i="1">
                                <a:latin typeface="Cambria Math"/>
                              </a:rPr>
                              <m:t>−</m:t>
                            </m:r>
                            <m:acc>
                              <m:accPr>
                                <m:chr m:val="̅"/>
                                <m:ctrlPr>
                                  <a:rPr kumimoji="1" lang="en-US" altLang="ja-JP" sz="1200" b="0" i="1"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r>
                                  <a:rPr kumimoji="1" lang="en-US" altLang="ja-JP" sz="1200" b="0" i="1">
                                    <a:latin typeface="Cambria Math"/>
                                  </a:rPr>
                                  <m:t>𝑦</m:t>
                                </m:r>
                              </m:e>
                            </m:acc>
                          </m:e>
                        </m:d>
                      </m:e>
                    </m:nary>
                  </m:oMath>
                </m:oMathPara>
              </a14:m>
              <a:endParaRPr kumimoji="1" lang="ja-JP" altLang="en-US" sz="1200"/>
            </a:p>
          </xdr:txBody>
        </xdr:sp>
      </mc:Choice>
      <mc:Fallback xmlns="">
        <xdr:sp macro="" textlink="">
          <xdr:nvSpPr>
            <xdr:cNvPr id="51" name="テキスト ボックス 50"/>
            <xdr:cNvSpPr txBox="1"/>
          </xdr:nvSpPr>
          <xdr:spPr>
            <a:xfrm>
              <a:off x="45605699" y="4750593"/>
              <a:ext cx="1571625" cy="53957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kumimoji="1" lang="en-US" altLang="ja-JP" sz="1200" b="0" i="0">
                  <a:latin typeface="Cambria Math"/>
                </a:rPr>
                <a:t>∑▒(𝑥_𝑖−𝑥 ̅ )(𝑦_𝑖−𝑦 ̅ ) </a:t>
              </a:r>
              <a:endParaRPr kumimoji="1" lang="ja-JP" altLang="en-US" sz="1200"/>
            </a:p>
          </xdr:txBody>
        </xdr:sp>
      </mc:Fallback>
    </mc:AlternateContent>
    <xdr:clientData/>
  </xdr:oneCellAnchor>
  <xdr:oneCellAnchor>
    <xdr:from>
      <xdr:col>171</xdr:col>
      <xdr:colOff>0</xdr:colOff>
      <xdr:row>17</xdr:row>
      <xdr:rowOff>59530</xdr:rowOff>
    </xdr:from>
    <xdr:ext cx="1559718" cy="5022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2" name="テキスト ボックス 51">
              <a:extLst>
                <a:ext uri="{FF2B5EF4-FFF2-40B4-BE49-F238E27FC236}">
                  <a16:creationId xmlns:a16="http://schemas.microsoft.com/office/drawing/2014/main" id="{00000000-0008-0000-0000-000034000000}"/>
                </a:ext>
              </a:extLst>
            </xdr:cNvPr>
            <xdr:cNvSpPr txBox="1"/>
          </xdr:nvSpPr>
          <xdr:spPr>
            <a:xfrm>
              <a:off x="45605700" y="5403055"/>
              <a:ext cx="1559718" cy="502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kumimoji="1" lang="en-US" altLang="ja-JP" sz="1100" b="0" i="1">
                            <a:latin typeface="Cambria Math"/>
                          </a:rPr>
                          <m:t>1</m:t>
                        </m:r>
                      </m:num>
                      <m:den>
                        <m:r>
                          <a:rPr kumimoji="1" lang="en-US" altLang="ja-JP" sz="1100" b="0" i="1">
                            <a:latin typeface="Cambria Math"/>
                          </a:rPr>
                          <m:t>𝑛</m:t>
                        </m:r>
                      </m:den>
                    </m:f>
                    <m:nary>
                      <m:naryPr>
                        <m:chr m:val="∑"/>
                        <m:subHide m:val="on"/>
                        <m:supHide m:val="on"/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</m:ctrlPr>
                      </m:naryPr>
                      <m:sub/>
                      <m:sup/>
                      <m:e>
                        <m:d>
                          <m:dPr>
                            <m:ctrlPr>
                              <a:rPr kumimoji="1" lang="en-US" altLang="ja-JP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kumimoji="1" lang="en-US" altLang="ja-JP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kumimoji="1" lang="en-US" altLang="ja-JP" sz="1100" b="0" i="1">
                                    <a:latin typeface="Cambria Math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kumimoji="1" lang="en-US" altLang="ja-JP" sz="1100" b="0" i="1">
                                    <a:latin typeface="Cambria Math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kumimoji="1" lang="en-US" altLang="ja-JP" sz="1100" b="0" i="1">
                                <a:latin typeface="Cambria Math"/>
                              </a:rPr>
                              <m:t>−</m:t>
                            </m:r>
                            <m:acc>
                              <m:accPr>
                                <m:chr m:val="̅"/>
                                <m:ctrlPr>
                                  <a:rPr kumimoji="1" lang="en-US" altLang="ja-JP" sz="1100" b="0" i="1"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r>
                                  <a:rPr kumimoji="1" lang="en-US" altLang="ja-JP" sz="1100" b="0" i="1">
                                    <a:latin typeface="Cambria Math"/>
                                  </a:rPr>
                                  <m:t>𝑥</m:t>
                                </m:r>
                              </m:e>
                            </m:acc>
                          </m:e>
                        </m:d>
                        <m:d>
                          <m:dPr>
                            <m:ctrlPr>
                              <a:rPr kumimoji="1" lang="en-US" altLang="ja-JP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kumimoji="1" lang="en-US" altLang="ja-JP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kumimoji="1" lang="en-US" altLang="ja-JP" sz="1100" b="0" i="1">
                                    <a:latin typeface="Cambria Math"/>
                                  </a:rPr>
                                  <m:t>𝑦</m:t>
                                </m:r>
                              </m:e>
                              <m:sub>
                                <m:r>
                                  <a:rPr kumimoji="1" lang="en-US" altLang="ja-JP" sz="1100" b="0" i="1">
                                    <a:latin typeface="Cambria Math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kumimoji="1" lang="en-US" altLang="ja-JP" sz="1100" b="0" i="1">
                                <a:latin typeface="Cambria Math"/>
                              </a:rPr>
                              <m:t>−</m:t>
                            </m:r>
                            <m:acc>
                              <m:accPr>
                                <m:chr m:val="̅"/>
                                <m:ctrlPr>
                                  <a:rPr kumimoji="1" lang="en-US" altLang="ja-JP" sz="1100" b="0" i="1"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r>
                                  <a:rPr kumimoji="1" lang="en-US" altLang="ja-JP" sz="1100" b="0" i="1">
                                    <a:latin typeface="Cambria Math"/>
                                  </a:rPr>
                                  <m:t>𝑦</m:t>
                                </m:r>
                              </m:e>
                            </m:acc>
                          </m:e>
                        </m:d>
                      </m:e>
                    </m:nary>
                  </m:oMath>
                </m:oMathPara>
              </a14:m>
              <a:endParaRPr kumimoji="1" lang="ja-JP" altLang="en-US" sz="1100"/>
            </a:p>
          </xdr:txBody>
        </xdr:sp>
      </mc:Choice>
      <mc:Fallback xmlns="">
        <xdr:sp macro="" textlink="">
          <xdr:nvSpPr>
            <xdr:cNvPr id="52" name="テキスト ボックス 51"/>
            <xdr:cNvSpPr txBox="1"/>
          </xdr:nvSpPr>
          <xdr:spPr>
            <a:xfrm>
              <a:off x="45605700" y="5403055"/>
              <a:ext cx="1559718" cy="502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kumimoji="1" lang="en-US" altLang="ja-JP" sz="1100" b="0" i="0">
                  <a:latin typeface="Cambria Math"/>
                </a:rPr>
                <a:t>1/𝑛 ∑▒(𝑥_𝑖−𝑥 ̅ )(𝑦_𝑖−𝑦 ̅ ) 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165</xdr:col>
      <xdr:colOff>0</xdr:colOff>
      <xdr:row>19</xdr:row>
      <xdr:rowOff>0</xdr:rowOff>
    </xdr:from>
    <xdr:ext cx="4191000" cy="59330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3" name="テキスト ボックス 52">
              <a:extLst>
                <a:ext uri="{FF2B5EF4-FFF2-40B4-BE49-F238E27FC236}">
                  <a16:creationId xmlns:a16="http://schemas.microsoft.com/office/drawing/2014/main" id="{00000000-0008-0000-0000-000035000000}"/>
                </a:ext>
              </a:extLst>
            </xdr:cNvPr>
            <xdr:cNvSpPr txBox="1"/>
          </xdr:nvSpPr>
          <xdr:spPr>
            <a:xfrm>
              <a:off x="44005500" y="5972175"/>
              <a:ext cx="4191000" cy="5933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400" b="0" i="1">
                            <a:latin typeface="Cambria Math"/>
                          </a:rPr>
                          <m:t>𝑟</m:t>
                        </m:r>
                      </m:e>
                      <m:sub>
                        <m:r>
                          <a:rPr kumimoji="1" lang="en-US" altLang="ja-JP" sz="1400" b="0" i="1">
                            <a:latin typeface="Cambria Math"/>
                          </a:rPr>
                          <m:t>𝑥𝑦</m:t>
                        </m:r>
                      </m:sub>
                    </m:sSub>
                    <m:r>
                      <a:rPr kumimoji="1" lang="en-US" altLang="ja-JP" sz="1400" b="0" i="1">
                        <a:latin typeface="Cambria Math"/>
                      </a:rPr>
                      <m:t>=</m:t>
                    </m:r>
                    <m:f>
                      <m:f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𝑆</m:t>
                            </m:r>
                          </m:e>
                          <m:sub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𝑥𝑦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𝑆</m:t>
                            </m:r>
                          </m:e>
                          <m:sub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𝑥</m:t>
                            </m:r>
                          </m:sub>
                        </m:sSub>
                        <m:sSub>
                          <m:sSubPr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𝑆</m:t>
                            </m:r>
                          </m:e>
                          <m:sub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𝑦</m:t>
                            </m:r>
                          </m:sub>
                        </m:sSub>
                      </m:den>
                    </m:f>
                    <m:r>
                      <a:rPr kumimoji="1" lang="en-US" altLang="ja-JP" sz="1400" b="0" i="1">
                        <a:latin typeface="Cambria Math"/>
                      </a:rPr>
                      <m:t>=</m:t>
                    </m:r>
                    <m:f>
                      <m:f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kumimoji="1" lang="en-US" altLang="ja-JP" sz="1400" b="0" i="1">
                            <a:solidFill>
                              <a:schemeClr val="bg1"/>
                            </a:solidFill>
                            <a:latin typeface="Cambria Math"/>
                          </a:rPr>
                          <m:t>−23.350</m:t>
                        </m:r>
                      </m:num>
                      <m:den>
                        <m:rad>
                          <m:radPr>
                            <m:degHide m:val="on"/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d>
                              <m:dPr>
                                <m:ctrlPr>
                                  <a:rPr kumimoji="1" lang="en-US" altLang="ja-JP" sz="14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kumimoji="1" lang="en-US" altLang="ja-JP" sz="1400" b="0" i="1">
                                    <a:solidFill>
                                      <a:schemeClr val="bg1"/>
                                    </a:solidFill>
                                    <a:latin typeface="Cambria Math"/>
                                  </a:rPr>
                                  <m:t>208.1</m:t>
                                </m:r>
                              </m:e>
                            </m:d>
                            <m:r>
                              <a:rPr kumimoji="1" lang="en-US" altLang="ja-JP" sz="1400" b="0" i="1">
                                <a:latin typeface="Cambria Math"/>
                                <a:ea typeface="Cambria Math"/>
                              </a:rPr>
                              <m:t>×</m:t>
                            </m:r>
                            <m:d>
                              <m:dPr>
                                <m:ctrlPr>
                                  <a:rPr kumimoji="1" lang="en-US" altLang="ja-JP" sz="1400" b="0" i="1">
                                    <a:latin typeface="Cambria Math" panose="02040503050406030204" pitchFamily="18" charset="0"/>
                                    <a:ea typeface="Cambria Math"/>
                                  </a:rPr>
                                </m:ctrlPr>
                              </m:dPr>
                              <m:e>
                                <m:r>
                                  <a:rPr kumimoji="1" lang="en-US" altLang="ja-JP" sz="1400" b="0" i="1">
                                    <a:solidFill>
                                      <a:schemeClr val="bg1"/>
                                    </a:solidFill>
                                    <a:latin typeface="Cambria Math"/>
                                    <a:ea typeface="Cambria Math"/>
                                  </a:rPr>
                                  <m:t>7.8250</m:t>
                                </m:r>
                              </m:e>
                            </m:d>
                          </m:e>
                        </m:rad>
                      </m:den>
                    </m:f>
                    <m:r>
                      <a:rPr kumimoji="1" lang="en-US" altLang="ja-JP" sz="1400" b="0" i="1">
                        <a:latin typeface="Cambria Math"/>
                      </a:rPr>
                      <m:t>=</m:t>
                    </m:r>
                    <m:r>
                      <a:rPr kumimoji="1" lang="en-US" altLang="ja-JP" sz="1400" b="0" i="1">
                        <a:solidFill>
                          <a:schemeClr val="bg1"/>
                        </a:solidFill>
                        <a:latin typeface="Cambria Math"/>
                      </a:rPr>
                      <m:t>−0.5786</m:t>
                    </m:r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53" name="テキスト ボックス 52"/>
            <xdr:cNvSpPr txBox="1"/>
          </xdr:nvSpPr>
          <xdr:spPr>
            <a:xfrm>
              <a:off x="44005500" y="5972175"/>
              <a:ext cx="4191000" cy="5933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kumimoji="1" lang="en-US" altLang="ja-JP" sz="1400" b="0" i="0">
                  <a:latin typeface="Cambria Math"/>
                </a:rPr>
                <a:t>𝑟_𝑥𝑦=𝑆_𝑥𝑦/(𝑆_𝑥 𝑆_𝑦 )=(</a:t>
              </a:r>
              <a:r>
                <a:rPr kumimoji="1" lang="en-US" altLang="ja-JP" sz="1400" b="0" i="0">
                  <a:solidFill>
                    <a:schemeClr val="bg1"/>
                  </a:solidFill>
                  <a:latin typeface="Cambria Math"/>
                </a:rPr>
                <a:t>−23.350)/√((208.1)</a:t>
              </a:r>
              <a:r>
                <a:rPr kumimoji="1" lang="en-US" altLang="ja-JP" sz="1400" b="0" i="0">
                  <a:latin typeface="Cambria Math"/>
                  <a:ea typeface="Cambria Math"/>
                </a:rPr>
                <a:t>×(</a:t>
              </a:r>
              <a:r>
                <a:rPr kumimoji="1" lang="en-US" altLang="ja-JP" sz="1400" b="0" i="0">
                  <a:solidFill>
                    <a:schemeClr val="bg1"/>
                  </a:solidFill>
                  <a:latin typeface="Cambria Math"/>
                  <a:ea typeface="Cambria Math"/>
                </a:rPr>
                <a:t>7.8250) )</a:t>
              </a:r>
              <a:r>
                <a:rPr kumimoji="1" lang="en-US" altLang="ja-JP" sz="1400" b="0" i="0">
                  <a:latin typeface="Cambria Math"/>
                </a:rPr>
                <a:t>=</a:t>
              </a:r>
              <a:r>
                <a:rPr kumimoji="1" lang="en-US" altLang="ja-JP" sz="1400" b="0" i="0">
                  <a:solidFill>
                    <a:schemeClr val="bg1"/>
                  </a:solidFill>
                  <a:latin typeface="Cambria Math"/>
                </a:rPr>
                <a:t>−0.5786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197</xdr:col>
      <xdr:colOff>-1</xdr:colOff>
      <xdr:row>5</xdr:row>
      <xdr:rowOff>0</xdr:rowOff>
    </xdr:from>
    <xdr:ext cx="1583531" cy="61407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4" name="テキスト ボックス 53">
              <a:extLst>
                <a:ext uri="{FF2B5EF4-FFF2-40B4-BE49-F238E27FC236}">
                  <a16:creationId xmlns:a16="http://schemas.microsoft.com/office/drawing/2014/main" id="{00000000-0008-0000-0000-000036000000}"/>
                </a:ext>
              </a:extLst>
            </xdr:cNvPr>
            <xdr:cNvSpPr txBox="1"/>
          </xdr:nvSpPr>
          <xdr:spPr>
            <a:xfrm>
              <a:off x="52539899" y="1571625"/>
              <a:ext cx="1583531" cy="61407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subHide m:val="on"/>
                        <m:supHide m:val="on"/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naryPr>
                      <m:sub/>
                      <m:sup/>
                      <m:e>
                        <m:sSup>
                          <m:sSupPr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kumimoji="1" lang="en-US" altLang="ja-JP" sz="14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kumimoji="1" lang="en-US" altLang="ja-JP" sz="14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kumimoji="1" lang="en-US" altLang="ja-JP" sz="1400" b="0" i="1">
                                        <a:latin typeface="Cambria Math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kumimoji="1" lang="en-US" altLang="ja-JP" sz="1400" b="0" i="1">
                                        <a:latin typeface="Cambria Math"/>
                                      </a:rPr>
                                      <m:t>𝑖</m:t>
                                    </m:r>
                                  </m:sub>
                                </m:sSub>
                                <m:r>
                                  <a:rPr kumimoji="1" lang="en-US" altLang="ja-JP" sz="1400" b="0" i="1">
                                    <a:latin typeface="Cambria Math"/>
                                  </a:rPr>
                                  <m:t>−</m:t>
                                </m:r>
                                <m:acc>
                                  <m:accPr>
                                    <m:chr m:val="̅"/>
                                    <m:ctrlPr>
                                      <a:rPr kumimoji="1" lang="en-US" altLang="ja-JP" sz="14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accPr>
                                  <m:e>
                                    <m:r>
                                      <a:rPr kumimoji="1" lang="en-US" altLang="ja-JP" sz="1400" b="0" i="1">
                                        <a:latin typeface="Cambria Math"/>
                                      </a:rPr>
                                      <m:t>𝑥</m:t>
                                    </m:r>
                                  </m:e>
                                </m:acc>
                              </m:e>
                            </m:d>
                          </m:e>
                          <m:sup>
                            <m:r>
                              <a:rPr kumimoji="1" lang="en-US" altLang="ja-JP" sz="1400" b="0" i="1">
                                <a:latin typeface="Cambria Math"/>
                              </a:rPr>
                              <m:t>2</m:t>
                            </m:r>
                          </m:sup>
                        </m:sSup>
                      </m:e>
                    </m:nary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54" name="テキスト ボックス 53"/>
            <xdr:cNvSpPr txBox="1"/>
          </xdr:nvSpPr>
          <xdr:spPr>
            <a:xfrm>
              <a:off x="52539899" y="1571625"/>
              <a:ext cx="1583531" cy="61407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kumimoji="1" lang="en-US" altLang="ja-JP" sz="1400" b="0" i="0">
                  <a:latin typeface="Cambria Math"/>
                </a:rPr>
                <a:t>∑▒(𝑥_𝑖−𝑥 ̅ )^2 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197</xdr:col>
      <xdr:colOff>0</xdr:colOff>
      <xdr:row>7</xdr:row>
      <xdr:rowOff>0</xdr:rowOff>
    </xdr:from>
    <xdr:ext cx="1559718" cy="61407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5" name="テキスト ボックス 54">
              <a:extLst>
                <a:ext uri="{FF2B5EF4-FFF2-40B4-BE49-F238E27FC236}">
                  <a16:creationId xmlns:a16="http://schemas.microsoft.com/office/drawing/2014/main" id="{00000000-0008-0000-0000-000037000000}"/>
                </a:ext>
              </a:extLst>
            </xdr:cNvPr>
            <xdr:cNvSpPr txBox="1"/>
          </xdr:nvSpPr>
          <xdr:spPr>
            <a:xfrm>
              <a:off x="52539900" y="2200275"/>
              <a:ext cx="1559718" cy="61407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kumimoji="1" lang="en-US" altLang="ja-JP" sz="1400" b="0" i="1">
                            <a:latin typeface="Cambria Math"/>
                          </a:rPr>
                          <m:t>1</m:t>
                        </m:r>
                      </m:num>
                      <m:den>
                        <m:r>
                          <a:rPr kumimoji="1" lang="en-US" altLang="ja-JP" sz="1400" b="0" i="1">
                            <a:latin typeface="Cambria Math"/>
                          </a:rPr>
                          <m:t>𝑛</m:t>
                        </m:r>
                      </m:den>
                    </m:f>
                    <m:nary>
                      <m:naryPr>
                        <m:chr m:val="∑"/>
                        <m:subHide m:val="on"/>
                        <m:supHide m:val="on"/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naryPr>
                      <m:sub/>
                      <m:sup/>
                      <m:e>
                        <m:sSup>
                          <m:sSupPr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kumimoji="1" lang="en-US" altLang="ja-JP" sz="14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kumimoji="1" lang="en-US" altLang="ja-JP" sz="14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kumimoji="1" lang="en-US" altLang="ja-JP" sz="1400" b="0" i="1">
                                        <a:latin typeface="Cambria Math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kumimoji="1" lang="en-US" altLang="ja-JP" sz="1400" b="0" i="1">
                                        <a:latin typeface="Cambria Math"/>
                                      </a:rPr>
                                      <m:t>𝑖</m:t>
                                    </m:r>
                                  </m:sub>
                                </m:sSub>
                                <m:r>
                                  <a:rPr kumimoji="1" lang="en-US" altLang="ja-JP" sz="1400" b="0" i="1">
                                    <a:latin typeface="Cambria Math"/>
                                  </a:rPr>
                                  <m:t>−</m:t>
                                </m:r>
                                <m:acc>
                                  <m:accPr>
                                    <m:chr m:val="̅"/>
                                    <m:ctrlPr>
                                      <a:rPr kumimoji="1" lang="en-US" altLang="ja-JP" sz="14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accPr>
                                  <m:e>
                                    <m:r>
                                      <a:rPr kumimoji="1" lang="en-US" altLang="ja-JP" sz="1400" b="0" i="1">
                                        <a:latin typeface="Cambria Math"/>
                                      </a:rPr>
                                      <m:t>𝑥</m:t>
                                    </m:r>
                                  </m:e>
                                </m:acc>
                              </m:e>
                            </m:d>
                          </m:e>
                          <m:sup>
                            <m:r>
                              <a:rPr kumimoji="1" lang="en-US" altLang="ja-JP" sz="1400" b="0" i="1">
                                <a:latin typeface="Cambria Math"/>
                              </a:rPr>
                              <m:t>2</m:t>
                            </m:r>
                          </m:sup>
                        </m:sSup>
                      </m:e>
                    </m:nary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55" name="テキスト ボックス 54"/>
            <xdr:cNvSpPr txBox="1"/>
          </xdr:nvSpPr>
          <xdr:spPr>
            <a:xfrm>
              <a:off x="52539900" y="2200275"/>
              <a:ext cx="1559718" cy="61407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kumimoji="1" lang="en-US" altLang="ja-JP" sz="1400" b="0" i="0">
                  <a:latin typeface="Cambria Math"/>
                </a:rPr>
                <a:t>1/𝑛 ∑▒(𝑥_𝑖−𝑥 ̅ )^2 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197</xdr:col>
      <xdr:colOff>-1</xdr:colOff>
      <xdr:row>9</xdr:row>
      <xdr:rowOff>0</xdr:rowOff>
    </xdr:from>
    <xdr:ext cx="1571625" cy="61407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6" name="テキスト ボックス 55">
              <a:extLst>
                <a:ext uri="{FF2B5EF4-FFF2-40B4-BE49-F238E27FC236}">
                  <a16:creationId xmlns:a16="http://schemas.microsoft.com/office/drawing/2014/main" id="{00000000-0008-0000-0000-000038000000}"/>
                </a:ext>
              </a:extLst>
            </xdr:cNvPr>
            <xdr:cNvSpPr txBox="1"/>
          </xdr:nvSpPr>
          <xdr:spPr>
            <a:xfrm>
              <a:off x="52539899" y="2828925"/>
              <a:ext cx="1571625" cy="61407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subHide m:val="on"/>
                        <m:supHide m:val="on"/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naryPr>
                      <m:sub/>
                      <m:sup/>
                      <m:e>
                        <m:sSup>
                          <m:sSupPr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kumimoji="1" lang="en-US" altLang="ja-JP" sz="14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kumimoji="1" lang="en-US" altLang="ja-JP" sz="14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kumimoji="1" lang="en-US" altLang="ja-JP" sz="1400" b="0" i="1">
                                        <a:latin typeface="Cambria Math"/>
                                      </a:rPr>
                                      <m:t>𝑦</m:t>
                                    </m:r>
                                  </m:e>
                                  <m:sub>
                                    <m:r>
                                      <a:rPr kumimoji="1" lang="en-US" altLang="ja-JP" sz="1400" b="0" i="1">
                                        <a:latin typeface="Cambria Math"/>
                                      </a:rPr>
                                      <m:t>𝑖</m:t>
                                    </m:r>
                                  </m:sub>
                                </m:sSub>
                                <m:r>
                                  <a:rPr kumimoji="1" lang="en-US" altLang="ja-JP" sz="1400" b="0" i="1">
                                    <a:latin typeface="Cambria Math"/>
                                  </a:rPr>
                                  <m:t>−</m:t>
                                </m:r>
                                <m:acc>
                                  <m:accPr>
                                    <m:chr m:val="̅"/>
                                    <m:ctrlPr>
                                      <a:rPr kumimoji="1" lang="en-US" altLang="ja-JP" sz="14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accPr>
                                  <m:e>
                                    <m:r>
                                      <a:rPr kumimoji="1" lang="en-US" altLang="ja-JP" sz="1400" b="0" i="1">
                                        <a:latin typeface="Cambria Math"/>
                                      </a:rPr>
                                      <m:t>𝑦</m:t>
                                    </m:r>
                                  </m:e>
                                </m:acc>
                              </m:e>
                            </m:d>
                          </m:e>
                          <m:sup>
                            <m:r>
                              <a:rPr kumimoji="1" lang="en-US" altLang="ja-JP" sz="1400" b="0" i="1">
                                <a:latin typeface="Cambria Math"/>
                              </a:rPr>
                              <m:t>2</m:t>
                            </m:r>
                          </m:sup>
                        </m:sSup>
                      </m:e>
                    </m:nary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56" name="テキスト ボックス 55"/>
            <xdr:cNvSpPr txBox="1"/>
          </xdr:nvSpPr>
          <xdr:spPr>
            <a:xfrm>
              <a:off x="52539899" y="2828925"/>
              <a:ext cx="1571625" cy="61407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kumimoji="1" lang="en-US" altLang="ja-JP" sz="1400" b="0" i="0">
                  <a:latin typeface="Cambria Math"/>
                </a:rPr>
                <a:t>∑▒(𝑦_𝑖−𝑦 ̅ )^2 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197</xdr:col>
      <xdr:colOff>0</xdr:colOff>
      <xdr:row>11</xdr:row>
      <xdr:rowOff>0</xdr:rowOff>
    </xdr:from>
    <xdr:ext cx="1559718" cy="61407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7" name="テキスト ボックス 56">
              <a:extLst>
                <a:ext uri="{FF2B5EF4-FFF2-40B4-BE49-F238E27FC236}">
                  <a16:creationId xmlns:a16="http://schemas.microsoft.com/office/drawing/2014/main" id="{00000000-0008-0000-0000-000039000000}"/>
                </a:ext>
              </a:extLst>
            </xdr:cNvPr>
            <xdr:cNvSpPr txBox="1"/>
          </xdr:nvSpPr>
          <xdr:spPr>
            <a:xfrm>
              <a:off x="52539900" y="3457575"/>
              <a:ext cx="1559718" cy="61407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kumimoji="1" lang="en-US" altLang="ja-JP" sz="1400" b="0" i="1">
                            <a:latin typeface="Cambria Math"/>
                          </a:rPr>
                          <m:t>1</m:t>
                        </m:r>
                      </m:num>
                      <m:den>
                        <m:r>
                          <a:rPr kumimoji="1" lang="en-US" altLang="ja-JP" sz="1400" b="0" i="1">
                            <a:latin typeface="Cambria Math"/>
                          </a:rPr>
                          <m:t>𝑛</m:t>
                        </m:r>
                      </m:den>
                    </m:f>
                    <m:nary>
                      <m:naryPr>
                        <m:chr m:val="∑"/>
                        <m:subHide m:val="on"/>
                        <m:supHide m:val="on"/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naryPr>
                      <m:sub/>
                      <m:sup/>
                      <m:e>
                        <m:sSup>
                          <m:sSupPr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kumimoji="1" lang="en-US" altLang="ja-JP" sz="14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kumimoji="1" lang="en-US" altLang="ja-JP" sz="14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kumimoji="1" lang="en-US" altLang="ja-JP" sz="1400" b="0" i="1">
                                        <a:latin typeface="Cambria Math"/>
                                      </a:rPr>
                                      <m:t>𝑦</m:t>
                                    </m:r>
                                  </m:e>
                                  <m:sub>
                                    <m:r>
                                      <a:rPr kumimoji="1" lang="en-US" altLang="ja-JP" sz="1400" b="0" i="1">
                                        <a:latin typeface="Cambria Math"/>
                                      </a:rPr>
                                      <m:t>𝑖</m:t>
                                    </m:r>
                                  </m:sub>
                                </m:sSub>
                                <m:r>
                                  <a:rPr kumimoji="1" lang="en-US" altLang="ja-JP" sz="1400" b="0" i="1">
                                    <a:latin typeface="Cambria Math"/>
                                  </a:rPr>
                                  <m:t>−</m:t>
                                </m:r>
                                <m:acc>
                                  <m:accPr>
                                    <m:chr m:val="̅"/>
                                    <m:ctrlPr>
                                      <a:rPr kumimoji="1" lang="en-US" altLang="ja-JP" sz="14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accPr>
                                  <m:e>
                                    <m:r>
                                      <a:rPr kumimoji="1" lang="en-US" altLang="ja-JP" sz="1400" b="0" i="1">
                                        <a:latin typeface="Cambria Math"/>
                                      </a:rPr>
                                      <m:t>𝑦</m:t>
                                    </m:r>
                                  </m:e>
                                </m:acc>
                              </m:e>
                            </m:d>
                          </m:e>
                          <m:sup>
                            <m:r>
                              <a:rPr kumimoji="1" lang="en-US" altLang="ja-JP" sz="1400" b="0" i="1">
                                <a:latin typeface="Cambria Math"/>
                              </a:rPr>
                              <m:t>2</m:t>
                            </m:r>
                          </m:sup>
                        </m:sSup>
                      </m:e>
                    </m:nary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57" name="テキスト ボックス 56"/>
            <xdr:cNvSpPr txBox="1"/>
          </xdr:nvSpPr>
          <xdr:spPr>
            <a:xfrm>
              <a:off x="52539900" y="3457575"/>
              <a:ext cx="1559718" cy="61407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kumimoji="1" lang="en-US" altLang="ja-JP" sz="1400" b="0" i="0">
                  <a:latin typeface="Cambria Math"/>
                </a:rPr>
                <a:t>1/𝑛 ∑▒(𝑦_𝑖−𝑦 ̅ )^2 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197</xdr:col>
      <xdr:colOff>-1</xdr:colOff>
      <xdr:row>13</xdr:row>
      <xdr:rowOff>35718</xdr:rowOff>
    </xdr:from>
    <xdr:ext cx="1571625" cy="53957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8" name="テキスト ボックス 57">
              <a:extLst>
                <a:ext uri="{FF2B5EF4-FFF2-40B4-BE49-F238E27FC236}">
                  <a16:creationId xmlns:a16="http://schemas.microsoft.com/office/drawing/2014/main" id="{00000000-0008-0000-0000-00003A000000}"/>
                </a:ext>
              </a:extLst>
            </xdr:cNvPr>
            <xdr:cNvSpPr txBox="1"/>
          </xdr:nvSpPr>
          <xdr:spPr>
            <a:xfrm>
              <a:off x="52539899" y="4121943"/>
              <a:ext cx="1571625" cy="53957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subHide m:val="on"/>
                        <m:supHide m:val="on"/>
                        <m:ctrlPr>
                          <a:rPr kumimoji="1" lang="en-US" altLang="ja-JP" sz="1200" b="0" i="1">
                            <a:latin typeface="Cambria Math" panose="02040503050406030204" pitchFamily="18" charset="0"/>
                          </a:rPr>
                        </m:ctrlPr>
                      </m:naryPr>
                      <m:sub/>
                      <m:sup/>
                      <m:e>
                        <m:d>
                          <m:dPr>
                            <m:ctrlPr>
                              <a:rPr kumimoji="1" lang="en-US" altLang="ja-JP" sz="12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kumimoji="1" lang="en-US" altLang="ja-JP" sz="12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kumimoji="1" lang="en-US" altLang="ja-JP" sz="1200" b="0" i="1">
                                    <a:latin typeface="Cambria Math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kumimoji="1" lang="en-US" altLang="ja-JP" sz="1200" b="0" i="1">
                                    <a:latin typeface="Cambria Math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kumimoji="1" lang="en-US" altLang="ja-JP" sz="1200" b="0" i="1">
                                <a:latin typeface="Cambria Math"/>
                              </a:rPr>
                              <m:t>−</m:t>
                            </m:r>
                            <m:acc>
                              <m:accPr>
                                <m:chr m:val="̅"/>
                                <m:ctrlPr>
                                  <a:rPr kumimoji="1" lang="en-US" altLang="ja-JP" sz="1200" b="0" i="1"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r>
                                  <a:rPr kumimoji="1" lang="en-US" altLang="ja-JP" sz="1200" b="0" i="1">
                                    <a:latin typeface="Cambria Math"/>
                                  </a:rPr>
                                  <m:t>𝑥</m:t>
                                </m:r>
                              </m:e>
                            </m:acc>
                          </m:e>
                        </m:d>
                        <m:d>
                          <m:dPr>
                            <m:ctrlPr>
                              <a:rPr kumimoji="1" lang="en-US" altLang="ja-JP" sz="12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kumimoji="1" lang="en-US" altLang="ja-JP" sz="12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kumimoji="1" lang="en-US" altLang="ja-JP" sz="1200" b="0" i="1">
                                    <a:latin typeface="Cambria Math"/>
                                  </a:rPr>
                                  <m:t>𝑦</m:t>
                                </m:r>
                              </m:e>
                              <m:sub>
                                <m:r>
                                  <a:rPr kumimoji="1" lang="en-US" altLang="ja-JP" sz="1200" b="0" i="1">
                                    <a:latin typeface="Cambria Math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kumimoji="1" lang="en-US" altLang="ja-JP" sz="1200" b="0" i="1">
                                <a:latin typeface="Cambria Math"/>
                              </a:rPr>
                              <m:t>−</m:t>
                            </m:r>
                            <m:acc>
                              <m:accPr>
                                <m:chr m:val="̅"/>
                                <m:ctrlPr>
                                  <a:rPr kumimoji="1" lang="en-US" altLang="ja-JP" sz="1200" b="0" i="1"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r>
                                  <a:rPr kumimoji="1" lang="en-US" altLang="ja-JP" sz="1200" b="0" i="1">
                                    <a:latin typeface="Cambria Math"/>
                                  </a:rPr>
                                  <m:t>𝑦</m:t>
                                </m:r>
                              </m:e>
                            </m:acc>
                          </m:e>
                        </m:d>
                      </m:e>
                    </m:nary>
                  </m:oMath>
                </m:oMathPara>
              </a14:m>
              <a:endParaRPr kumimoji="1" lang="ja-JP" altLang="en-US" sz="1200"/>
            </a:p>
          </xdr:txBody>
        </xdr:sp>
      </mc:Choice>
      <mc:Fallback xmlns="">
        <xdr:sp macro="" textlink="">
          <xdr:nvSpPr>
            <xdr:cNvPr id="58" name="テキスト ボックス 57"/>
            <xdr:cNvSpPr txBox="1"/>
          </xdr:nvSpPr>
          <xdr:spPr>
            <a:xfrm>
              <a:off x="52539899" y="4121943"/>
              <a:ext cx="1571625" cy="53957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kumimoji="1" lang="en-US" altLang="ja-JP" sz="1200" b="0" i="0">
                  <a:latin typeface="Cambria Math"/>
                </a:rPr>
                <a:t>∑▒(𝑥_𝑖−𝑥 ̅ )(𝑦_𝑖−𝑦 ̅ ) </a:t>
              </a:r>
              <a:endParaRPr kumimoji="1" lang="ja-JP" altLang="en-US" sz="1200"/>
            </a:p>
          </xdr:txBody>
        </xdr:sp>
      </mc:Fallback>
    </mc:AlternateContent>
    <xdr:clientData/>
  </xdr:oneCellAnchor>
  <xdr:oneCellAnchor>
    <xdr:from>
      <xdr:col>197</xdr:col>
      <xdr:colOff>0</xdr:colOff>
      <xdr:row>15</xdr:row>
      <xdr:rowOff>59530</xdr:rowOff>
    </xdr:from>
    <xdr:ext cx="1559718" cy="5022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9" name="テキスト ボックス 58">
              <a:extLst>
                <a:ext uri="{FF2B5EF4-FFF2-40B4-BE49-F238E27FC236}">
                  <a16:creationId xmlns:a16="http://schemas.microsoft.com/office/drawing/2014/main" id="{00000000-0008-0000-0000-00003B000000}"/>
                </a:ext>
              </a:extLst>
            </xdr:cNvPr>
            <xdr:cNvSpPr txBox="1"/>
          </xdr:nvSpPr>
          <xdr:spPr>
            <a:xfrm>
              <a:off x="52539900" y="4774405"/>
              <a:ext cx="1559718" cy="502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kumimoji="1" lang="en-US" altLang="ja-JP" sz="1100" b="0" i="1">
                            <a:latin typeface="Cambria Math"/>
                          </a:rPr>
                          <m:t>1</m:t>
                        </m:r>
                      </m:num>
                      <m:den>
                        <m:r>
                          <a:rPr kumimoji="1" lang="en-US" altLang="ja-JP" sz="1100" b="0" i="1">
                            <a:latin typeface="Cambria Math"/>
                          </a:rPr>
                          <m:t>𝑛</m:t>
                        </m:r>
                      </m:den>
                    </m:f>
                    <m:nary>
                      <m:naryPr>
                        <m:chr m:val="∑"/>
                        <m:subHide m:val="on"/>
                        <m:supHide m:val="on"/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</m:ctrlPr>
                      </m:naryPr>
                      <m:sub/>
                      <m:sup/>
                      <m:e>
                        <m:d>
                          <m:dPr>
                            <m:ctrlPr>
                              <a:rPr kumimoji="1" lang="en-US" altLang="ja-JP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kumimoji="1" lang="en-US" altLang="ja-JP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kumimoji="1" lang="en-US" altLang="ja-JP" sz="1100" b="0" i="1">
                                    <a:latin typeface="Cambria Math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kumimoji="1" lang="en-US" altLang="ja-JP" sz="1100" b="0" i="1">
                                    <a:latin typeface="Cambria Math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kumimoji="1" lang="en-US" altLang="ja-JP" sz="1100" b="0" i="1">
                                <a:latin typeface="Cambria Math"/>
                              </a:rPr>
                              <m:t>−</m:t>
                            </m:r>
                            <m:acc>
                              <m:accPr>
                                <m:chr m:val="̅"/>
                                <m:ctrlPr>
                                  <a:rPr kumimoji="1" lang="en-US" altLang="ja-JP" sz="1100" b="0" i="1"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r>
                                  <a:rPr kumimoji="1" lang="en-US" altLang="ja-JP" sz="1100" b="0" i="1">
                                    <a:latin typeface="Cambria Math"/>
                                  </a:rPr>
                                  <m:t>𝑥</m:t>
                                </m:r>
                              </m:e>
                            </m:acc>
                          </m:e>
                        </m:d>
                        <m:d>
                          <m:dPr>
                            <m:ctrlPr>
                              <a:rPr kumimoji="1" lang="en-US" altLang="ja-JP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kumimoji="1" lang="en-US" altLang="ja-JP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kumimoji="1" lang="en-US" altLang="ja-JP" sz="1100" b="0" i="1">
                                    <a:latin typeface="Cambria Math"/>
                                  </a:rPr>
                                  <m:t>𝑦</m:t>
                                </m:r>
                              </m:e>
                              <m:sub>
                                <m:r>
                                  <a:rPr kumimoji="1" lang="en-US" altLang="ja-JP" sz="1100" b="0" i="1">
                                    <a:latin typeface="Cambria Math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kumimoji="1" lang="en-US" altLang="ja-JP" sz="1100" b="0" i="1">
                                <a:latin typeface="Cambria Math"/>
                              </a:rPr>
                              <m:t>−</m:t>
                            </m:r>
                            <m:acc>
                              <m:accPr>
                                <m:chr m:val="̅"/>
                                <m:ctrlPr>
                                  <a:rPr kumimoji="1" lang="en-US" altLang="ja-JP" sz="1100" b="0" i="1"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r>
                                  <a:rPr kumimoji="1" lang="en-US" altLang="ja-JP" sz="1100" b="0" i="1">
                                    <a:latin typeface="Cambria Math"/>
                                  </a:rPr>
                                  <m:t>𝑦</m:t>
                                </m:r>
                              </m:e>
                            </m:acc>
                          </m:e>
                        </m:d>
                      </m:e>
                    </m:nary>
                  </m:oMath>
                </m:oMathPara>
              </a14:m>
              <a:endParaRPr kumimoji="1" lang="ja-JP" altLang="en-US" sz="1100"/>
            </a:p>
          </xdr:txBody>
        </xdr:sp>
      </mc:Choice>
      <mc:Fallback xmlns="">
        <xdr:sp macro="" textlink="">
          <xdr:nvSpPr>
            <xdr:cNvPr id="59" name="テキスト ボックス 58"/>
            <xdr:cNvSpPr txBox="1"/>
          </xdr:nvSpPr>
          <xdr:spPr>
            <a:xfrm>
              <a:off x="52539900" y="4774405"/>
              <a:ext cx="1559718" cy="502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kumimoji="1" lang="en-US" altLang="ja-JP" sz="1100" b="0" i="0">
                  <a:latin typeface="Cambria Math"/>
                </a:rPr>
                <a:t>1/𝑛 ∑▒(𝑥_𝑖−𝑥 ̅ )(𝑦_𝑖−𝑦 ̅ ) 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191</xdr:col>
      <xdr:colOff>0</xdr:colOff>
      <xdr:row>17</xdr:row>
      <xdr:rowOff>0</xdr:rowOff>
    </xdr:from>
    <xdr:ext cx="4191000" cy="59330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0" name="テキスト ボックス 59">
              <a:extLst>
                <a:ext uri="{FF2B5EF4-FFF2-40B4-BE49-F238E27FC236}">
                  <a16:creationId xmlns:a16="http://schemas.microsoft.com/office/drawing/2014/main" id="{00000000-0008-0000-0000-00003C000000}"/>
                </a:ext>
              </a:extLst>
            </xdr:cNvPr>
            <xdr:cNvSpPr txBox="1"/>
          </xdr:nvSpPr>
          <xdr:spPr>
            <a:xfrm>
              <a:off x="50939700" y="5343525"/>
              <a:ext cx="4191000" cy="5933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400" b="0" i="1">
                            <a:latin typeface="Cambria Math"/>
                          </a:rPr>
                          <m:t>𝑟</m:t>
                        </m:r>
                      </m:e>
                      <m:sub>
                        <m:r>
                          <a:rPr kumimoji="1" lang="en-US" altLang="ja-JP" sz="1400" b="0" i="1">
                            <a:latin typeface="Cambria Math"/>
                          </a:rPr>
                          <m:t>𝑥𝑦</m:t>
                        </m:r>
                      </m:sub>
                    </m:sSub>
                    <m:r>
                      <a:rPr kumimoji="1" lang="en-US" altLang="ja-JP" sz="1400" b="0" i="1">
                        <a:latin typeface="Cambria Math"/>
                      </a:rPr>
                      <m:t>=</m:t>
                    </m:r>
                    <m:f>
                      <m:f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𝑆</m:t>
                            </m:r>
                          </m:e>
                          <m:sub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𝑥𝑦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𝑆</m:t>
                            </m:r>
                          </m:e>
                          <m:sub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𝑥</m:t>
                            </m:r>
                          </m:sub>
                        </m:sSub>
                        <m:sSub>
                          <m:sSubPr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𝑆</m:t>
                            </m:r>
                          </m:e>
                          <m:sub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𝑦</m:t>
                            </m:r>
                          </m:sub>
                        </m:sSub>
                      </m:den>
                    </m:f>
                    <m:r>
                      <a:rPr kumimoji="1" lang="en-US" altLang="ja-JP" sz="1400" b="0" i="1">
                        <a:latin typeface="Cambria Math"/>
                      </a:rPr>
                      <m:t>=</m:t>
                    </m:r>
                    <m:f>
                      <m:f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kumimoji="1" lang="en-US" altLang="ja-JP" sz="1400" b="0" i="1">
                            <a:solidFill>
                              <a:schemeClr val="bg1"/>
                            </a:solidFill>
                            <a:latin typeface="Cambria Math"/>
                          </a:rPr>
                          <m:t>−28.510</m:t>
                        </m:r>
                      </m:num>
                      <m:den>
                        <m:rad>
                          <m:radPr>
                            <m:degHide m:val="on"/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d>
                              <m:dPr>
                                <m:ctrlPr>
                                  <a:rPr kumimoji="1" lang="en-US" altLang="ja-JP" sz="1400" b="0" i="1">
                                    <a:solidFill>
                                      <a:schemeClr val="bg1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kumimoji="1" lang="en-US" altLang="ja-JP" sz="1400" b="0" i="1">
                                    <a:solidFill>
                                      <a:schemeClr val="bg1"/>
                                    </a:solidFill>
                                    <a:latin typeface="Cambria Math"/>
                                  </a:rPr>
                                  <m:t>208.1</m:t>
                                </m:r>
                              </m:e>
                            </m:d>
                            <m:r>
                              <a:rPr kumimoji="1" lang="en-US" altLang="ja-JP" sz="1400" b="0" i="1">
                                <a:latin typeface="Cambria Math"/>
                                <a:ea typeface="Cambria Math"/>
                              </a:rPr>
                              <m:t>×</m:t>
                            </m:r>
                            <m:d>
                              <m:dPr>
                                <m:ctrlPr>
                                  <a:rPr kumimoji="1" lang="en-US" altLang="ja-JP" sz="1400" b="0" i="1">
                                    <a:solidFill>
                                      <a:schemeClr val="bg1"/>
                                    </a:solidFill>
                                    <a:latin typeface="Cambria Math" panose="02040503050406030204" pitchFamily="18" charset="0"/>
                                    <a:ea typeface="Cambria Math"/>
                                  </a:rPr>
                                </m:ctrlPr>
                              </m:dPr>
                              <m:e>
                                <m:r>
                                  <a:rPr kumimoji="1" lang="en-US" altLang="ja-JP" sz="1400" b="0" i="1">
                                    <a:solidFill>
                                      <a:schemeClr val="bg1"/>
                                    </a:solidFill>
                                    <a:latin typeface="Cambria Math"/>
                                    <a:ea typeface="Cambria Math"/>
                                  </a:rPr>
                                  <m:t>8.1610</m:t>
                                </m:r>
                              </m:e>
                            </m:d>
                          </m:e>
                        </m:rad>
                      </m:den>
                    </m:f>
                    <m:r>
                      <a:rPr kumimoji="1" lang="en-US" altLang="ja-JP" sz="1400" b="0" i="1">
                        <a:latin typeface="Cambria Math"/>
                      </a:rPr>
                      <m:t>=</m:t>
                    </m:r>
                    <m:r>
                      <a:rPr kumimoji="1" lang="en-US" altLang="ja-JP" sz="1400" b="0" i="1">
                        <a:solidFill>
                          <a:schemeClr val="bg1"/>
                        </a:solidFill>
                        <a:latin typeface="Cambria Math"/>
                      </a:rPr>
                      <m:t>−0.6918</m:t>
                    </m:r>
                  </m:oMath>
                </m:oMathPara>
              </a14:m>
              <a:endParaRPr kumimoji="1" lang="ja-JP" altLang="en-US" sz="1400">
                <a:solidFill>
                  <a:schemeClr val="bg1"/>
                </a:solidFill>
              </a:endParaRPr>
            </a:p>
          </xdr:txBody>
        </xdr:sp>
      </mc:Choice>
      <mc:Fallback xmlns="">
        <xdr:sp macro="" textlink="">
          <xdr:nvSpPr>
            <xdr:cNvPr id="60" name="テキスト ボックス 59"/>
            <xdr:cNvSpPr txBox="1"/>
          </xdr:nvSpPr>
          <xdr:spPr>
            <a:xfrm>
              <a:off x="50939700" y="5343525"/>
              <a:ext cx="4191000" cy="5933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kumimoji="1" lang="en-US" altLang="ja-JP" sz="1400" b="0" i="0">
                  <a:latin typeface="Cambria Math"/>
                </a:rPr>
                <a:t>𝑟_𝑥𝑦=𝑆_𝑥𝑦/(𝑆_𝑥 𝑆_𝑦 )=(</a:t>
              </a:r>
              <a:r>
                <a:rPr kumimoji="1" lang="en-US" altLang="ja-JP" sz="1400" b="0" i="0">
                  <a:solidFill>
                    <a:schemeClr val="bg1"/>
                  </a:solidFill>
                  <a:latin typeface="Cambria Math"/>
                </a:rPr>
                <a:t>−28.510)/√((208.1)</a:t>
              </a:r>
              <a:r>
                <a:rPr kumimoji="1" lang="en-US" altLang="ja-JP" sz="1400" b="0" i="0">
                  <a:latin typeface="Cambria Math"/>
                  <a:ea typeface="Cambria Math"/>
                </a:rPr>
                <a:t>×</a:t>
              </a:r>
              <a:r>
                <a:rPr kumimoji="1" lang="en-US" altLang="ja-JP" sz="1400" b="0" i="0">
                  <a:solidFill>
                    <a:schemeClr val="bg1"/>
                  </a:solidFill>
                  <a:latin typeface="Cambria Math"/>
                  <a:ea typeface="Cambria Math"/>
                </a:rPr>
                <a:t>(8.1610) )</a:t>
              </a:r>
              <a:r>
                <a:rPr kumimoji="1" lang="en-US" altLang="ja-JP" sz="1400" b="0" i="0">
                  <a:latin typeface="Cambria Math"/>
                </a:rPr>
                <a:t>=</a:t>
              </a:r>
              <a:r>
                <a:rPr kumimoji="1" lang="en-US" altLang="ja-JP" sz="1400" b="0" i="0">
                  <a:solidFill>
                    <a:schemeClr val="bg1"/>
                  </a:solidFill>
                  <a:latin typeface="Cambria Math"/>
                </a:rPr>
                <a:t>−0.6918</a:t>
              </a:r>
              <a:endParaRPr kumimoji="1" lang="ja-JP" altLang="en-US" sz="1400">
                <a:solidFill>
                  <a:schemeClr val="bg1"/>
                </a:solidFill>
              </a:endParaRPr>
            </a:p>
          </xdr:txBody>
        </xdr:sp>
      </mc:Fallback>
    </mc:AlternateContent>
    <xdr:clientData/>
  </xdr:oneCellAnchor>
  <xdr:twoCellAnchor editAs="oneCell">
    <xdr:from>
      <xdr:col>211</xdr:col>
      <xdr:colOff>0</xdr:colOff>
      <xdr:row>20</xdr:row>
      <xdr:rowOff>0</xdr:rowOff>
    </xdr:from>
    <xdr:to>
      <xdr:col>230</xdr:col>
      <xdr:colOff>233363</xdr:colOff>
      <xdr:row>29</xdr:row>
      <xdr:rowOff>280987</xdr:rowOff>
    </xdr:to>
    <xdr:pic>
      <xdr:nvPicPr>
        <xdr:cNvPr id="61" name="図 60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273700" y="6286500"/>
          <a:ext cx="5300663" cy="310991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23</xdr:row>
      <xdr:rowOff>0</xdr:rowOff>
    </xdr:from>
    <xdr:to>
      <xdr:col>12</xdr:col>
      <xdr:colOff>114300</xdr:colOff>
      <xdr:row>31</xdr:row>
      <xdr:rowOff>0</xdr:rowOff>
    </xdr:to>
    <xdr:pic>
      <xdr:nvPicPr>
        <xdr:cNvPr id="67" name="図 66">
          <a:extLst>
            <a:ext uri="{FF2B5EF4-FFF2-40B4-BE49-F238E27FC236}">
              <a16:creationId xmlns:a16="http://schemas.microsoft.com/office/drawing/2014/main" id="{00000000-0008-0000-01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0100" y="7229475"/>
          <a:ext cx="2514600" cy="2514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23</xdr:col>
      <xdr:colOff>114300</xdr:colOff>
      <xdr:row>31</xdr:row>
      <xdr:rowOff>0</xdr:rowOff>
    </xdr:to>
    <xdr:pic>
      <xdr:nvPicPr>
        <xdr:cNvPr id="68" name="図 67">
          <a:extLst>
            <a:ext uri="{FF2B5EF4-FFF2-40B4-BE49-F238E27FC236}">
              <a16:creationId xmlns:a16="http://schemas.microsoft.com/office/drawing/2014/main" id="{00000000-0008-0000-01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33800" y="7229475"/>
          <a:ext cx="2514600" cy="2514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38</xdr:col>
      <xdr:colOff>0</xdr:colOff>
      <xdr:row>2</xdr:row>
      <xdr:rowOff>0</xdr:rowOff>
    </xdr:from>
    <xdr:ext cx="914400" cy="3114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7" name="テキスト ボックス 96">
              <a:extLst>
                <a:ext uri="{FF2B5EF4-FFF2-40B4-BE49-F238E27FC236}">
                  <a16:creationId xmlns:a16="http://schemas.microsoft.com/office/drawing/2014/main" id="{00000000-0008-0000-0100-000061000000}"/>
                </a:ext>
              </a:extLst>
            </xdr:cNvPr>
            <xdr:cNvSpPr txBox="1"/>
          </xdr:nvSpPr>
          <xdr:spPr>
            <a:xfrm>
              <a:off x="9953625" y="619125"/>
              <a:ext cx="914400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ctr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𝑥</m:t>
                            </m:r>
                          </m:e>
                          <m:sub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𝑖</m:t>
                            </m:r>
                          </m:sub>
                        </m:sSub>
                        <m:r>
                          <a:rPr kumimoji="1" lang="en-US" altLang="ja-JP" sz="1400" b="0" i="1">
                            <a:latin typeface="Cambria Math"/>
                          </a:rPr>
                          <m:t>−</m:t>
                        </m:r>
                        <m:acc>
                          <m:accPr>
                            <m:chr m:val="̅"/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𝑥</m:t>
                            </m:r>
                          </m:e>
                        </m:acc>
                      </m:e>
                    </m:d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97" name="テキスト ボックス 96"/>
            <xdr:cNvSpPr txBox="1"/>
          </xdr:nvSpPr>
          <xdr:spPr>
            <a:xfrm>
              <a:off x="9953625" y="619125"/>
              <a:ext cx="914400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ctr">
              <a:spAutoFit/>
            </a:bodyPr>
            <a:lstStyle/>
            <a:p>
              <a:r>
                <a:rPr kumimoji="1" lang="en-US" altLang="ja-JP" sz="1400" b="0" i="0">
                  <a:latin typeface="Cambria Math"/>
                </a:rPr>
                <a:t>(𝑥_𝑖−𝑥 ̅ )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38</xdr:col>
      <xdr:colOff>0</xdr:colOff>
      <xdr:row>3</xdr:row>
      <xdr:rowOff>0</xdr:rowOff>
    </xdr:from>
    <xdr:ext cx="914400" cy="3114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8" name="テキスト ボックス 97">
              <a:extLst>
                <a:ext uri="{FF2B5EF4-FFF2-40B4-BE49-F238E27FC236}">
                  <a16:creationId xmlns:a16="http://schemas.microsoft.com/office/drawing/2014/main" id="{00000000-0008-0000-0100-000062000000}"/>
                </a:ext>
              </a:extLst>
            </xdr:cNvPr>
            <xdr:cNvSpPr txBox="1"/>
          </xdr:nvSpPr>
          <xdr:spPr>
            <a:xfrm>
              <a:off x="9953625" y="928688"/>
              <a:ext cx="914400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ctr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𝑦</m:t>
                            </m:r>
                          </m:e>
                          <m:sub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𝑖</m:t>
                            </m:r>
                          </m:sub>
                        </m:sSub>
                        <m:r>
                          <a:rPr kumimoji="1" lang="en-US" altLang="ja-JP" sz="1400" b="0" i="1">
                            <a:latin typeface="Cambria Math"/>
                          </a:rPr>
                          <m:t>−</m:t>
                        </m:r>
                        <m:acc>
                          <m:accPr>
                            <m:chr m:val="̅"/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𝑦</m:t>
                            </m:r>
                          </m:e>
                        </m:acc>
                      </m:e>
                    </m:d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98" name="テキスト ボックス 97"/>
            <xdr:cNvSpPr txBox="1"/>
          </xdr:nvSpPr>
          <xdr:spPr>
            <a:xfrm>
              <a:off x="9953625" y="928688"/>
              <a:ext cx="914400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ctr">
              <a:spAutoFit/>
            </a:bodyPr>
            <a:lstStyle/>
            <a:p>
              <a:r>
                <a:rPr kumimoji="1" lang="en-US" altLang="ja-JP" sz="1400" b="0" i="0">
                  <a:latin typeface="Cambria Math"/>
                </a:rPr>
                <a:t>(𝑦_𝑖−𝑦 ̅ )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38</xdr:col>
      <xdr:colOff>0</xdr:colOff>
      <xdr:row>4</xdr:row>
      <xdr:rowOff>0</xdr:rowOff>
    </xdr:from>
    <xdr:ext cx="1535906" cy="3114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9" name="テキスト ボックス 98">
              <a:extLst>
                <a:ext uri="{FF2B5EF4-FFF2-40B4-BE49-F238E27FC236}">
                  <a16:creationId xmlns:a16="http://schemas.microsoft.com/office/drawing/2014/main" id="{00000000-0008-0000-0100-000063000000}"/>
                </a:ext>
              </a:extLst>
            </xdr:cNvPr>
            <xdr:cNvSpPr txBox="1"/>
          </xdr:nvSpPr>
          <xdr:spPr>
            <a:xfrm>
              <a:off x="9953625" y="1238250"/>
              <a:ext cx="1535906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𝑥</m:t>
                            </m:r>
                          </m:e>
                          <m:sub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𝑖</m:t>
                            </m:r>
                          </m:sub>
                        </m:sSub>
                        <m:r>
                          <a:rPr kumimoji="1" lang="en-US" altLang="ja-JP" sz="1400" b="0" i="1">
                            <a:latin typeface="Cambria Math"/>
                          </a:rPr>
                          <m:t>−</m:t>
                        </m:r>
                        <m:acc>
                          <m:accPr>
                            <m:chr m:val="̅"/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𝑥</m:t>
                            </m:r>
                          </m:e>
                        </m:acc>
                      </m:e>
                    </m:d>
                    <m:d>
                      <m:d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𝑦</m:t>
                            </m:r>
                          </m:e>
                          <m:sub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𝑖</m:t>
                            </m:r>
                          </m:sub>
                        </m:sSub>
                        <m:r>
                          <a:rPr kumimoji="1" lang="en-US" altLang="ja-JP" sz="1400" b="0" i="1">
                            <a:latin typeface="Cambria Math"/>
                          </a:rPr>
                          <m:t>−</m:t>
                        </m:r>
                        <m:acc>
                          <m:accPr>
                            <m:chr m:val="̅"/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𝑦</m:t>
                            </m:r>
                          </m:e>
                        </m:acc>
                      </m:e>
                    </m:d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99" name="テキスト ボックス 98"/>
            <xdr:cNvSpPr txBox="1"/>
          </xdr:nvSpPr>
          <xdr:spPr>
            <a:xfrm>
              <a:off x="9953625" y="1238250"/>
              <a:ext cx="1535906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spAutoFit/>
            </a:bodyPr>
            <a:lstStyle/>
            <a:p>
              <a:r>
                <a:rPr kumimoji="1" lang="en-US" altLang="ja-JP" sz="1400" b="0" i="0">
                  <a:latin typeface="Cambria Math"/>
                </a:rPr>
                <a:t>(𝑥_𝑖−𝑥 ̅ )(𝑦_𝑖−𝑦 ̅ )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39</xdr:col>
      <xdr:colOff>261936</xdr:colOff>
      <xdr:row>5</xdr:row>
      <xdr:rowOff>0</xdr:rowOff>
    </xdr:from>
    <xdr:ext cx="1654969" cy="3114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2" name="テキスト ボックス 101">
              <a:extLst>
                <a:ext uri="{FF2B5EF4-FFF2-40B4-BE49-F238E27FC236}">
                  <a16:creationId xmlns:a16="http://schemas.microsoft.com/office/drawing/2014/main" id="{00000000-0008-0000-0100-000066000000}"/>
                </a:ext>
              </a:extLst>
            </xdr:cNvPr>
            <xdr:cNvSpPr txBox="1"/>
          </xdr:nvSpPr>
          <xdr:spPr>
            <a:xfrm>
              <a:off x="10477499" y="1547813"/>
              <a:ext cx="1654969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𝑥</m:t>
                            </m:r>
                          </m:e>
                          <m:sub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𝑖</m:t>
                            </m:r>
                          </m:sub>
                        </m:sSub>
                        <m:r>
                          <a:rPr kumimoji="1" lang="en-US" altLang="ja-JP" sz="1400" b="0" i="1">
                            <a:latin typeface="Cambria Math"/>
                          </a:rPr>
                          <m:t>−</m:t>
                        </m:r>
                        <m:acc>
                          <m:accPr>
                            <m:chr m:val="̅"/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𝑥</m:t>
                            </m:r>
                          </m:e>
                        </m:acc>
                      </m:e>
                    </m:d>
                    <m:r>
                      <a:rPr kumimoji="1" lang="ja-JP" altLang="en-US" sz="1400" b="0" i="1">
                        <a:latin typeface="Cambria Math"/>
                      </a:rPr>
                      <m:t>と</m:t>
                    </m:r>
                    <m:d>
                      <m:d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𝑦</m:t>
                            </m:r>
                          </m:e>
                          <m:sub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𝑖</m:t>
                            </m:r>
                          </m:sub>
                        </m:sSub>
                        <m:r>
                          <a:rPr kumimoji="1" lang="en-US" altLang="ja-JP" sz="1400" b="0" i="1">
                            <a:latin typeface="Cambria Math"/>
                          </a:rPr>
                          <m:t>−</m:t>
                        </m:r>
                        <m:acc>
                          <m:accPr>
                            <m:chr m:val="̅"/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𝑦</m:t>
                            </m:r>
                          </m:e>
                        </m:acc>
                      </m:e>
                    </m:d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102" name="テキスト ボックス 101"/>
            <xdr:cNvSpPr txBox="1"/>
          </xdr:nvSpPr>
          <xdr:spPr>
            <a:xfrm>
              <a:off x="10477499" y="1547813"/>
              <a:ext cx="1654969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spAutoFit/>
            </a:bodyPr>
            <a:lstStyle/>
            <a:p>
              <a:r>
                <a:rPr kumimoji="1" lang="en-US" altLang="ja-JP" sz="1400" b="0" i="0">
                  <a:latin typeface="Cambria Math"/>
                </a:rPr>
                <a:t>(𝑥_𝑖−𝑥 ̅ )</a:t>
              </a:r>
              <a:r>
                <a:rPr kumimoji="1" lang="ja-JP" altLang="en-US" sz="1400" b="0" i="0">
                  <a:latin typeface="Cambria Math"/>
                </a:rPr>
                <a:t>と</a:t>
              </a:r>
              <a:r>
                <a:rPr kumimoji="1" lang="en-US" altLang="ja-JP" sz="1400" b="0" i="0">
                  <a:latin typeface="Cambria Math"/>
                </a:rPr>
                <a:t>(𝑦_𝑖−𝑦 ̅ )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40</xdr:col>
      <xdr:colOff>0</xdr:colOff>
      <xdr:row>6</xdr:row>
      <xdr:rowOff>0</xdr:rowOff>
    </xdr:from>
    <xdr:ext cx="1654969" cy="3114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3" name="テキスト ボックス 102">
              <a:extLst>
                <a:ext uri="{FF2B5EF4-FFF2-40B4-BE49-F238E27FC236}">
                  <a16:creationId xmlns:a16="http://schemas.microsoft.com/office/drawing/2014/main" id="{00000000-0008-0000-0100-000067000000}"/>
                </a:ext>
              </a:extLst>
            </xdr:cNvPr>
            <xdr:cNvSpPr txBox="1"/>
          </xdr:nvSpPr>
          <xdr:spPr>
            <a:xfrm>
              <a:off x="10477500" y="1857375"/>
              <a:ext cx="1654969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𝑥</m:t>
                            </m:r>
                          </m:e>
                          <m:sub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𝑖</m:t>
                            </m:r>
                          </m:sub>
                        </m:sSub>
                        <m:r>
                          <a:rPr kumimoji="1" lang="en-US" altLang="ja-JP" sz="1400" b="0" i="1">
                            <a:latin typeface="Cambria Math"/>
                          </a:rPr>
                          <m:t>−</m:t>
                        </m:r>
                        <m:acc>
                          <m:accPr>
                            <m:chr m:val="̅"/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𝑥</m:t>
                            </m:r>
                          </m:e>
                        </m:acc>
                      </m:e>
                    </m:d>
                    <m:r>
                      <a:rPr kumimoji="1" lang="ja-JP" altLang="en-US" sz="1400" b="0" i="1">
                        <a:latin typeface="Cambria Math"/>
                      </a:rPr>
                      <m:t>と</m:t>
                    </m:r>
                    <m:d>
                      <m:d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𝑦</m:t>
                            </m:r>
                          </m:e>
                          <m:sub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𝑖</m:t>
                            </m:r>
                          </m:sub>
                        </m:sSub>
                        <m:r>
                          <a:rPr kumimoji="1" lang="en-US" altLang="ja-JP" sz="1400" b="0" i="1">
                            <a:latin typeface="Cambria Math"/>
                          </a:rPr>
                          <m:t>−</m:t>
                        </m:r>
                        <m:acc>
                          <m:accPr>
                            <m:chr m:val="̅"/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𝑦</m:t>
                            </m:r>
                          </m:e>
                        </m:acc>
                      </m:e>
                    </m:d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103" name="テキスト ボックス 102"/>
            <xdr:cNvSpPr txBox="1"/>
          </xdr:nvSpPr>
          <xdr:spPr>
            <a:xfrm>
              <a:off x="10477500" y="1857375"/>
              <a:ext cx="1654969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spAutoFit/>
            </a:bodyPr>
            <a:lstStyle/>
            <a:p>
              <a:r>
                <a:rPr kumimoji="1" lang="en-US" altLang="ja-JP" sz="1400" b="0" i="0">
                  <a:latin typeface="Cambria Math"/>
                </a:rPr>
                <a:t>(𝑥_𝑖−𝑥 ̅ )</a:t>
              </a:r>
              <a:r>
                <a:rPr kumimoji="1" lang="ja-JP" altLang="en-US" sz="1400" b="0" i="0">
                  <a:latin typeface="Cambria Math"/>
                </a:rPr>
                <a:t>と</a:t>
              </a:r>
              <a:r>
                <a:rPr kumimoji="1" lang="en-US" altLang="ja-JP" sz="1400" b="0" i="0">
                  <a:latin typeface="Cambria Math"/>
                </a:rPr>
                <a:t>(𝑦_𝑖−𝑦 ̅ )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30</xdr:col>
      <xdr:colOff>0</xdr:colOff>
      <xdr:row>10</xdr:row>
      <xdr:rowOff>0</xdr:rowOff>
    </xdr:from>
    <xdr:ext cx="1845469" cy="3114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6" name="テキスト ボックス 105">
              <a:extLst>
                <a:ext uri="{FF2B5EF4-FFF2-40B4-BE49-F238E27FC236}">
                  <a16:creationId xmlns:a16="http://schemas.microsoft.com/office/drawing/2014/main" id="{00000000-0008-0000-0100-00006A000000}"/>
                </a:ext>
              </a:extLst>
            </xdr:cNvPr>
            <xdr:cNvSpPr txBox="1"/>
          </xdr:nvSpPr>
          <xdr:spPr>
            <a:xfrm>
              <a:off x="7858125" y="3095625"/>
              <a:ext cx="1845469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ctrlPr>
                          <a:rPr kumimoji="1" lang="en-US" altLang="ja-JP" sz="1400" b="0" i="1">
                            <a:solidFill>
                              <a:schemeClr val="accent1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kumimoji="1" lang="en-US" altLang="ja-JP" sz="1400" b="0" i="1">
                                <a:solidFill>
                                  <a:schemeClr val="accent1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kumimoji="1" lang="en-US" altLang="ja-JP" sz="1400" b="0" i="1">
                                <a:solidFill>
                                  <a:schemeClr val="accent1"/>
                                </a:solidFill>
                                <a:latin typeface="Cambria Math"/>
                              </a:rPr>
                              <m:t>𝑥</m:t>
                            </m:r>
                          </m:e>
                          <m:sub>
                            <m:r>
                              <a:rPr kumimoji="1" lang="en-US" altLang="ja-JP" sz="1400" b="0" i="1">
                                <a:solidFill>
                                  <a:schemeClr val="accent1"/>
                                </a:solidFill>
                                <a:latin typeface="Cambria Math"/>
                              </a:rPr>
                              <m:t>𝑖</m:t>
                            </m:r>
                          </m:sub>
                        </m:sSub>
                        <m:r>
                          <a:rPr kumimoji="1" lang="en-US" altLang="ja-JP" sz="1400" b="0" i="1">
                            <a:solidFill>
                              <a:schemeClr val="accent1"/>
                            </a:solidFill>
                            <a:latin typeface="Cambria Math"/>
                          </a:rPr>
                          <m:t>−</m:t>
                        </m:r>
                        <m:acc>
                          <m:accPr>
                            <m:chr m:val="̅"/>
                            <m:ctrlPr>
                              <a:rPr kumimoji="1" lang="en-US" altLang="ja-JP" sz="1400" b="0" i="1">
                                <a:solidFill>
                                  <a:schemeClr val="accent1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kumimoji="1" lang="en-US" altLang="ja-JP" sz="1400" b="0" i="1">
                                <a:solidFill>
                                  <a:schemeClr val="accent1"/>
                                </a:solidFill>
                                <a:latin typeface="Cambria Math"/>
                              </a:rPr>
                              <m:t>𝑥</m:t>
                            </m:r>
                          </m:e>
                        </m:acc>
                      </m:e>
                    </m:d>
                    <m:d>
                      <m:dPr>
                        <m:ctrlPr>
                          <a:rPr kumimoji="1" lang="en-US" altLang="ja-JP" sz="1400" b="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kumimoji="1" lang="en-US" altLang="ja-JP" sz="1400" b="0" i="1">
                                <a:solidFill>
                                  <a:srgbClr val="FF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kumimoji="1" lang="en-US" altLang="ja-JP" sz="14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𝑦</m:t>
                            </m:r>
                          </m:e>
                          <m:sub>
                            <m:r>
                              <a:rPr kumimoji="1" lang="en-US" altLang="ja-JP" sz="14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𝑖</m:t>
                            </m:r>
                          </m:sub>
                        </m:sSub>
                        <m:r>
                          <a:rPr kumimoji="1" lang="en-US" altLang="ja-JP" sz="14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−</m:t>
                        </m:r>
                        <m:acc>
                          <m:accPr>
                            <m:chr m:val="̅"/>
                            <m:ctrlPr>
                              <a:rPr kumimoji="1" lang="en-US" altLang="ja-JP" sz="1400" b="0" i="1">
                                <a:solidFill>
                                  <a:srgbClr val="FF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kumimoji="1" lang="en-US" altLang="ja-JP" sz="14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𝑦</m:t>
                            </m:r>
                          </m:e>
                        </m:acc>
                      </m:e>
                    </m:d>
                    <m:r>
                      <a:rPr kumimoji="1" lang="en-US" altLang="ja-JP" sz="1400" b="0" i="1">
                        <a:latin typeface="Cambria Math"/>
                      </a:rPr>
                      <m:t>&lt;0</m:t>
                    </m:r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106" name="テキスト ボックス 105"/>
            <xdr:cNvSpPr txBox="1"/>
          </xdr:nvSpPr>
          <xdr:spPr>
            <a:xfrm>
              <a:off x="7858125" y="3095625"/>
              <a:ext cx="1845469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spAutoFit/>
            </a:bodyPr>
            <a:lstStyle/>
            <a:p>
              <a:r>
                <a:rPr kumimoji="1" lang="en-US" altLang="ja-JP" sz="1400" b="0" i="0">
                  <a:solidFill>
                    <a:schemeClr val="accent1"/>
                  </a:solidFill>
                  <a:latin typeface="Cambria Math"/>
                </a:rPr>
                <a:t>(𝑥_𝑖−𝑥 ̅ )</a:t>
              </a:r>
              <a:r>
                <a:rPr kumimoji="1" lang="en-US" altLang="ja-JP" sz="1400" b="0" i="0">
                  <a:solidFill>
                    <a:srgbClr val="FF0000"/>
                  </a:solidFill>
                  <a:latin typeface="Cambria Math"/>
                </a:rPr>
                <a:t>(𝑦_𝑖−𝑦 ̅ )</a:t>
              </a:r>
              <a:r>
                <a:rPr kumimoji="1" lang="en-US" altLang="ja-JP" sz="1400" b="0" i="0">
                  <a:latin typeface="Cambria Math"/>
                </a:rPr>
                <a:t>&lt;0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39</xdr:col>
      <xdr:colOff>0</xdr:colOff>
      <xdr:row>10</xdr:row>
      <xdr:rowOff>0</xdr:rowOff>
    </xdr:from>
    <xdr:ext cx="1845469" cy="3114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7" name="テキスト ボックス 106">
              <a:extLst>
                <a:ext uri="{FF2B5EF4-FFF2-40B4-BE49-F238E27FC236}">
                  <a16:creationId xmlns:a16="http://schemas.microsoft.com/office/drawing/2014/main" id="{00000000-0008-0000-0100-00006B000000}"/>
                </a:ext>
              </a:extLst>
            </xdr:cNvPr>
            <xdr:cNvSpPr txBox="1"/>
          </xdr:nvSpPr>
          <xdr:spPr>
            <a:xfrm>
              <a:off x="10215563" y="3095625"/>
              <a:ext cx="1845469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ctrlPr>
                          <a:rPr kumimoji="1" lang="en-US" altLang="ja-JP" sz="1400" b="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kumimoji="1" lang="en-US" altLang="ja-JP" sz="1400" b="0" i="1">
                                <a:solidFill>
                                  <a:srgbClr val="FF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kumimoji="1" lang="en-US" altLang="ja-JP" sz="14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𝑥</m:t>
                            </m:r>
                          </m:e>
                          <m:sub>
                            <m:r>
                              <a:rPr kumimoji="1" lang="en-US" altLang="ja-JP" sz="14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𝑖</m:t>
                            </m:r>
                          </m:sub>
                        </m:sSub>
                        <m:r>
                          <a:rPr kumimoji="1" lang="en-US" altLang="ja-JP" sz="14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−</m:t>
                        </m:r>
                        <m:acc>
                          <m:accPr>
                            <m:chr m:val="̅"/>
                            <m:ctrlPr>
                              <a:rPr kumimoji="1" lang="en-US" altLang="ja-JP" sz="1400" b="0" i="1">
                                <a:solidFill>
                                  <a:srgbClr val="FF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kumimoji="1" lang="en-US" altLang="ja-JP" sz="14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𝑥</m:t>
                            </m:r>
                          </m:e>
                        </m:acc>
                      </m:e>
                    </m:d>
                    <m:d>
                      <m:dPr>
                        <m:ctrlPr>
                          <a:rPr kumimoji="1" lang="en-US" altLang="ja-JP" sz="1400" b="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kumimoji="1" lang="en-US" altLang="ja-JP" sz="1400" b="0" i="1">
                                <a:solidFill>
                                  <a:srgbClr val="FF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kumimoji="1" lang="en-US" altLang="ja-JP" sz="14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𝑦</m:t>
                            </m:r>
                          </m:e>
                          <m:sub>
                            <m:r>
                              <a:rPr kumimoji="1" lang="en-US" altLang="ja-JP" sz="14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𝑖</m:t>
                            </m:r>
                          </m:sub>
                        </m:sSub>
                        <m:r>
                          <a:rPr kumimoji="1" lang="en-US" altLang="ja-JP" sz="14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−</m:t>
                        </m:r>
                        <m:acc>
                          <m:accPr>
                            <m:chr m:val="̅"/>
                            <m:ctrlPr>
                              <a:rPr kumimoji="1" lang="en-US" altLang="ja-JP" sz="1400" b="0" i="1">
                                <a:solidFill>
                                  <a:srgbClr val="FF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kumimoji="1" lang="en-US" altLang="ja-JP" sz="14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𝑦</m:t>
                            </m:r>
                          </m:e>
                        </m:acc>
                      </m:e>
                    </m:d>
                    <m:r>
                      <a:rPr kumimoji="1" lang="en-US" altLang="ja-JP" sz="1400" b="0" i="1">
                        <a:latin typeface="Cambria Math"/>
                      </a:rPr>
                      <m:t>&gt;0</m:t>
                    </m:r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107" name="テキスト ボックス 106"/>
            <xdr:cNvSpPr txBox="1"/>
          </xdr:nvSpPr>
          <xdr:spPr>
            <a:xfrm>
              <a:off x="10215563" y="3095625"/>
              <a:ext cx="1845469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spAutoFit/>
            </a:bodyPr>
            <a:lstStyle/>
            <a:p>
              <a:r>
                <a:rPr kumimoji="1" lang="en-US" altLang="ja-JP" sz="1400" b="0" i="0">
                  <a:solidFill>
                    <a:srgbClr val="FF0000"/>
                  </a:solidFill>
                  <a:latin typeface="Cambria Math"/>
                </a:rPr>
                <a:t>(𝑥_𝑖−𝑥 ̅ )(𝑦_𝑖−𝑦 ̅ )</a:t>
              </a:r>
              <a:r>
                <a:rPr kumimoji="1" lang="en-US" altLang="ja-JP" sz="1400" b="0" i="0">
                  <a:latin typeface="Cambria Math"/>
                </a:rPr>
                <a:t>&gt;0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30</xdr:col>
      <xdr:colOff>0</xdr:colOff>
      <xdr:row>15</xdr:row>
      <xdr:rowOff>0</xdr:rowOff>
    </xdr:from>
    <xdr:ext cx="1845469" cy="3114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8" name="テキスト ボックス 107">
              <a:extLst>
                <a:ext uri="{FF2B5EF4-FFF2-40B4-BE49-F238E27FC236}">
                  <a16:creationId xmlns:a16="http://schemas.microsoft.com/office/drawing/2014/main" id="{00000000-0008-0000-0100-00006C000000}"/>
                </a:ext>
              </a:extLst>
            </xdr:cNvPr>
            <xdr:cNvSpPr txBox="1"/>
          </xdr:nvSpPr>
          <xdr:spPr>
            <a:xfrm>
              <a:off x="10215563" y="3095625"/>
              <a:ext cx="1845469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ctrlPr>
                          <a:rPr kumimoji="1" lang="en-US" altLang="ja-JP" sz="1400" b="0" i="1">
                            <a:solidFill>
                              <a:schemeClr val="accent1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kumimoji="1" lang="en-US" altLang="ja-JP" sz="1400" b="0" i="1">
                                <a:solidFill>
                                  <a:schemeClr val="accent1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kumimoji="1" lang="en-US" altLang="ja-JP" sz="1400" b="0" i="1">
                                <a:solidFill>
                                  <a:schemeClr val="accent1"/>
                                </a:solidFill>
                                <a:latin typeface="Cambria Math"/>
                              </a:rPr>
                              <m:t>𝑥</m:t>
                            </m:r>
                          </m:e>
                          <m:sub>
                            <m:r>
                              <a:rPr kumimoji="1" lang="en-US" altLang="ja-JP" sz="1400" b="0" i="1">
                                <a:solidFill>
                                  <a:schemeClr val="accent1"/>
                                </a:solidFill>
                                <a:latin typeface="Cambria Math"/>
                              </a:rPr>
                              <m:t>𝑖</m:t>
                            </m:r>
                          </m:sub>
                        </m:sSub>
                        <m:r>
                          <a:rPr kumimoji="1" lang="en-US" altLang="ja-JP" sz="1400" b="0" i="1">
                            <a:solidFill>
                              <a:schemeClr val="accent1"/>
                            </a:solidFill>
                            <a:latin typeface="Cambria Math"/>
                          </a:rPr>
                          <m:t>−</m:t>
                        </m:r>
                        <m:acc>
                          <m:accPr>
                            <m:chr m:val="̅"/>
                            <m:ctrlPr>
                              <a:rPr kumimoji="1" lang="en-US" altLang="ja-JP" sz="1400" b="0" i="1">
                                <a:solidFill>
                                  <a:schemeClr val="accent1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kumimoji="1" lang="en-US" altLang="ja-JP" sz="1400" b="0" i="1">
                                <a:solidFill>
                                  <a:schemeClr val="accent1"/>
                                </a:solidFill>
                                <a:latin typeface="Cambria Math"/>
                              </a:rPr>
                              <m:t>𝑥</m:t>
                            </m:r>
                          </m:e>
                        </m:acc>
                      </m:e>
                    </m:d>
                    <m:d>
                      <m:dPr>
                        <m:ctrlPr>
                          <a:rPr kumimoji="1" lang="en-US" altLang="ja-JP" sz="1400" b="0" i="1">
                            <a:solidFill>
                              <a:schemeClr val="accent1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kumimoji="1" lang="en-US" altLang="ja-JP" sz="1400" b="0" i="1">
                                <a:solidFill>
                                  <a:schemeClr val="accent1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kumimoji="1" lang="en-US" altLang="ja-JP" sz="1400" b="0" i="1">
                                <a:solidFill>
                                  <a:schemeClr val="accent1"/>
                                </a:solidFill>
                                <a:latin typeface="Cambria Math"/>
                              </a:rPr>
                              <m:t>𝑦</m:t>
                            </m:r>
                          </m:e>
                          <m:sub>
                            <m:r>
                              <a:rPr kumimoji="1" lang="en-US" altLang="ja-JP" sz="1400" b="0" i="1">
                                <a:solidFill>
                                  <a:schemeClr val="accent1"/>
                                </a:solidFill>
                                <a:latin typeface="Cambria Math"/>
                              </a:rPr>
                              <m:t>𝑖</m:t>
                            </m:r>
                          </m:sub>
                        </m:sSub>
                        <m:r>
                          <a:rPr kumimoji="1" lang="en-US" altLang="ja-JP" sz="1400" b="0" i="1">
                            <a:solidFill>
                              <a:schemeClr val="accent1"/>
                            </a:solidFill>
                            <a:latin typeface="Cambria Math"/>
                          </a:rPr>
                          <m:t>−</m:t>
                        </m:r>
                        <m:acc>
                          <m:accPr>
                            <m:chr m:val="̅"/>
                            <m:ctrlPr>
                              <a:rPr kumimoji="1" lang="en-US" altLang="ja-JP" sz="1400" b="0" i="1">
                                <a:solidFill>
                                  <a:schemeClr val="accent1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kumimoji="1" lang="en-US" altLang="ja-JP" sz="1400" b="0" i="1">
                                <a:solidFill>
                                  <a:schemeClr val="accent1"/>
                                </a:solidFill>
                                <a:latin typeface="Cambria Math"/>
                              </a:rPr>
                              <m:t>𝑦</m:t>
                            </m:r>
                          </m:e>
                        </m:acc>
                      </m:e>
                    </m:d>
                    <m:r>
                      <a:rPr kumimoji="1" lang="en-US" altLang="ja-JP" sz="1400" b="0" i="1">
                        <a:latin typeface="Cambria Math"/>
                      </a:rPr>
                      <m:t>&gt;0</m:t>
                    </m:r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108" name="テキスト ボックス 107"/>
            <xdr:cNvSpPr txBox="1"/>
          </xdr:nvSpPr>
          <xdr:spPr>
            <a:xfrm>
              <a:off x="10215563" y="3095625"/>
              <a:ext cx="1845469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spAutoFit/>
            </a:bodyPr>
            <a:lstStyle/>
            <a:p>
              <a:r>
                <a:rPr kumimoji="1" lang="en-US" altLang="ja-JP" sz="1400" b="0" i="0">
                  <a:solidFill>
                    <a:schemeClr val="accent1"/>
                  </a:solidFill>
                  <a:latin typeface="Cambria Math"/>
                </a:rPr>
                <a:t>(𝑥_𝑖−𝑥 ̅ )(𝑦_𝑖−𝑦 ̅ )</a:t>
              </a:r>
              <a:r>
                <a:rPr kumimoji="1" lang="en-US" altLang="ja-JP" sz="1400" b="0" i="0">
                  <a:latin typeface="Cambria Math"/>
                </a:rPr>
                <a:t>&gt;0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39</xdr:col>
      <xdr:colOff>0</xdr:colOff>
      <xdr:row>15</xdr:row>
      <xdr:rowOff>0</xdr:rowOff>
    </xdr:from>
    <xdr:ext cx="1845469" cy="3114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9" name="テキスト ボックス 108">
              <a:extLst>
                <a:ext uri="{FF2B5EF4-FFF2-40B4-BE49-F238E27FC236}">
                  <a16:creationId xmlns:a16="http://schemas.microsoft.com/office/drawing/2014/main" id="{00000000-0008-0000-0100-00006D000000}"/>
                </a:ext>
              </a:extLst>
            </xdr:cNvPr>
            <xdr:cNvSpPr txBox="1"/>
          </xdr:nvSpPr>
          <xdr:spPr>
            <a:xfrm>
              <a:off x="7858125" y="4643438"/>
              <a:ext cx="1845469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ctrlPr>
                          <a:rPr kumimoji="1" lang="en-US" altLang="ja-JP" sz="1400" b="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kumimoji="1" lang="en-US" altLang="ja-JP" sz="1400" b="0" i="1">
                                <a:solidFill>
                                  <a:srgbClr val="FF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kumimoji="1" lang="en-US" altLang="ja-JP" sz="14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𝑥</m:t>
                            </m:r>
                          </m:e>
                          <m:sub>
                            <m:r>
                              <a:rPr kumimoji="1" lang="en-US" altLang="ja-JP" sz="14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𝑖</m:t>
                            </m:r>
                          </m:sub>
                        </m:sSub>
                        <m:r>
                          <a:rPr kumimoji="1" lang="en-US" altLang="ja-JP" sz="14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−</m:t>
                        </m:r>
                        <m:acc>
                          <m:accPr>
                            <m:chr m:val="̅"/>
                            <m:ctrlPr>
                              <a:rPr kumimoji="1" lang="en-US" altLang="ja-JP" sz="1400" b="0" i="1">
                                <a:solidFill>
                                  <a:srgbClr val="FF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kumimoji="1" lang="en-US" altLang="ja-JP" sz="14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𝑥</m:t>
                            </m:r>
                          </m:e>
                        </m:acc>
                      </m:e>
                    </m:d>
                    <m:d>
                      <m:dPr>
                        <m:ctrlPr>
                          <a:rPr kumimoji="1" lang="en-US" altLang="ja-JP" sz="1400" b="0" i="1">
                            <a:solidFill>
                              <a:schemeClr val="accent1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kumimoji="1" lang="en-US" altLang="ja-JP" sz="1400" b="0" i="1">
                                <a:solidFill>
                                  <a:schemeClr val="accent1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kumimoji="1" lang="en-US" altLang="ja-JP" sz="1400" b="0" i="1">
                                <a:solidFill>
                                  <a:schemeClr val="accent1"/>
                                </a:solidFill>
                                <a:latin typeface="Cambria Math"/>
                              </a:rPr>
                              <m:t>𝑦</m:t>
                            </m:r>
                          </m:e>
                          <m:sub>
                            <m:r>
                              <a:rPr kumimoji="1" lang="en-US" altLang="ja-JP" sz="1400" b="0" i="1">
                                <a:solidFill>
                                  <a:schemeClr val="accent1"/>
                                </a:solidFill>
                                <a:latin typeface="Cambria Math"/>
                              </a:rPr>
                              <m:t>𝑖</m:t>
                            </m:r>
                          </m:sub>
                        </m:sSub>
                        <m:r>
                          <a:rPr kumimoji="1" lang="en-US" altLang="ja-JP" sz="1400" b="0" i="1">
                            <a:solidFill>
                              <a:schemeClr val="accent1"/>
                            </a:solidFill>
                            <a:latin typeface="Cambria Math"/>
                          </a:rPr>
                          <m:t>−</m:t>
                        </m:r>
                        <m:acc>
                          <m:accPr>
                            <m:chr m:val="̅"/>
                            <m:ctrlPr>
                              <a:rPr kumimoji="1" lang="en-US" altLang="ja-JP" sz="1400" b="0" i="1">
                                <a:solidFill>
                                  <a:schemeClr val="accent1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kumimoji="1" lang="en-US" altLang="ja-JP" sz="1400" b="0" i="1">
                                <a:solidFill>
                                  <a:schemeClr val="accent1"/>
                                </a:solidFill>
                                <a:latin typeface="Cambria Math"/>
                              </a:rPr>
                              <m:t>𝑦</m:t>
                            </m:r>
                          </m:e>
                        </m:acc>
                      </m:e>
                    </m:d>
                    <m:r>
                      <a:rPr kumimoji="1" lang="en-US" altLang="ja-JP" sz="1400" b="0" i="1">
                        <a:latin typeface="Cambria Math"/>
                      </a:rPr>
                      <m:t>&lt;0</m:t>
                    </m:r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109" name="テキスト ボックス 108"/>
            <xdr:cNvSpPr txBox="1"/>
          </xdr:nvSpPr>
          <xdr:spPr>
            <a:xfrm>
              <a:off x="7858125" y="4643438"/>
              <a:ext cx="1845469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spAutoFit/>
            </a:bodyPr>
            <a:lstStyle/>
            <a:p>
              <a:r>
                <a:rPr kumimoji="1" lang="en-US" altLang="ja-JP" sz="1400" b="0" i="0">
                  <a:solidFill>
                    <a:srgbClr val="FF0000"/>
                  </a:solidFill>
                  <a:latin typeface="Cambria Math"/>
                </a:rPr>
                <a:t>(𝑥_𝑖−𝑥 ̅ )</a:t>
              </a:r>
              <a:r>
                <a:rPr kumimoji="1" lang="en-US" altLang="ja-JP" sz="1400" b="0" i="0">
                  <a:solidFill>
                    <a:schemeClr val="accent1"/>
                  </a:solidFill>
                  <a:latin typeface="Cambria Math"/>
                </a:rPr>
                <a:t>(𝑦_𝑖−𝑦 ̅ )</a:t>
              </a:r>
              <a:r>
                <a:rPr kumimoji="1" lang="en-US" altLang="ja-JP" sz="1400" b="0" i="0">
                  <a:latin typeface="Cambria Math"/>
                </a:rPr>
                <a:t>&lt;0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27</xdr:col>
      <xdr:colOff>130971</xdr:colOff>
      <xdr:row>13</xdr:row>
      <xdr:rowOff>95248</xdr:rowOff>
    </xdr:from>
    <xdr:ext cx="559594" cy="37414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1" name="テキスト ボックス 110">
              <a:extLst>
                <a:ext uri="{FF2B5EF4-FFF2-40B4-BE49-F238E27FC236}">
                  <a16:creationId xmlns:a16="http://schemas.microsoft.com/office/drawing/2014/main" id="{00000000-0008-0000-0100-00006F000000}"/>
                </a:ext>
              </a:extLst>
            </xdr:cNvPr>
            <xdr:cNvSpPr txBox="1"/>
          </xdr:nvSpPr>
          <xdr:spPr>
            <a:xfrm>
              <a:off x="7203284" y="4119561"/>
              <a:ext cx="559594" cy="3741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kumimoji="1" lang="en-US" altLang="ja-JP" sz="18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kumimoji="1" lang="en-US" altLang="ja-JP" sz="1800" b="0" i="1">
                            <a:latin typeface="Cambria Math"/>
                          </a:rPr>
                          <m:t>𝑦</m:t>
                        </m:r>
                      </m:e>
                    </m:acc>
                  </m:oMath>
                </m:oMathPara>
              </a14:m>
              <a:endParaRPr kumimoji="1" lang="ja-JP" altLang="en-US" sz="1800"/>
            </a:p>
          </xdr:txBody>
        </xdr:sp>
      </mc:Choice>
      <mc:Fallback xmlns="">
        <xdr:sp macro="" textlink="">
          <xdr:nvSpPr>
            <xdr:cNvPr id="111" name="テキスト ボックス 110"/>
            <xdr:cNvSpPr txBox="1"/>
          </xdr:nvSpPr>
          <xdr:spPr>
            <a:xfrm>
              <a:off x="7203284" y="4119561"/>
              <a:ext cx="559594" cy="3741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spAutoFit/>
            </a:bodyPr>
            <a:lstStyle/>
            <a:p>
              <a:r>
                <a:rPr kumimoji="1" lang="en-US" altLang="ja-JP" sz="1800" b="0" i="0">
                  <a:latin typeface="Cambria Math"/>
                </a:rPr>
                <a:t>𝑦 ̅</a:t>
              </a:r>
              <a:endParaRPr kumimoji="1" lang="ja-JP" altLang="en-US" sz="1800"/>
            </a:p>
          </xdr:txBody>
        </xdr:sp>
      </mc:Fallback>
    </mc:AlternateContent>
    <xdr:clientData/>
  </xdr:oneCellAnchor>
  <xdr:oneCellAnchor>
    <xdr:from>
      <xdr:col>36</xdr:col>
      <xdr:colOff>250032</xdr:colOff>
      <xdr:row>18</xdr:row>
      <xdr:rowOff>261939</xdr:rowOff>
    </xdr:from>
    <xdr:ext cx="559594" cy="37414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2" name="テキスト ボックス 111">
              <a:extLst>
                <a:ext uri="{FF2B5EF4-FFF2-40B4-BE49-F238E27FC236}">
                  <a16:creationId xmlns:a16="http://schemas.microsoft.com/office/drawing/2014/main" id="{00000000-0008-0000-0100-000070000000}"/>
                </a:ext>
              </a:extLst>
            </xdr:cNvPr>
            <xdr:cNvSpPr txBox="1"/>
          </xdr:nvSpPr>
          <xdr:spPr>
            <a:xfrm>
              <a:off x="9679782" y="5834064"/>
              <a:ext cx="559594" cy="3741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kumimoji="1" lang="en-US" altLang="ja-JP" sz="18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kumimoji="1" lang="en-US" altLang="ja-JP" sz="1800" b="0" i="1">
                            <a:latin typeface="Cambria Math"/>
                          </a:rPr>
                          <m:t>𝑥</m:t>
                        </m:r>
                      </m:e>
                    </m:acc>
                  </m:oMath>
                </m:oMathPara>
              </a14:m>
              <a:endParaRPr kumimoji="1" lang="ja-JP" altLang="en-US" sz="1800"/>
            </a:p>
          </xdr:txBody>
        </xdr:sp>
      </mc:Choice>
      <mc:Fallback xmlns="">
        <xdr:sp macro="" textlink="">
          <xdr:nvSpPr>
            <xdr:cNvPr id="112" name="テキスト ボックス 111"/>
            <xdr:cNvSpPr txBox="1"/>
          </xdr:nvSpPr>
          <xdr:spPr>
            <a:xfrm>
              <a:off x="9679782" y="5834064"/>
              <a:ext cx="559594" cy="3741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spAutoFit/>
            </a:bodyPr>
            <a:lstStyle/>
            <a:p>
              <a:r>
                <a:rPr kumimoji="1" lang="en-US" altLang="ja-JP" sz="1800" b="0" i="0">
                  <a:latin typeface="Cambria Math"/>
                </a:rPr>
                <a:t>𝑥 ̅</a:t>
              </a:r>
              <a:endParaRPr kumimoji="1" lang="ja-JP" altLang="en-US" sz="1800"/>
            </a:p>
          </xdr:txBody>
        </xdr:sp>
      </mc:Fallback>
    </mc:AlternateContent>
    <xdr:clientData/>
  </xdr:oneCellAnchor>
  <xdr:oneCellAnchor>
    <xdr:from>
      <xdr:col>33</xdr:col>
      <xdr:colOff>0</xdr:colOff>
      <xdr:row>20</xdr:row>
      <xdr:rowOff>273845</xdr:rowOff>
    </xdr:from>
    <xdr:ext cx="4190999" cy="76309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3" name="テキスト ボックス 112">
              <a:extLst>
                <a:ext uri="{FF2B5EF4-FFF2-40B4-BE49-F238E27FC236}">
                  <a16:creationId xmlns:a16="http://schemas.microsoft.com/office/drawing/2014/main" id="{00000000-0008-0000-0100-000071000000}"/>
                </a:ext>
              </a:extLst>
            </xdr:cNvPr>
            <xdr:cNvSpPr txBox="1"/>
          </xdr:nvSpPr>
          <xdr:spPr>
            <a:xfrm>
              <a:off x="8643938" y="6465095"/>
              <a:ext cx="4190999" cy="7630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800" b="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8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𝑆</m:t>
                        </m:r>
                      </m:e>
                      <m:sub>
                        <m:r>
                          <a:rPr kumimoji="1" lang="en-US" altLang="ja-JP" sz="18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𝑥𝑦</m:t>
                        </m:r>
                      </m:sub>
                    </m:sSub>
                    <m:r>
                      <a:rPr kumimoji="1" lang="en-US" altLang="ja-JP" sz="1800" b="0" i="1">
                        <a:solidFill>
                          <a:srgbClr val="FF0000"/>
                        </a:solidFill>
                        <a:latin typeface="Cambria Math"/>
                      </a:rPr>
                      <m:t>=</m:t>
                    </m:r>
                    <m:f>
                      <m:fPr>
                        <m:ctrlPr>
                          <a:rPr kumimoji="1" lang="en-US" altLang="ja-JP" sz="1800" b="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kumimoji="1" lang="en-US" altLang="ja-JP" sz="18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1</m:t>
                        </m:r>
                      </m:num>
                      <m:den>
                        <m:r>
                          <a:rPr kumimoji="1" lang="en-US" altLang="ja-JP" sz="18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𝑛</m:t>
                        </m:r>
                      </m:den>
                    </m:f>
                    <m:nary>
                      <m:naryPr>
                        <m:chr m:val="∑"/>
                        <m:subHide m:val="on"/>
                        <m:supHide m:val="on"/>
                        <m:ctrlPr>
                          <a:rPr kumimoji="1" lang="en-US" altLang="ja-JP" sz="1800" b="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</m:ctrlPr>
                      </m:naryPr>
                      <m:sub/>
                      <m:sup/>
                      <m:e>
                        <m:d>
                          <m:dPr>
                            <m:ctrlPr>
                              <a:rPr kumimoji="1" lang="en-US" altLang="ja-JP" sz="1800" b="0" i="1">
                                <a:solidFill>
                                  <a:srgbClr val="FF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kumimoji="1" lang="en-US" altLang="ja-JP" sz="1800" b="0" i="1">
                                    <a:solidFill>
                                      <a:srgbClr val="FF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kumimoji="1" lang="en-US" altLang="ja-JP" sz="1800" b="0" i="1">
                                    <a:solidFill>
                                      <a:srgbClr val="FF0000"/>
                                    </a:solidFill>
                                    <a:latin typeface="Cambria Math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kumimoji="1" lang="en-US" altLang="ja-JP" sz="1800" b="0" i="1">
                                    <a:solidFill>
                                      <a:srgbClr val="FF0000"/>
                                    </a:solidFill>
                                    <a:latin typeface="Cambria Math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kumimoji="1" lang="en-US" altLang="ja-JP" sz="18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−</m:t>
                            </m:r>
                            <m:acc>
                              <m:accPr>
                                <m:chr m:val="̅"/>
                                <m:ctrlPr>
                                  <a:rPr kumimoji="1" lang="en-US" altLang="ja-JP" sz="1800" b="0" i="1">
                                    <a:solidFill>
                                      <a:srgbClr val="FF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r>
                                  <a:rPr kumimoji="1" lang="en-US" altLang="ja-JP" sz="1800" b="0" i="1">
                                    <a:solidFill>
                                      <a:srgbClr val="FF0000"/>
                                    </a:solidFill>
                                    <a:latin typeface="Cambria Math"/>
                                  </a:rPr>
                                  <m:t>𝑥</m:t>
                                </m:r>
                              </m:e>
                            </m:acc>
                          </m:e>
                        </m:d>
                        <m:d>
                          <m:dPr>
                            <m:ctrlPr>
                              <a:rPr kumimoji="1" lang="en-US" altLang="ja-JP" sz="1800" b="0" i="1">
                                <a:solidFill>
                                  <a:srgbClr val="FF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kumimoji="1" lang="en-US" altLang="ja-JP" sz="1800" b="0" i="1">
                                    <a:solidFill>
                                      <a:srgbClr val="FF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kumimoji="1" lang="en-US" altLang="ja-JP" sz="1800" b="0" i="1">
                                    <a:solidFill>
                                      <a:srgbClr val="FF0000"/>
                                    </a:solidFill>
                                    <a:latin typeface="Cambria Math"/>
                                  </a:rPr>
                                  <m:t>𝑦</m:t>
                                </m:r>
                              </m:e>
                              <m:sub>
                                <m:r>
                                  <a:rPr kumimoji="1" lang="en-US" altLang="ja-JP" sz="1800" b="0" i="1">
                                    <a:solidFill>
                                      <a:srgbClr val="FF0000"/>
                                    </a:solidFill>
                                    <a:latin typeface="Cambria Math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kumimoji="1" lang="en-US" altLang="ja-JP" sz="18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−</m:t>
                            </m:r>
                            <m:acc>
                              <m:accPr>
                                <m:chr m:val="̅"/>
                                <m:ctrlPr>
                                  <a:rPr kumimoji="1" lang="en-US" altLang="ja-JP" sz="1800" b="0" i="1">
                                    <a:solidFill>
                                      <a:srgbClr val="FF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r>
                                  <a:rPr kumimoji="1" lang="en-US" altLang="ja-JP" sz="1800" b="0" i="1">
                                    <a:solidFill>
                                      <a:srgbClr val="FF0000"/>
                                    </a:solidFill>
                                    <a:latin typeface="Cambria Math"/>
                                  </a:rPr>
                                  <m:t>𝑦</m:t>
                                </m:r>
                              </m:e>
                            </m:acc>
                          </m:e>
                        </m:d>
                      </m:e>
                    </m:nary>
                  </m:oMath>
                </m:oMathPara>
              </a14:m>
              <a:endParaRPr kumimoji="1" lang="ja-JP" altLang="en-US" sz="1800">
                <a:solidFill>
                  <a:srgbClr val="FF0000"/>
                </a:solidFill>
              </a:endParaRPr>
            </a:p>
          </xdr:txBody>
        </xdr:sp>
      </mc:Choice>
      <mc:Fallback xmlns="">
        <xdr:sp macro="" textlink="">
          <xdr:nvSpPr>
            <xdr:cNvPr id="113" name="テキスト ボックス 112"/>
            <xdr:cNvSpPr txBox="1"/>
          </xdr:nvSpPr>
          <xdr:spPr>
            <a:xfrm>
              <a:off x="8643938" y="6465095"/>
              <a:ext cx="4190999" cy="7630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kumimoji="1" lang="en-US" altLang="ja-JP" sz="1800" b="0" i="0">
                  <a:solidFill>
                    <a:srgbClr val="FF0000"/>
                  </a:solidFill>
                  <a:latin typeface="Cambria Math"/>
                </a:rPr>
                <a:t>𝑆_𝑥𝑦=1/𝑛 ∑▒(𝑥_𝑖−𝑥 ̅ )(𝑦_𝑖−𝑦 ̅ ) </a:t>
              </a:r>
              <a:endParaRPr kumimoji="1" lang="ja-JP" altLang="en-US" sz="1800">
                <a:solidFill>
                  <a:srgbClr val="FF0000"/>
                </a:solidFill>
              </a:endParaRPr>
            </a:p>
          </xdr:txBody>
        </xdr:sp>
      </mc:Fallback>
    </mc:AlternateContent>
    <xdr:clientData/>
  </xdr:oneCellAnchor>
  <xdr:oneCellAnchor>
    <xdr:from>
      <xdr:col>55</xdr:col>
      <xdr:colOff>261936</xdr:colOff>
      <xdr:row>29</xdr:row>
      <xdr:rowOff>0</xdr:rowOff>
    </xdr:from>
    <xdr:ext cx="4405313" cy="61407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テキスト ボックス 16">
              <a:extLst>
                <a:ext uri="{FF2B5EF4-FFF2-40B4-BE49-F238E27FC236}">
                  <a16:creationId xmlns:a16="http://schemas.microsoft.com/office/drawing/2014/main" id="{00000000-0008-0000-0100-000011000000}"/>
                </a:ext>
              </a:extLst>
            </xdr:cNvPr>
            <xdr:cNvSpPr txBox="1"/>
          </xdr:nvSpPr>
          <xdr:spPr>
            <a:xfrm>
              <a:off x="14668499" y="8977313"/>
              <a:ext cx="4405313" cy="61407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400" b="0" i="1">
                            <a:latin typeface="Cambria Math"/>
                          </a:rPr>
                          <m:t>𝑆</m:t>
                        </m:r>
                      </m:e>
                      <m:sub>
                        <m:r>
                          <a:rPr kumimoji="1" lang="en-US" altLang="ja-JP" sz="1400" b="0" i="1">
                            <a:latin typeface="Cambria Math"/>
                          </a:rPr>
                          <m:t>𝑥𝑦</m:t>
                        </m:r>
                      </m:sub>
                    </m:sSub>
                    <m:r>
                      <a:rPr kumimoji="1" lang="en-US" altLang="ja-JP" sz="1400" b="0" i="1">
                        <a:latin typeface="Cambria Math"/>
                      </a:rPr>
                      <m:t>=</m:t>
                    </m:r>
                    <m:f>
                      <m:f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kumimoji="1" lang="en-US" altLang="ja-JP" sz="1400" b="0" i="1">
                            <a:latin typeface="Cambria Math"/>
                          </a:rPr>
                          <m:t>1</m:t>
                        </m:r>
                      </m:num>
                      <m:den>
                        <m:r>
                          <a:rPr kumimoji="1" lang="en-US" altLang="ja-JP" sz="1400" b="0" i="1">
                            <a:latin typeface="Cambria Math"/>
                          </a:rPr>
                          <m:t>𝑛</m:t>
                        </m:r>
                      </m:den>
                    </m:f>
                    <m:nary>
                      <m:naryPr>
                        <m:chr m:val="∑"/>
                        <m:subHide m:val="on"/>
                        <m:supHide m:val="on"/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naryPr>
                      <m:sub/>
                      <m:sup/>
                      <m:e>
                        <m:d>
                          <m:dPr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kumimoji="1" lang="en-US" altLang="ja-JP" sz="14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kumimoji="1" lang="en-US" altLang="ja-JP" sz="1400" b="0" i="1">
                                    <a:latin typeface="Cambria Math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kumimoji="1" lang="en-US" altLang="ja-JP" sz="1400" b="0" i="1">
                                    <a:latin typeface="Cambria Math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kumimoji="1" lang="en-US" altLang="ja-JP" sz="1400" b="0" i="1">
                                <a:latin typeface="Cambria Math"/>
                              </a:rPr>
                              <m:t>−</m:t>
                            </m:r>
                            <m:acc>
                              <m:accPr>
                                <m:chr m:val="̅"/>
                                <m:ctrlPr>
                                  <a:rPr kumimoji="1" lang="en-US" altLang="ja-JP" sz="1400" b="0" i="1"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r>
                                  <a:rPr kumimoji="1" lang="en-US" altLang="ja-JP" sz="1400" b="0" i="1">
                                    <a:latin typeface="Cambria Math"/>
                                  </a:rPr>
                                  <m:t>𝑥</m:t>
                                </m:r>
                              </m:e>
                            </m:acc>
                          </m:e>
                        </m:d>
                        <m:d>
                          <m:dPr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kumimoji="1" lang="en-US" altLang="ja-JP" sz="14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kumimoji="1" lang="en-US" altLang="ja-JP" sz="1400" b="0" i="1">
                                    <a:latin typeface="Cambria Math"/>
                                  </a:rPr>
                                  <m:t>𝑦</m:t>
                                </m:r>
                              </m:e>
                              <m:sub>
                                <m:r>
                                  <a:rPr kumimoji="1" lang="en-US" altLang="ja-JP" sz="1400" b="0" i="1">
                                    <a:latin typeface="Cambria Math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kumimoji="1" lang="en-US" altLang="ja-JP" sz="1400" b="0" i="1">
                                <a:latin typeface="Cambria Math"/>
                              </a:rPr>
                              <m:t>−</m:t>
                            </m:r>
                            <m:acc>
                              <m:accPr>
                                <m:chr m:val="̅"/>
                                <m:ctrlPr>
                                  <a:rPr kumimoji="1" lang="en-US" altLang="ja-JP" sz="1400" b="0" i="1"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r>
                                  <a:rPr kumimoji="1" lang="en-US" altLang="ja-JP" sz="1400" b="0" i="1">
                                    <a:latin typeface="Cambria Math"/>
                                  </a:rPr>
                                  <m:t>𝑦</m:t>
                                </m:r>
                              </m:e>
                            </m:acc>
                          </m:e>
                        </m:d>
                      </m:e>
                    </m:nary>
                    <m:r>
                      <a:rPr kumimoji="1" lang="en-US" altLang="ja-JP" sz="1400" b="0" i="1">
                        <a:latin typeface="Cambria Math"/>
                      </a:rPr>
                      <m:t>=</m:t>
                    </m:r>
                    <m:f>
                      <m:fPr>
                        <m:ctrlPr>
                          <a:rPr kumimoji="1" lang="en-US" altLang="ja-JP" sz="1400" b="0" i="1">
                            <a:solidFill>
                              <a:srgbClr val="C00000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kumimoji="1" lang="en-US" altLang="ja-JP" sz="1400" b="0" i="1">
                            <a:solidFill>
                              <a:srgbClr val="C00000"/>
                            </a:solidFill>
                            <a:latin typeface="Cambria Math"/>
                          </a:rPr>
                          <m:t>1</m:t>
                        </m:r>
                      </m:num>
                      <m:den>
                        <m:r>
                          <a:rPr kumimoji="1" lang="en-US" altLang="ja-JP" sz="1400" b="0" i="1">
                            <a:solidFill>
                              <a:srgbClr val="C00000"/>
                            </a:solidFill>
                            <a:latin typeface="Cambria Math"/>
                          </a:rPr>
                          <m:t>13</m:t>
                        </m:r>
                      </m:den>
                    </m:f>
                    <m:r>
                      <a:rPr kumimoji="1" lang="en-US" altLang="ja-JP" sz="1400" b="0" i="1">
                        <a:solidFill>
                          <a:srgbClr val="C00000"/>
                        </a:solidFill>
                        <a:latin typeface="Cambria Math"/>
                      </a:rPr>
                      <m:t>∗1269=97.6</m:t>
                    </m:r>
                  </m:oMath>
                </m:oMathPara>
              </a14:m>
              <a:endParaRPr kumimoji="1" lang="ja-JP" altLang="en-US" sz="1400">
                <a:solidFill>
                  <a:srgbClr val="C00000"/>
                </a:solidFill>
              </a:endParaRPr>
            </a:p>
          </xdr:txBody>
        </xdr:sp>
      </mc:Choice>
      <mc:Fallback xmlns="">
        <xdr:sp macro="" textlink="">
          <xdr:nvSpPr>
            <xdr:cNvPr id="17" name="テキスト ボックス 16"/>
            <xdr:cNvSpPr txBox="1"/>
          </xdr:nvSpPr>
          <xdr:spPr>
            <a:xfrm>
              <a:off x="14668499" y="8977313"/>
              <a:ext cx="4405313" cy="61407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400" b="0" i="0">
                  <a:latin typeface="Cambria Math"/>
                </a:rPr>
                <a:t>𝑆_𝑥𝑦=1/𝑛 ∑▒(𝑥_𝑖−𝑥 ̅ )(𝑦_𝑖−𝑦 ̅ ) =</a:t>
              </a:r>
              <a:r>
                <a:rPr kumimoji="1" lang="en-US" altLang="ja-JP" sz="1400" b="0" i="0">
                  <a:solidFill>
                    <a:srgbClr val="C00000"/>
                  </a:solidFill>
                  <a:latin typeface="Cambria Math"/>
                </a:rPr>
                <a:t>1/13∗1269=97.6</a:t>
              </a:r>
              <a:endParaRPr kumimoji="1" lang="ja-JP" altLang="en-US" sz="1400">
                <a:solidFill>
                  <a:srgbClr val="C00000"/>
                </a:solidFill>
              </a:endParaRPr>
            </a:p>
          </xdr:txBody>
        </xdr:sp>
      </mc:Fallback>
    </mc:AlternateContent>
    <xdr:clientData/>
  </xdr:oneCellAnchor>
  <xdr:oneCellAnchor>
    <xdr:from>
      <xdr:col>53</xdr:col>
      <xdr:colOff>0</xdr:colOff>
      <xdr:row>6</xdr:row>
      <xdr:rowOff>0</xdr:rowOff>
    </xdr:from>
    <xdr:ext cx="535781" cy="3114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テキスト ボックス 18">
              <a:extLst>
                <a:ext uri="{FF2B5EF4-FFF2-40B4-BE49-F238E27FC236}">
                  <a16:creationId xmlns:a16="http://schemas.microsoft.com/office/drawing/2014/main" id="{00000000-0008-0000-0100-000013000000}"/>
                </a:ext>
              </a:extLst>
            </xdr:cNvPr>
            <xdr:cNvSpPr txBox="1"/>
          </xdr:nvSpPr>
          <xdr:spPr>
            <a:xfrm>
              <a:off x="13882688" y="1857375"/>
              <a:ext cx="535781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en-US" altLang="ja-JP" sz="1400" b="0" i="1">
                        <a:latin typeface="Cambria Math"/>
                      </a:rPr>
                      <m:t>𝑖</m:t>
                    </m:r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19" name="テキスト ボックス 18"/>
            <xdr:cNvSpPr txBox="1"/>
          </xdr:nvSpPr>
          <xdr:spPr>
            <a:xfrm>
              <a:off x="13882688" y="1857375"/>
              <a:ext cx="535781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kumimoji="1" lang="en-US" altLang="ja-JP" sz="1400" b="0" i="0">
                  <a:latin typeface="Cambria Math"/>
                </a:rPr>
                <a:t>𝑖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55</xdr:col>
      <xdr:colOff>0</xdr:colOff>
      <xdr:row>6</xdr:row>
      <xdr:rowOff>0</xdr:rowOff>
    </xdr:from>
    <xdr:ext cx="785812" cy="31200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" name="テキスト ボックス 19">
              <a:extLst>
                <a:ext uri="{FF2B5EF4-FFF2-40B4-BE49-F238E27FC236}">
                  <a16:creationId xmlns:a16="http://schemas.microsoft.com/office/drawing/2014/main" id="{00000000-0008-0000-0100-000014000000}"/>
                </a:ext>
              </a:extLst>
            </xdr:cNvPr>
            <xdr:cNvSpPr txBox="1"/>
          </xdr:nvSpPr>
          <xdr:spPr>
            <a:xfrm>
              <a:off x="14406563" y="1857375"/>
              <a:ext cx="785812" cy="3120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en-US" altLang="ja-JP" sz="1400" b="0" i="1">
                        <a:latin typeface="Cambria Math"/>
                      </a:rPr>
                      <m:t>𝑥</m:t>
                    </m:r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20" name="テキスト ボックス 19"/>
            <xdr:cNvSpPr txBox="1"/>
          </xdr:nvSpPr>
          <xdr:spPr>
            <a:xfrm>
              <a:off x="14406563" y="1857375"/>
              <a:ext cx="785812" cy="3120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kumimoji="1" lang="en-US" altLang="ja-JP" sz="1400" b="0" i="0">
                  <a:latin typeface="Cambria Math"/>
                </a:rPr>
                <a:t>𝑥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58</xdr:col>
      <xdr:colOff>0</xdr:colOff>
      <xdr:row>6</xdr:row>
      <xdr:rowOff>0</xdr:rowOff>
    </xdr:from>
    <xdr:ext cx="785812" cy="31200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" name="テキスト ボックス 20">
              <a:extLst>
                <a:ext uri="{FF2B5EF4-FFF2-40B4-BE49-F238E27FC236}">
                  <a16:creationId xmlns:a16="http://schemas.microsoft.com/office/drawing/2014/main" id="{00000000-0008-0000-0100-000015000000}"/>
                </a:ext>
              </a:extLst>
            </xdr:cNvPr>
            <xdr:cNvSpPr txBox="1"/>
          </xdr:nvSpPr>
          <xdr:spPr>
            <a:xfrm>
              <a:off x="15192375" y="1857375"/>
              <a:ext cx="785812" cy="3120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en-US" altLang="ja-JP" sz="1400" b="0" i="1">
                        <a:latin typeface="Cambria Math"/>
                      </a:rPr>
                      <m:t>𝑦</m:t>
                    </m:r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21" name="テキスト ボックス 20"/>
            <xdr:cNvSpPr txBox="1"/>
          </xdr:nvSpPr>
          <xdr:spPr>
            <a:xfrm>
              <a:off x="15192375" y="1857375"/>
              <a:ext cx="785812" cy="3120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kumimoji="1" lang="en-US" altLang="ja-JP" sz="1400" b="0" i="0">
                  <a:latin typeface="Cambria Math"/>
                </a:rPr>
                <a:t>𝑦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61</xdr:col>
      <xdr:colOff>-1</xdr:colOff>
      <xdr:row>6</xdr:row>
      <xdr:rowOff>0</xdr:rowOff>
    </xdr:from>
    <xdr:ext cx="1309687" cy="3114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" name="テキスト ボックス 21">
              <a:extLst>
                <a:ext uri="{FF2B5EF4-FFF2-40B4-BE49-F238E27FC236}">
                  <a16:creationId xmlns:a16="http://schemas.microsoft.com/office/drawing/2014/main" id="{00000000-0008-0000-0100-000016000000}"/>
                </a:ext>
              </a:extLst>
            </xdr:cNvPr>
            <xdr:cNvSpPr txBox="1"/>
          </xdr:nvSpPr>
          <xdr:spPr>
            <a:xfrm>
              <a:off x="15978187" y="1857375"/>
              <a:ext cx="1309687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𝑥</m:t>
                            </m:r>
                          </m:e>
                          <m:sub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𝑖</m:t>
                            </m:r>
                          </m:sub>
                        </m:sSub>
                        <m:r>
                          <a:rPr kumimoji="1" lang="en-US" altLang="ja-JP" sz="1400" b="0" i="1">
                            <a:latin typeface="Cambria Math"/>
                          </a:rPr>
                          <m:t>−</m:t>
                        </m:r>
                        <m:acc>
                          <m:accPr>
                            <m:chr m:val="̅"/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𝑥</m:t>
                            </m:r>
                          </m:e>
                        </m:acc>
                      </m:e>
                    </m:d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22" name="テキスト ボックス 21"/>
            <xdr:cNvSpPr txBox="1"/>
          </xdr:nvSpPr>
          <xdr:spPr>
            <a:xfrm>
              <a:off x="15978187" y="1857375"/>
              <a:ext cx="1309687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kumimoji="1" lang="en-US" altLang="ja-JP" sz="1400" b="0" i="0">
                  <a:latin typeface="Cambria Math"/>
                </a:rPr>
                <a:t>(𝑥_𝑖−𝑥 ̅ )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66</xdr:col>
      <xdr:colOff>0</xdr:colOff>
      <xdr:row>6</xdr:row>
      <xdr:rowOff>0</xdr:rowOff>
    </xdr:from>
    <xdr:ext cx="1309687" cy="3114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" name="テキスト ボックス 22">
              <a:extLst>
                <a:ext uri="{FF2B5EF4-FFF2-40B4-BE49-F238E27FC236}">
                  <a16:creationId xmlns:a16="http://schemas.microsoft.com/office/drawing/2014/main" id="{00000000-0008-0000-0100-000017000000}"/>
                </a:ext>
              </a:extLst>
            </xdr:cNvPr>
            <xdr:cNvSpPr txBox="1"/>
          </xdr:nvSpPr>
          <xdr:spPr>
            <a:xfrm>
              <a:off x="17287875" y="1857375"/>
              <a:ext cx="1309687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𝑦</m:t>
                            </m:r>
                          </m:e>
                          <m:sub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𝑖</m:t>
                            </m:r>
                          </m:sub>
                        </m:sSub>
                        <m:r>
                          <a:rPr kumimoji="1" lang="en-US" altLang="ja-JP" sz="1400" b="0" i="1">
                            <a:latin typeface="Cambria Math"/>
                          </a:rPr>
                          <m:t>−</m:t>
                        </m:r>
                        <m:acc>
                          <m:accPr>
                            <m:chr m:val="̅"/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𝑦</m:t>
                            </m:r>
                          </m:e>
                        </m:acc>
                      </m:e>
                    </m:d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23" name="テキスト ボックス 22"/>
            <xdr:cNvSpPr txBox="1"/>
          </xdr:nvSpPr>
          <xdr:spPr>
            <a:xfrm>
              <a:off x="17287875" y="1857375"/>
              <a:ext cx="1309687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kumimoji="1" lang="en-US" altLang="ja-JP" sz="1400" b="0" i="0">
                  <a:latin typeface="Cambria Math"/>
                </a:rPr>
                <a:t>(𝑦_𝑖−𝑦 ̅ )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71</xdr:col>
      <xdr:colOff>0</xdr:colOff>
      <xdr:row>6</xdr:row>
      <xdr:rowOff>0</xdr:rowOff>
    </xdr:from>
    <xdr:ext cx="1559718" cy="3114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4" name="テキスト ボックス 23">
              <a:extLst>
                <a:ext uri="{FF2B5EF4-FFF2-40B4-BE49-F238E27FC236}">
                  <a16:creationId xmlns:a16="http://schemas.microsoft.com/office/drawing/2014/main" id="{00000000-0008-0000-0100-000018000000}"/>
                </a:ext>
              </a:extLst>
            </xdr:cNvPr>
            <xdr:cNvSpPr txBox="1"/>
          </xdr:nvSpPr>
          <xdr:spPr>
            <a:xfrm>
              <a:off x="18597563" y="1857375"/>
              <a:ext cx="1559718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𝑥</m:t>
                            </m:r>
                          </m:e>
                          <m:sub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𝑖</m:t>
                            </m:r>
                          </m:sub>
                        </m:sSub>
                        <m:r>
                          <a:rPr kumimoji="1" lang="en-US" altLang="ja-JP" sz="1400" b="0" i="1">
                            <a:latin typeface="Cambria Math"/>
                          </a:rPr>
                          <m:t>−</m:t>
                        </m:r>
                        <m:acc>
                          <m:accPr>
                            <m:chr m:val="̅"/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𝑥</m:t>
                            </m:r>
                          </m:e>
                        </m:acc>
                      </m:e>
                    </m:d>
                    <m:d>
                      <m:d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𝑦</m:t>
                            </m:r>
                          </m:e>
                          <m:sub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𝑖</m:t>
                            </m:r>
                          </m:sub>
                        </m:sSub>
                        <m:r>
                          <a:rPr kumimoji="1" lang="en-US" altLang="ja-JP" sz="1400" b="0" i="1">
                            <a:latin typeface="Cambria Math"/>
                          </a:rPr>
                          <m:t>−</m:t>
                        </m:r>
                        <m:acc>
                          <m:accPr>
                            <m:chr m:val="̅"/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𝑦</m:t>
                            </m:r>
                          </m:e>
                        </m:acc>
                      </m:e>
                    </m:d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24" name="テキスト ボックス 23"/>
            <xdr:cNvSpPr txBox="1"/>
          </xdr:nvSpPr>
          <xdr:spPr>
            <a:xfrm>
              <a:off x="18597563" y="1857375"/>
              <a:ext cx="1559718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kumimoji="1" lang="en-US" altLang="ja-JP" sz="1400" b="0" i="0">
                  <a:latin typeface="Cambria Math"/>
                </a:rPr>
                <a:t>(𝑥_𝑖−𝑥 ̅ )(𝑦_𝑖−𝑦 ̅ )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79</xdr:col>
      <xdr:colOff>0</xdr:colOff>
      <xdr:row>5</xdr:row>
      <xdr:rowOff>0</xdr:rowOff>
    </xdr:from>
    <xdr:ext cx="535781" cy="3114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5" name="テキスト ボックス 24">
              <a:extLst>
                <a:ext uri="{FF2B5EF4-FFF2-40B4-BE49-F238E27FC236}">
                  <a16:creationId xmlns:a16="http://schemas.microsoft.com/office/drawing/2014/main" id="{00000000-0008-0000-0100-000019000000}"/>
                </a:ext>
              </a:extLst>
            </xdr:cNvPr>
            <xdr:cNvSpPr txBox="1"/>
          </xdr:nvSpPr>
          <xdr:spPr>
            <a:xfrm>
              <a:off x="13882688" y="1857375"/>
              <a:ext cx="535781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en-US" altLang="ja-JP" sz="1400" b="0" i="1">
                        <a:latin typeface="Cambria Math"/>
                      </a:rPr>
                      <m:t>𝑖</m:t>
                    </m:r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25" name="テキスト ボックス 24"/>
            <xdr:cNvSpPr txBox="1"/>
          </xdr:nvSpPr>
          <xdr:spPr>
            <a:xfrm>
              <a:off x="13882688" y="1857375"/>
              <a:ext cx="535781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kumimoji="1" lang="en-US" altLang="ja-JP" sz="1400" b="0" i="0">
                  <a:latin typeface="Cambria Math"/>
                </a:rPr>
                <a:t>𝑖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81</xdr:col>
      <xdr:colOff>0</xdr:colOff>
      <xdr:row>5</xdr:row>
      <xdr:rowOff>0</xdr:rowOff>
    </xdr:from>
    <xdr:ext cx="785812" cy="31200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6" name="テキスト ボックス 25">
              <a:extLst>
                <a:ext uri="{FF2B5EF4-FFF2-40B4-BE49-F238E27FC236}">
                  <a16:creationId xmlns:a16="http://schemas.microsoft.com/office/drawing/2014/main" id="{00000000-0008-0000-0100-00001A000000}"/>
                </a:ext>
              </a:extLst>
            </xdr:cNvPr>
            <xdr:cNvSpPr txBox="1"/>
          </xdr:nvSpPr>
          <xdr:spPr>
            <a:xfrm>
              <a:off x="14406563" y="1857375"/>
              <a:ext cx="785812" cy="3120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en-US" altLang="ja-JP" sz="1400" b="0" i="1">
                        <a:latin typeface="Cambria Math"/>
                      </a:rPr>
                      <m:t>𝑥</m:t>
                    </m:r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26" name="テキスト ボックス 25"/>
            <xdr:cNvSpPr txBox="1"/>
          </xdr:nvSpPr>
          <xdr:spPr>
            <a:xfrm>
              <a:off x="14406563" y="1857375"/>
              <a:ext cx="785812" cy="3120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kumimoji="1" lang="en-US" altLang="ja-JP" sz="1400" b="0" i="0">
                  <a:latin typeface="Cambria Math"/>
                </a:rPr>
                <a:t>𝑥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84</xdr:col>
      <xdr:colOff>0</xdr:colOff>
      <xdr:row>5</xdr:row>
      <xdr:rowOff>0</xdr:rowOff>
    </xdr:from>
    <xdr:ext cx="785812" cy="31200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7" name="テキスト ボックス 26">
              <a:extLst>
                <a:ext uri="{FF2B5EF4-FFF2-40B4-BE49-F238E27FC236}">
                  <a16:creationId xmlns:a16="http://schemas.microsoft.com/office/drawing/2014/main" id="{00000000-0008-0000-0100-00001B000000}"/>
                </a:ext>
              </a:extLst>
            </xdr:cNvPr>
            <xdr:cNvSpPr txBox="1"/>
          </xdr:nvSpPr>
          <xdr:spPr>
            <a:xfrm>
              <a:off x="15192375" y="1857375"/>
              <a:ext cx="785812" cy="3120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en-US" altLang="ja-JP" sz="1400" b="0" i="1">
                        <a:latin typeface="Cambria Math"/>
                      </a:rPr>
                      <m:t>𝑦</m:t>
                    </m:r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27" name="テキスト ボックス 26"/>
            <xdr:cNvSpPr txBox="1"/>
          </xdr:nvSpPr>
          <xdr:spPr>
            <a:xfrm>
              <a:off x="15192375" y="1857375"/>
              <a:ext cx="785812" cy="3120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kumimoji="1" lang="en-US" altLang="ja-JP" sz="1400" b="0" i="0">
                  <a:latin typeface="Cambria Math"/>
                </a:rPr>
                <a:t>𝑦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87</xdr:col>
      <xdr:colOff>-1</xdr:colOff>
      <xdr:row>5</xdr:row>
      <xdr:rowOff>0</xdr:rowOff>
    </xdr:from>
    <xdr:ext cx="1309687" cy="3114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8" name="テキスト ボックス 27">
              <a:extLst>
                <a:ext uri="{FF2B5EF4-FFF2-40B4-BE49-F238E27FC236}">
                  <a16:creationId xmlns:a16="http://schemas.microsoft.com/office/drawing/2014/main" id="{00000000-0008-0000-0100-00001C000000}"/>
                </a:ext>
              </a:extLst>
            </xdr:cNvPr>
            <xdr:cNvSpPr txBox="1"/>
          </xdr:nvSpPr>
          <xdr:spPr>
            <a:xfrm>
              <a:off x="15978187" y="1857375"/>
              <a:ext cx="1309687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𝑥</m:t>
                            </m:r>
                          </m:e>
                          <m:sub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𝑖</m:t>
                            </m:r>
                          </m:sub>
                        </m:sSub>
                        <m:r>
                          <a:rPr kumimoji="1" lang="en-US" altLang="ja-JP" sz="1400" b="0" i="1">
                            <a:latin typeface="Cambria Math"/>
                          </a:rPr>
                          <m:t>−</m:t>
                        </m:r>
                        <m:acc>
                          <m:accPr>
                            <m:chr m:val="̅"/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𝑥</m:t>
                            </m:r>
                          </m:e>
                        </m:acc>
                      </m:e>
                    </m:d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28" name="テキスト ボックス 27"/>
            <xdr:cNvSpPr txBox="1"/>
          </xdr:nvSpPr>
          <xdr:spPr>
            <a:xfrm>
              <a:off x="15978187" y="1857375"/>
              <a:ext cx="1309687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kumimoji="1" lang="en-US" altLang="ja-JP" sz="1400" b="0" i="0">
                  <a:latin typeface="Cambria Math"/>
                </a:rPr>
                <a:t>(𝑥_𝑖−𝑥 ̅ )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92</xdr:col>
      <xdr:colOff>0</xdr:colOff>
      <xdr:row>5</xdr:row>
      <xdr:rowOff>0</xdr:rowOff>
    </xdr:from>
    <xdr:ext cx="1309687" cy="3114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9" name="テキスト ボックス 28">
              <a:extLst>
                <a:ext uri="{FF2B5EF4-FFF2-40B4-BE49-F238E27FC236}">
                  <a16:creationId xmlns:a16="http://schemas.microsoft.com/office/drawing/2014/main" id="{00000000-0008-0000-0100-00001D000000}"/>
                </a:ext>
              </a:extLst>
            </xdr:cNvPr>
            <xdr:cNvSpPr txBox="1"/>
          </xdr:nvSpPr>
          <xdr:spPr>
            <a:xfrm>
              <a:off x="17287875" y="1857375"/>
              <a:ext cx="1309687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𝑦</m:t>
                            </m:r>
                          </m:e>
                          <m:sub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𝑖</m:t>
                            </m:r>
                          </m:sub>
                        </m:sSub>
                        <m:r>
                          <a:rPr kumimoji="1" lang="en-US" altLang="ja-JP" sz="1400" b="0" i="1">
                            <a:latin typeface="Cambria Math"/>
                          </a:rPr>
                          <m:t>−</m:t>
                        </m:r>
                        <m:acc>
                          <m:accPr>
                            <m:chr m:val="̅"/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𝑦</m:t>
                            </m:r>
                          </m:e>
                        </m:acc>
                      </m:e>
                    </m:d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29" name="テキスト ボックス 28"/>
            <xdr:cNvSpPr txBox="1"/>
          </xdr:nvSpPr>
          <xdr:spPr>
            <a:xfrm>
              <a:off x="17287875" y="1857375"/>
              <a:ext cx="1309687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kumimoji="1" lang="en-US" altLang="ja-JP" sz="1400" b="0" i="0">
                  <a:latin typeface="Cambria Math"/>
                </a:rPr>
                <a:t>(𝑦_𝑖−𝑦 ̅ )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97</xdr:col>
      <xdr:colOff>0</xdr:colOff>
      <xdr:row>5</xdr:row>
      <xdr:rowOff>0</xdr:rowOff>
    </xdr:from>
    <xdr:ext cx="1559718" cy="3114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0" name="テキスト ボックス 29">
              <a:extLst>
                <a:ext uri="{FF2B5EF4-FFF2-40B4-BE49-F238E27FC236}">
                  <a16:creationId xmlns:a16="http://schemas.microsoft.com/office/drawing/2014/main" id="{00000000-0008-0000-0100-00001E000000}"/>
                </a:ext>
              </a:extLst>
            </xdr:cNvPr>
            <xdr:cNvSpPr txBox="1"/>
          </xdr:nvSpPr>
          <xdr:spPr>
            <a:xfrm>
              <a:off x="18597563" y="1857375"/>
              <a:ext cx="1559718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𝑥</m:t>
                            </m:r>
                          </m:e>
                          <m:sub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𝑖</m:t>
                            </m:r>
                          </m:sub>
                        </m:sSub>
                        <m:r>
                          <a:rPr kumimoji="1" lang="en-US" altLang="ja-JP" sz="1400" b="0" i="1">
                            <a:latin typeface="Cambria Math"/>
                          </a:rPr>
                          <m:t>−</m:t>
                        </m:r>
                        <m:acc>
                          <m:accPr>
                            <m:chr m:val="̅"/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𝑥</m:t>
                            </m:r>
                          </m:e>
                        </m:acc>
                      </m:e>
                    </m:d>
                    <m:d>
                      <m:d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𝑦</m:t>
                            </m:r>
                          </m:e>
                          <m:sub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𝑖</m:t>
                            </m:r>
                          </m:sub>
                        </m:sSub>
                        <m:r>
                          <a:rPr kumimoji="1" lang="en-US" altLang="ja-JP" sz="1400" b="0" i="1">
                            <a:latin typeface="Cambria Math"/>
                          </a:rPr>
                          <m:t>−</m:t>
                        </m:r>
                        <m:acc>
                          <m:accPr>
                            <m:chr m:val="̅"/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𝑦</m:t>
                            </m:r>
                          </m:e>
                        </m:acc>
                      </m:e>
                    </m:d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30" name="テキスト ボックス 29"/>
            <xdr:cNvSpPr txBox="1"/>
          </xdr:nvSpPr>
          <xdr:spPr>
            <a:xfrm>
              <a:off x="18597563" y="1857375"/>
              <a:ext cx="1559718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kumimoji="1" lang="en-US" altLang="ja-JP" sz="1400" b="0" i="0">
                  <a:latin typeface="Cambria Math"/>
                </a:rPr>
                <a:t>(𝑥_𝑖−𝑥 ̅ )(𝑦_𝑖−𝑦 ̅ )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111</xdr:col>
      <xdr:colOff>0</xdr:colOff>
      <xdr:row>1</xdr:row>
      <xdr:rowOff>83342</xdr:rowOff>
    </xdr:from>
    <xdr:ext cx="4179093" cy="76520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2" name="テキスト ボックス 31">
              <a:extLst>
                <a:ext uri="{FF2B5EF4-FFF2-40B4-BE49-F238E27FC236}">
                  <a16:creationId xmlns:a16="http://schemas.microsoft.com/office/drawing/2014/main" id="{00000000-0008-0000-0100-000020000000}"/>
                </a:ext>
              </a:extLst>
            </xdr:cNvPr>
            <xdr:cNvSpPr txBox="1"/>
          </xdr:nvSpPr>
          <xdr:spPr>
            <a:xfrm>
              <a:off x="29075063" y="392905"/>
              <a:ext cx="4179093" cy="76520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2000" b="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20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𝑟</m:t>
                        </m:r>
                      </m:e>
                      <m:sub>
                        <m:r>
                          <a:rPr kumimoji="1" lang="en-US" altLang="ja-JP" sz="20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𝑥𝑦</m:t>
                        </m:r>
                      </m:sub>
                    </m:sSub>
                    <m:r>
                      <a:rPr kumimoji="1" lang="en-US" altLang="ja-JP" sz="2000" b="0" i="1">
                        <a:solidFill>
                          <a:srgbClr val="FF0000"/>
                        </a:solidFill>
                        <a:latin typeface="Cambria Math"/>
                      </a:rPr>
                      <m:t>=</m:t>
                    </m:r>
                    <m:f>
                      <m:fPr>
                        <m:ctrlPr>
                          <a:rPr kumimoji="1" lang="en-US" altLang="ja-JP" sz="2000" b="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kumimoji="1" lang="en-US" altLang="ja-JP" sz="2000" b="0" i="1">
                                <a:solidFill>
                                  <a:srgbClr val="FF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kumimoji="1" lang="en-US" altLang="ja-JP" sz="20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𝑆</m:t>
                            </m:r>
                          </m:e>
                          <m:sub>
                            <m:r>
                              <a:rPr kumimoji="1" lang="en-US" altLang="ja-JP" sz="20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𝑥𝑦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kumimoji="1" lang="en-US" altLang="ja-JP" sz="2000" b="0" i="1">
                                <a:solidFill>
                                  <a:srgbClr val="FF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kumimoji="1" lang="en-US" altLang="ja-JP" sz="20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𝑆</m:t>
                            </m:r>
                          </m:e>
                          <m:sub>
                            <m:r>
                              <a:rPr kumimoji="1" lang="en-US" altLang="ja-JP" sz="20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𝑥</m:t>
                            </m:r>
                          </m:sub>
                        </m:sSub>
                        <m:sSub>
                          <m:sSubPr>
                            <m:ctrlPr>
                              <a:rPr kumimoji="1" lang="en-US" altLang="ja-JP" sz="2000" b="0" i="1">
                                <a:solidFill>
                                  <a:srgbClr val="FF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kumimoji="1" lang="en-US" altLang="ja-JP" sz="20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𝑆</m:t>
                            </m:r>
                          </m:e>
                          <m:sub>
                            <m:r>
                              <a:rPr kumimoji="1" lang="en-US" altLang="ja-JP" sz="20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𝑦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kumimoji="1" lang="ja-JP" altLang="en-US" sz="2000">
                <a:solidFill>
                  <a:srgbClr val="FF0000"/>
                </a:solidFill>
              </a:endParaRPr>
            </a:p>
          </xdr:txBody>
        </xdr:sp>
      </mc:Choice>
      <mc:Fallback xmlns="">
        <xdr:sp macro="" textlink="">
          <xdr:nvSpPr>
            <xdr:cNvPr id="32" name="テキスト ボックス 31"/>
            <xdr:cNvSpPr txBox="1"/>
          </xdr:nvSpPr>
          <xdr:spPr>
            <a:xfrm>
              <a:off x="29075063" y="392905"/>
              <a:ext cx="4179093" cy="76520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kumimoji="1" lang="en-US" altLang="ja-JP" sz="2000" b="0" i="0">
                  <a:solidFill>
                    <a:srgbClr val="FF0000"/>
                  </a:solidFill>
                  <a:latin typeface="Cambria Math"/>
                </a:rPr>
                <a:t>𝑟_𝑥𝑦=𝑆_𝑥𝑦/(𝑆_𝑥 𝑆_𝑦 )</a:t>
              </a:r>
              <a:endParaRPr kumimoji="1" lang="ja-JP" altLang="en-US" sz="2000">
                <a:solidFill>
                  <a:srgbClr val="FF0000"/>
                </a:solidFill>
              </a:endParaRPr>
            </a:p>
          </xdr:txBody>
        </xdr:sp>
      </mc:Fallback>
    </mc:AlternateContent>
    <xdr:clientData/>
  </xdr:oneCellAnchor>
  <xdr:oneCellAnchor>
    <xdr:from>
      <xdr:col>112</xdr:col>
      <xdr:colOff>1</xdr:colOff>
      <xdr:row>15</xdr:row>
      <xdr:rowOff>0</xdr:rowOff>
    </xdr:from>
    <xdr:ext cx="1238250" cy="32508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3" name="テキスト ボックス 32">
              <a:extLst>
                <a:ext uri="{FF2B5EF4-FFF2-40B4-BE49-F238E27FC236}">
                  <a16:creationId xmlns:a16="http://schemas.microsoft.com/office/drawing/2014/main" id="{00000000-0008-0000-0100-000021000000}"/>
                </a:ext>
              </a:extLst>
            </xdr:cNvPr>
            <xdr:cNvSpPr txBox="1"/>
          </xdr:nvSpPr>
          <xdr:spPr>
            <a:xfrm>
              <a:off x="29337001" y="4643438"/>
              <a:ext cx="1238250" cy="32508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400" b="0" i="1">
                            <a:latin typeface="Cambria Math"/>
                          </a:rPr>
                          <m:t>−1≤</m:t>
                        </m:r>
                        <m:r>
                          <a:rPr kumimoji="1" lang="en-US" altLang="ja-JP" sz="1400" b="0" i="1">
                            <a:latin typeface="Cambria Math"/>
                          </a:rPr>
                          <m:t>𝑟</m:t>
                        </m:r>
                      </m:e>
                      <m:sub>
                        <m:r>
                          <a:rPr kumimoji="1" lang="en-US" altLang="ja-JP" sz="1400" b="0" i="1">
                            <a:latin typeface="Cambria Math"/>
                          </a:rPr>
                          <m:t>𝑥𝑦</m:t>
                        </m:r>
                      </m:sub>
                    </m:sSub>
                    <m:r>
                      <a:rPr kumimoji="1" lang="en-US" altLang="ja-JP" sz="1400" b="0" i="1">
                        <a:latin typeface="Cambria Math"/>
                      </a:rPr>
                      <m:t>≤1</m:t>
                    </m:r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33" name="テキスト ボックス 32"/>
            <xdr:cNvSpPr txBox="1"/>
          </xdr:nvSpPr>
          <xdr:spPr>
            <a:xfrm>
              <a:off x="29337001" y="4643438"/>
              <a:ext cx="1238250" cy="32508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kumimoji="1" lang="en-US" altLang="ja-JP" sz="1400" b="0" i="0">
                  <a:latin typeface="Cambria Math"/>
                </a:rPr>
                <a:t>〖−1≤𝑟〗_𝑥𝑦≤1</a:t>
              </a:r>
              <a:endParaRPr kumimoji="1" lang="ja-JP" altLang="en-US" sz="1400"/>
            </a:p>
          </xdr:txBody>
        </xdr:sp>
      </mc:Fallback>
    </mc:AlternateContent>
    <xdr:clientData/>
  </xdr:oneCellAnchor>
  <xdr:twoCellAnchor editAs="oneCell">
    <xdr:from>
      <xdr:col>107</xdr:col>
      <xdr:colOff>0</xdr:colOff>
      <xdr:row>29</xdr:row>
      <xdr:rowOff>0</xdr:rowOff>
    </xdr:from>
    <xdr:to>
      <xdr:col>116</xdr:col>
      <xdr:colOff>114300</xdr:colOff>
      <xdr:row>36</xdr:row>
      <xdr:rowOff>317500</xdr:rowOff>
    </xdr:to>
    <xdr:pic>
      <xdr:nvPicPr>
        <xdr:cNvPr id="37" name="図 36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36900" y="9115425"/>
          <a:ext cx="2514600" cy="2514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107</xdr:col>
      <xdr:colOff>0</xdr:colOff>
      <xdr:row>18</xdr:row>
      <xdr:rowOff>0</xdr:rowOff>
    </xdr:from>
    <xdr:to>
      <xdr:col>116</xdr:col>
      <xdr:colOff>114300</xdr:colOff>
      <xdr:row>26</xdr:row>
      <xdr:rowOff>0</xdr:rowOff>
    </xdr:to>
    <xdr:pic>
      <xdr:nvPicPr>
        <xdr:cNvPr id="38" name="図 37"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027313" y="5572125"/>
          <a:ext cx="2471737" cy="2476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118</xdr:col>
      <xdr:colOff>0</xdr:colOff>
      <xdr:row>18</xdr:row>
      <xdr:rowOff>0</xdr:rowOff>
    </xdr:from>
    <xdr:to>
      <xdr:col>127</xdr:col>
      <xdr:colOff>114300</xdr:colOff>
      <xdr:row>26</xdr:row>
      <xdr:rowOff>0</xdr:rowOff>
    </xdr:to>
    <xdr:pic>
      <xdr:nvPicPr>
        <xdr:cNvPr id="39" name="図 38">
          <a:extLst>
            <a:ext uri="{FF2B5EF4-FFF2-40B4-BE49-F238E27FC236}">
              <a16:creationId xmlns:a16="http://schemas.microsoft.com/office/drawing/2014/main" id="{00000000-0008-0000-01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908625" y="5572125"/>
          <a:ext cx="2471738" cy="2476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118</xdr:col>
      <xdr:colOff>0</xdr:colOff>
      <xdr:row>29</xdr:row>
      <xdr:rowOff>0</xdr:rowOff>
    </xdr:from>
    <xdr:to>
      <xdr:col>127</xdr:col>
      <xdr:colOff>114300</xdr:colOff>
      <xdr:row>36</xdr:row>
      <xdr:rowOff>317500</xdr:rowOff>
    </xdr:to>
    <xdr:pic>
      <xdr:nvPicPr>
        <xdr:cNvPr id="40" name="図 39">
          <a:extLst>
            <a:ext uri="{FF2B5EF4-FFF2-40B4-BE49-F238E27FC236}">
              <a16:creationId xmlns:a16="http://schemas.microsoft.com/office/drawing/2014/main" id="{00000000-0008-0000-01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470600" y="9115425"/>
          <a:ext cx="2514600" cy="2514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131</xdr:col>
      <xdr:colOff>0</xdr:colOff>
      <xdr:row>5</xdr:row>
      <xdr:rowOff>0</xdr:rowOff>
    </xdr:from>
    <xdr:ext cx="535781" cy="3114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1" name="テキスト ボックス 40">
              <a:extLst>
                <a:ext uri="{FF2B5EF4-FFF2-40B4-BE49-F238E27FC236}">
                  <a16:creationId xmlns:a16="http://schemas.microsoft.com/office/drawing/2014/main" id="{00000000-0008-0000-0100-000029000000}"/>
                </a:ext>
              </a:extLst>
            </xdr:cNvPr>
            <xdr:cNvSpPr txBox="1"/>
          </xdr:nvSpPr>
          <xdr:spPr>
            <a:xfrm>
              <a:off x="20693063" y="1547813"/>
              <a:ext cx="535781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en-US" altLang="ja-JP" sz="1400" b="0" i="1">
                        <a:latin typeface="Cambria Math"/>
                      </a:rPr>
                      <m:t>𝑖</m:t>
                    </m:r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41" name="テキスト ボックス 40"/>
            <xdr:cNvSpPr txBox="1"/>
          </xdr:nvSpPr>
          <xdr:spPr>
            <a:xfrm>
              <a:off x="20693063" y="1547813"/>
              <a:ext cx="535781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kumimoji="1" lang="en-US" altLang="ja-JP" sz="1400" b="0" i="0">
                  <a:latin typeface="Cambria Math"/>
                </a:rPr>
                <a:t>𝑖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133</xdr:col>
      <xdr:colOff>0</xdr:colOff>
      <xdr:row>5</xdr:row>
      <xdr:rowOff>0</xdr:rowOff>
    </xdr:from>
    <xdr:ext cx="785812" cy="31200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2" name="テキスト ボックス 41">
              <a:extLst>
                <a:ext uri="{FF2B5EF4-FFF2-40B4-BE49-F238E27FC236}">
                  <a16:creationId xmlns:a16="http://schemas.microsoft.com/office/drawing/2014/main" id="{00000000-0008-0000-0100-00002A000000}"/>
                </a:ext>
              </a:extLst>
            </xdr:cNvPr>
            <xdr:cNvSpPr txBox="1"/>
          </xdr:nvSpPr>
          <xdr:spPr>
            <a:xfrm>
              <a:off x="21216938" y="1547813"/>
              <a:ext cx="785812" cy="3120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en-US" altLang="ja-JP" sz="1400" b="0" i="1">
                        <a:latin typeface="Cambria Math"/>
                      </a:rPr>
                      <m:t>𝑥</m:t>
                    </m:r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42" name="テキスト ボックス 41"/>
            <xdr:cNvSpPr txBox="1"/>
          </xdr:nvSpPr>
          <xdr:spPr>
            <a:xfrm>
              <a:off x="21216938" y="1547813"/>
              <a:ext cx="785812" cy="3120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kumimoji="1" lang="en-US" altLang="ja-JP" sz="1400" b="0" i="0">
                  <a:latin typeface="Cambria Math"/>
                </a:rPr>
                <a:t>𝑥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136</xdr:col>
      <xdr:colOff>0</xdr:colOff>
      <xdr:row>5</xdr:row>
      <xdr:rowOff>0</xdr:rowOff>
    </xdr:from>
    <xdr:ext cx="785812" cy="31200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3" name="テキスト ボックス 42">
              <a:extLst>
                <a:ext uri="{FF2B5EF4-FFF2-40B4-BE49-F238E27FC236}">
                  <a16:creationId xmlns:a16="http://schemas.microsoft.com/office/drawing/2014/main" id="{00000000-0008-0000-0100-00002B000000}"/>
                </a:ext>
              </a:extLst>
            </xdr:cNvPr>
            <xdr:cNvSpPr txBox="1"/>
          </xdr:nvSpPr>
          <xdr:spPr>
            <a:xfrm>
              <a:off x="22002750" y="1547813"/>
              <a:ext cx="785812" cy="3120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en-US" altLang="ja-JP" sz="1400" b="0" i="1">
                        <a:latin typeface="Cambria Math"/>
                      </a:rPr>
                      <m:t>𝑦</m:t>
                    </m:r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43" name="テキスト ボックス 42"/>
            <xdr:cNvSpPr txBox="1"/>
          </xdr:nvSpPr>
          <xdr:spPr>
            <a:xfrm>
              <a:off x="22002750" y="1547813"/>
              <a:ext cx="785812" cy="3120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kumimoji="1" lang="en-US" altLang="ja-JP" sz="1400" b="0" i="0">
                  <a:latin typeface="Cambria Math"/>
                </a:rPr>
                <a:t>𝑦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139</xdr:col>
      <xdr:colOff>-1</xdr:colOff>
      <xdr:row>5</xdr:row>
      <xdr:rowOff>0</xdr:rowOff>
    </xdr:from>
    <xdr:ext cx="785813" cy="28020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4" name="テキスト ボックス 43">
              <a:extLst>
                <a:ext uri="{FF2B5EF4-FFF2-40B4-BE49-F238E27FC236}">
                  <a16:creationId xmlns:a16="http://schemas.microsoft.com/office/drawing/2014/main" id="{00000000-0008-0000-0100-00002C000000}"/>
                </a:ext>
              </a:extLst>
            </xdr:cNvPr>
            <xdr:cNvSpPr txBox="1"/>
          </xdr:nvSpPr>
          <xdr:spPr>
            <a:xfrm>
              <a:off x="36409312" y="1547813"/>
              <a:ext cx="785813" cy="2802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ctrlPr>
                          <a:rPr kumimoji="1" lang="en-US" altLang="ja-JP" sz="12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kumimoji="1" lang="en-US" altLang="ja-JP" sz="12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kumimoji="1" lang="en-US" altLang="ja-JP" sz="1200" b="0" i="1">
                                <a:latin typeface="Cambria Math"/>
                              </a:rPr>
                              <m:t>𝑥</m:t>
                            </m:r>
                          </m:e>
                          <m:sub>
                            <m:r>
                              <a:rPr kumimoji="1" lang="en-US" altLang="ja-JP" sz="1200" b="0" i="1">
                                <a:latin typeface="Cambria Math"/>
                              </a:rPr>
                              <m:t>𝑖</m:t>
                            </m:r>
                          </m:sub>
                        </m:sSub>
                        <m:r>
                          <a:rPr kumimoji="1" lang="en-US" altLang="ja-JP" sz="1200" b="0" i="1">
                            <a:latin typeface="Cambria Math"/>
                          </a:rPr>
                          <m:t>−</m:t>
                        </m:r>
                        <m:acc>
                          <m:accPr>
                            <m:chr m:val="̅"/>
                            <m:ctrlPr>
                              <a:rPr kumimoji="1" lang="en-US" altLang="ja-JP" sz="1200" b="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kumimoji="1" lang="en-US" altLang="ja-JP" sz="1200" b="0" i="1">
                                <a:latin typeface="Cambria Math"/>
                              </a:rPr>
                              <m:t>𝑥</m:t>
                            </m:r>
                          </m:e>
                        </m:acc>
                      </m:e>
                    </m:d>
                  </m:oMath>
                </m:oMathPara>
              </a14:m>
              <a:endParaRPr kumimoji="1" lang="ja-JP" altLang="en-US" sz="1200"/>
            </a:p>
          </xdr:txBody>
        </xdr:sp>
      </mc:Choice>
      <mc:Fallback xmlns="">
        <xdr:sp macro="" textlink="">
          <xdr:nvSpPr>
            <xdr:cNvPr id="44" name="テキスト ボックス 43"/>
            <xdr:cNvSpPr txBox="1"/>
          </xdr:nvSpPr>
          <xdr:spPr>
            <a:xfrm>
              <a:off x="36409312" y="1547813"/>
              <a:ext cx="785813" cy="2802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kumimoji="1" lang="en-US" altLang="ja-JP" sz="1200" b="0" i="0">
                  <a:latin typeface="Cambria Math"/>
                </a:rPr>
                <a:t>(𝑥_𝑖−𝑥 ̅ )</a:t>
              </a:r>
              <a:endParaRPr kumimoji="1" lang="ja-JP" altLang="en-US" sz="1200"/>
            </a:p>
          </xdr:txBody>
        </xdr:sp>
      </mc:Fallback>
    </mc:AlternateContent>
    <xdr:clientData/>
  </xdr:oneCellAnchor>
  <xdr:oneCellAnchor>
    <xdr:from>
      <xdr:col>142</xdr:col>
      <xdr:colOff>1</xdr:colOff>
      <xdr:row>5</xdr:row>
      <xdr:rowOff>0</xdr:rowOff>
    </xdr:from>
    <xdr:ext cx="773906" cy="28020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6" name="テキスト ボックス 45">
              <a:extLst>
                <a:ext uri="{FF2B5EF4-FFF2-40B4-BE49-F238E27FC236}">
                  <a16:creationId xmlns:a16="http://schemas.microsoft.com/office/drawing/2014/main" id="{00000000-0008-0000-0100-00002E000000}"/>
                </a:ext>
              </a:extLst>
            </xdr:cNvPr>
            <xdr:cNvSpPr txBox="1"/>
          </xdr:nvSpPr>
          <xdr:spPr>
            <a:xfrm>
              <a:off x="37195126" y="1547813"/>
              <a:ext cx="773906" cy="2802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ctrlPr>
                          <a:rPr kumimoji="1" lang="en-US" altLang="ja-JP" sz="12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kumimoji="1" lang="en-US" altLang="ja-JP" sz="12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kumimoji="1" lang="en-US" altLang="ja-JP" sz="1200" b="0" i="1">
                                <a:latin typeface="Cambria Math"/>
                              </a:rPr>
                              <m:t>𝑦</m:t>
                            </m:r>
                          </m:e>
                          <m:sub>
                            <m:r>
                              <a:rPr kumimoji="1" lang="en-US" altLang="ja-JP" sz="1200" b="0" i="1">
                                <a:latin typeface="Cambria Math"/>
                              </a:rPr>
                              <m:t>𝑖</m:t>
                            </m:r>
                          </m:sub>
                        </m:sSub>
                        <m:r>
                          <a:rPr kumimoji="1" lang="en-US" altLang="ja-JP" sz="1200" b="0" i="1">
                            <a:latin typeface="Cambria Math"/>
                          </a:rPr>
                          <m:t>−</m:t>
                        </m:r>
                        <m:acc>
                          <m:accPr>
                            <m:chr m:val="̅"/>
                            <m:ctrlPr>
                              <a:rPr kumimoji="1" lang="en-US" altLang="ja-JP" sz="1200" b="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kumimoji="1" lang="en-US" altLang="ja-JP" sz="1200" b="0" i="1">
                                <a:latin typeface="Cambria Math"/>
                              </a:rPr>
                              <m:t>𝑦</m:t>
                            </m:r>
                          </m:e>
                        </m:acc>
                      </m:e>
                    </m:d>
                  </m:oMath>
                </m:oMathPara>
              </a14:m>
              <a:endParaRPr kumimoji="1" lang="ja-JP" altLang="en-US" sz="1200"/>
            </a:p>
          </xdr:txBody>
        </xdr:sp>
      </mc:Choice>
      <mc:Fallback xmlns="">
        <xdr:sp macro="" textlink="">
          <xdr:nvSpPr>
            <xdr:cNvPr id="46" name="テキスト ボックス 45"/>
            <xdr:cNvSpPr txBox="1"/>
          </xdr:nvSpPr>
          <xdr:spPr>
            <a:xfrm>
              <a:off x="37195126" y="1547813"/>
              <a:ext cx="773906" cy="2802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kumimoji="1" lang="en-US" altLang="ja-JP" sz="1200" b="0" i="0">
                  <a:latin typeface="Cambria Math"/>
                </a:rPr>
                <a:t>(𝑦_𝑖−𝑦 ̅ )</a:t>
              </a:r>
              <a:endParaRPr kumimoji="1" lang="ja-JP" altLang="en-US" sz="1200"/>
            </a:p>
          </xdr:txBody>
        </xdr:sp>
      </mc:Fallback>
    </mc:AlternateContent>
    <xdr:clientData/>
  </xdr:oneCellAnchor>
  <xdr:oneCellAnchor>
    <xdr:from>
      <xdr:col>145</xdr:col>
      <xdr:colOff>0</xdr:colOff>
      <xdr:row>3</xdr:row>
      <xdr:rowOff>0</xdr:rowOff>
    </xdr:from>
    <xdr:ext cx="773906" cy="90487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7" name="テキスト ボックス 46">
              <a:extLst>
                <a:ext uri="{FF2B5EF4-FFF2-40B4-BE49-F238E27FC236}">
                  <a16:creationId xmlns:a16="http://schemas.microsoft.com/office/drawing/2014/main" id="{00000000-0008-0000-0100-00002F000000}"/>
                </a:ext>
              </a:extLst>
            </xdr:cNvPr>
            <xdr:cNvSpPr txBox="1"/>
          </xdr:nvSpPr>
          <xdr:spPr>
            <a:xfrm>
              <a:off x="37980938" y="928688"/>
              <a:ext cx="773906" cy="9048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 algn="ctr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ctrlPr>
                          <a:rPr kumimoji="1" lang="en-US" altLang="ja-JP" sz="12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kumimoji="1" lang="en-US" altLang="ja-JP" sz="12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kumimoji="1" lang="en-US" altLang="ja-JP" sz="1200" b="0" i="1">
                                <a:latin typeface="Cambria Math"/>
                              </a:rPr>
                              <m:t>𝑥</m:t>
                            </m:r>
                          </m:e>
                          <m:sub>
                            <m:r>
                              <a:rPr kumimoji="1" lang="en-US" altLang="ja-JP" sz="1200" b="0" i="1">
                                <a:latin typeface="Cambria Math"/>
                              </a:rPr>
                              <m:t>𝑖</m:t>
                            </m:r>
                          </m:sub>
                        </m:sSub>
                        <m:r>
                          <a:rPr kumimoji="1" lang="en-US" altLang="ja-JP" sz="1200" b="0" i="1">
                            <a:latin typeface="Cambria Math"/>
                          </a:rPr>
                          <m:t>−</m:t>
                        </m:r>
                        <m:acc>
                          <m:accPr>
                            <m:chr m:val="̅"/>
                            <m:ctrlPr>
                              <a:rPr kumimoji="1" lang="en-US" altLang="ja-JP" sz="1200" b="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kumimoji="1" lang="en-US" altLang="ja-JP" sz="1200" b="0" i="1">
                                <a:latin typeface="Cambria Math"/>
                              </a:rPr>
                              <m:t>𝑥</m:t>
                            </m:r>
                          </m:e>
                        </m:acc>
                      </m:e>
                    </m:d>
                  </m:oMath>
                </m:oMathPara>
              </a14:m>
              <a:br>
                <a:rPr kumimoji="1" lang="en-US" altLang="ja-JP" sz="1200" b="0" i="1">
                  <a:latin typeface="Cambria Math"/>
                </a:rPr>
              </a:br>
              <a:r>
                <a:rPr kumimoji="1" lang="en-US" altLang="ja-JP" sz="1200" b="0" i="0">
                  <a:latin typeface="Cambria Math"/>
                </a:rPr>
                <a:t>×</a:t>
              </a:r>
              <a:br>
                <a:rPr kumimoji="1" lang="en-US" altLang="ja-JP" sz="1200" b="0" i="1">
                  <a:latin typeface="Cambria Math"/>
                  <a:ea typeface="Cambria Math"/>
                </a:rPr>
              </a:b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ctrlPr>
                          <a:rPr kumimoji="1" lang="en-US" altLang="ja-JP" sz="12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kumimoji="1" lang="en-US" altLang="ja-JP" sz="12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kumimoji="1" lang="en-US" altLang="ja-JP" sz="1200" b="0" i="1">
                                <a:latin typeface="Cambria Math"/>
                              </a:rPr>
                              <m:t>𝑦</m:t>
                            </m:r>
                          </m:e>
                          <m:sub>
                            <m:r>
                              <a:rPr kumimoji="1" lang="en-US" altLang="ja-JP" sz="1200" b="0" i="1">
                                <a:latin typeface="Cambria Math"/>
                              </a:rPr>
                              <m:t>𝑖</m:t>
                            </m:r>
                          </m:sub>
                        </m:sSub>
                        <m:r>
                          <a:rPr kumimoji="1" lang="en-US" altLang="ja-JP" sz="1200" b="0" i="1">
                            <a:latin typeface="Cambria Math"/>
                          </a:rPr>
                          <m:t>−</m:t>
                        </m:r>
                        <m:acc>
                          <m:accPr>
                            <m:chr m:val="̅"/>
                            <m:ctrlPr>
                              <a:rPr kumimoji="1" lang="en-US" altLang="ja-JP" sz="1200" b="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kumimoji="1" lang="en-US" altLang="ja-JP" sz="1200" b="0" i="1">
                                <a:latin typeface="Cambria Math"/>
                              </a:rPr>
                              <m:t>𝑦</m:t>
                            </m:r>
                          </m:e>
                        </m:acc>
                      </m:e>
                    </m:d>
                  </m:oMath>
                </m:oMathPara>
              </a14:m>
              <a:endParaRPr kumimoji="1" lang="ja-JP" altLang="en-US" sz="1200"/>
            </a:p>
          </xdr:txBody>
        </xdr:sp>
      </mc:Choice>
      <mc:Fallback xmlns="">
        <xdr:sp macro="" textlink="">
          <xdr:nvSpPr>
            <xdr:cNvPr id="47" name="テキスト ボックス 46"/>
            <xdr:cNvSpPr txBox="1"/>
          </xdr:nvSpPr>
          <xdr:spPr>
            <a:xfrm>
              <a:off x="37980938" y="928688"/>
              <a:ext cx="773906" cy="9048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 algn="ctr"/>
              <a:r>
                <a:rPr kumimoji="1" lang="en-US" altLang="ja-JP" sz="1200" b="0" i="0">
                  <a:latin typeface="Cambria Math"/>
                </a:rPr>
                <a:t>(𝑥_𝑖−𝑥 ̅ )</a:t>
              </a:r>
              <a:r>
                <a:rPr kumimoji="1" lang="en-US" altLang="ja-JP" sz="1200" b="0" i="1">
                  <a:latin typeface="Cambria Math"/>
                </a:rPr>
                <a:t/>
              </a:r>
              <a:br>
                <a:rPr kumimoji="1" lang="en-US" altLang="ja-JP" sz="1200" b="0" i="1">
                  <a:latin typeface="Cambria Math"/>
                </a:rPr>
              </a:br>
              <a:r>
                <a:rPr kumimoji="1" lang="en-US" altLang="ja-JP" sz="1200" b="0" i="0">
                  <a:latin typeface="Cambria Math"/>
                </a:rPr>
                <a:t>×</a:t>
              </a:r>
              <a:r>
                <a:rPr kumimoji="1" lang="en-US" altLang="ja-JP" sz="1200" b="0" i="1">
                  <a:latin typeface="Cambria Math"/>
                  <a:ea typeface="Cambria Math"/>
                </a:rPr>
                <a:t/>
              </a:r>
              <a:br>
                <a:rPr kumimoji="1" lang="en-US" altLang="ja-JP" sz="1200" b="0" i="1">
                  <a:latin typeface="Cambria Math"/>
                  <a:ea typeface="Cambria Math"/>
                </a:rPr>
              </a:br>
              <a:r>
                <a:rPr kumimoji="1" lang="en-US" altLang="ja-JP" sz="1200" b="0" i="0">
                  <a:latin typeface="Cambria Math"/>
                </a:rPr>
                <a:t>(𝑦_𝑖−𝑦 ̅ )</a:t>
              </a:r>
              <a:endParaRPr kumimoji="1" lang="ja-JP" altLang="en-US" sz="1200"/>
            </a:p>
          </xdr:txBody>
        </xdr:sp>
      </mc:Fallback>
    </mc:AlternateContent>
    <xdr:clientData/>
  </xdr:oneCellAnchor>
  <xdr:oneCellAnchor>
    <xdr:from>
      <xdr:col>151</xdr:col>
      <xdr:colOff>261936</xdr:colOff>
      <xdr:row>5</xdr:row>
      <xdr:rowOff>0</xdr:rowOff>
    </xdr:from>
    <xdr:ext cx="988219" cy="2857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8" name="テキスト ボックス 47">
              <a:extLst>
                <a:ext uri="{FF2B5EF4-FFF2-40B4-BE49-F238E27FC236}">
                  <a16:creationId xmlns:a16="http://schemas.microsoft.com/office/drawing/2014/main" id="{00000000-0008-0000-0100-000030000000}"/>
                </a:ext>
              </a:extLst>
            </xdr:cNvPr>
            <xdr:cNvSpPr txBox="1"/>
          </xdr:nvSpPr>
          <xdr:spPr>
            <a:xfrm>
              <a:off x="39814499" y="1547813"/>
              <a:ext cx="988219" cy="2857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kumimoji="1" lang="en-US" altLang="ja-JP" sz="12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kumimoji="1" lang="en-US" altLang="ja-JP" sz="12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kumimoji="1" lang="en-US" altLang="ja-JP" sz="12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kumimoji="1" lang="en-US" altLang="ja-JP" sz="1200" b="0" i="1">
                                    <a:latin typeface="Cambria Math"/>
                                  </a:rPr>
                                  <m:t>𝑦</m:t>
                                </m:r>
                              </m:e>
                              <m:sub>
                                <m:r>
                                  <a:rPr kumimoji="1" lang="en-US" altLang="ja-JP" sz="1200" b="0" i="1">
                                    <a:latin typeface="Cambria Math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kumimoji="1" lang="en-US" altLang="ja-JP" sz="1200" b="0" i="1">
                                <a:latin typeface="Cambria Math"/>
                              </a:rPr>
                              <m:t>−</m:t>
                            </m:r>
                            <m:acc>
                              <m:accPr>
                                <m:chr m:val="̅"/>
                                <m:ctrlPr>
                                  <a:rPr kumimoji="1" lang="en-US" altLang="ja-JP" sz="1200" b="0" i="1"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r>
                                  <a:rPr kumimoji="1" lang="en-US" altLang="ja-JP" sz="1200" b="0" i="1">
                                    <a:latin typeface="Cambria Math"/>
                                  </a:rPr>
                                  <m:t>𝑦</m:t>
                                </m:r>
                              </m:e>
                            </m:acc>
                          </m:e>
                        </m:d>
                      </m:e>
                      <m:sup>
                        <m:r>
                          <a:rPr kumimoji="1" lang="en-US" altLang="ja-JP" sz="1200" b="0" i="0">
                            <a:latin typeface="Cambria Math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kumimoji="1" lang="ja-JP" altLang="en-US" sz="1200"/>
            </a:p>
          </xdr:txBody>
        </xdr:sp>
      </mc:Choice>
      <mc:Fallback xmlns="">
        <xdr:sp macro="" textlink="">
          <xdr:nvSpPr>
            <xdr:cNvPr id="48" name="テキスト ボックス 47"/>
            <xdr:cNvSpPr txBox="1"/>
          </xdr:nvSpPr>
          <xdr:spPr>
            <a:xfrm>
              <a:off x="39814499" y="1547813"/>
              <a:ext cx="988219" cy="2857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kumimoji="1" lang="en-US" altLang="ja-JP" sz="1200" b="0" i="0">
                  <a:latin typeface="Cambria Math"/>
                </a:rPr>
                <a:t>(𝑦_𝑖−𝑦 ̅ )^2</a:t>
              </a:r>
              <a:endParaRPr kumimoji="1" lang="ja-JP" altLang="en-US" sz="1200"/>
            </a:p>
          </xdr:txBody>
        </xdr:sp>
      </mc:Fallback>
    </mc:AlternateContent>
    <xdr:clientData/>
  </xdr:oneCellAnchor>
  <xdr:oneCellAnchor>
    <xdr:from>
      <xdr:col>148</xdr:col>
      <xdr:colOff>0</xdr:colOff>
      <xdr:row>5</xdr:row>
      <xdr:rowOff>0</xdr:rowOff>
    </xdr:from>
    <xdr:ext cx="1023938" cy="28366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9" name="テキスト ボックス 48">
              <a:extLst>
                <a:ext uri="{FF2B5EF4-FFF2-40B4-BE49-F238E27FC236}">
                  <a16:creationId xmlns:a16="http://schemas.microsoft.com/office/drawing/2014/main" id="{00000000-0008-0000-0100-000031000000}"/>
                </a:ext>
              </a:extLst>
            </xdr:cNvPr>
            <xdr:cNvSpPr txBox="1"/>
          </xdr:nvSpPr>
          <xdr:spPr>
            <a:xfrm>
              <a:off x="38766750" y="1547813"/>
              <a:ext cx="1023938" cy="28366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kumimoji="1" lang="en-US" altLang="ja-JP" sz="12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kumimoji="1" lang="en-US" altLang="ja-JP" sz="12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kumimoji="1" lang="en-US" altLang="ja-JP" sz="12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kumimoji="1" lang="en-US" altLang="ja-JP" sz="1200" b="0" i="1">
                                    <a:latin typeface="Cambria Math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kumimoji="1" lang="en-US" altLang="ja-JP" sz="1200" b="0" i="1">
                                    <a:latin typeface="Cambria Math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kumimoji="1" lang="en-US" altLang="ja-JP" sz="1200" b="0" i="1">
                                <a:latin typeface="Cambria Math"/>
                              </a:rPr>
                              <m:t>−</m:t>
                            </m:r>
                            <m:acc>
                              <m:accPr>
                                <m:chr m:val="̅"/>
                                <m:ctrlPr>
                                  <a:rPr kumimoji="1" lang="en-US" altLang="ja-JP" sz="1200" b="0" i="1"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r>
                                  <a:rPr kumimoji="1" lang="en-US" altLang="ja-JP" sz="1200" b="0" i="1">
                                    <a:latin typeface="Cambria Math"/>
                                  </a:rPr>
                                  <m:t>𝑥</m:t>
                                </m:r>
                              </m:e>
                            </m:acc>
                          </m:e>
                        </m:d>
                      </m:e>
                      <m:sup>
                        <m:r>
                          <a:rPr kumimoji="1" lang="en-US" altLang="ja-JP" sz="1200" b="0" i="1">
                            <a:latin typeface="Cambria Math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kumimoji="1" lang="ja-JP" altLang="en-US" sz="1200"/>
            </a:p>
          </xdr:txBody>
        </xdr:sp>
      </mc:Choice>
      <mc:Fallback xmlns="">
        <xdr:sp macro="" textlink="">
          <xdr:nvSpPr>
            <xdr:cNvPr id="49" name="テキスト ボックス 48"/>
            <xdr:cNvSpPr txBox="1"/>
          </xdr:nvSpPr>
          <xdr:spPr>
            <a:xfrm>
              <a:off x="38766750" y="1547813"/>
              <a:ext cx="1023938" cy="28366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kumimoji="1" lang="en-US" altLang="ja-JP" sz="1200" b="0" i="0">
                  <a:latin typeface="Cambria Math"/>
                </a:rPr>
                <a:t>(𝑥_𝑖−𝑥 ̅ )^2</a:t>
              </a:r>
              <a:endParaRPr kumimoji="1" lang="ja-JP" altLang="en-US" sz="1200"/>
            </a:p>
          </xdr:txBody>
        </xdr:sp>
      </mc:Fallback>
    </mc:AlternateContent>
    <xdr:clientData/>
  </xdr:oneCellAnchor>
  <xdr:oneCellAnchor>
    <xdr:from>
      <xdr:col>139</xdr:col>
      <xdr:colOff>0</xdr:colOff>
      <xdr:row>19</xdr:row>
      <xdr:rowOff>0</xdr:rowOff>
    </xdr:from>
    <xdr:ext cx="3655218" cy="61407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1" name="テキスト ボックス 50">
              <a:extLst>
                <a:ext uri="{FF2B5EF4-FFF2-40B4-BE49-F238E27FC236}">
                  <a16:creationId xmlns:a16="http://schemas.microsoft.com/office/drawing/2014/main" id="{00000000-0008-0000-0100-000033000000}"/>
                </a:ext>
              </a:extLst>
            </xdr:cNvPr>
            <xdr:cNvSpPr txBox="1"/>
          </xdr:nvSpPr>
          <xdr:spPr>
            <a:xfrm>
              <a:off x="36409313" y="5881688"/>
              <a:ext cx="3655218" cy="61407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400" b="0" i="1">
                            <a:latin typeface="Cambria Math"/>
                          </a:rPr>
                          <m:t>𝑆</m:t>
                        </m:r>
                      </m:e>
                      <m:sub>
                        <m:r>
                          <a:rPr kumimoji="1" lang="en-US" altLang="ja-JP" sz="1400" b="0" i="1">
                            <a:latin typeface="Cambria Math"/>
                          </a:rPr>
                          <m:t>𝑥𝑦</m:t>
                        </m:r>
                      </m:sub>
                    </m:sSub>
                    <m:r>
                      <a:rPr kumimoji="1" lang="en-US" altLang="ja-JP" sz="1400" b="0" i="1">
                        <a:latin typeface="Cambria Math"/>
                      </a:rPr>
                      <m:t>=</m:t>
                    </m:r>
                    <m:f>
                      <m:f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kumimoji="1" lang="en-US" altLang="ja-JP" sz="1400" b="0" i="1">
                            <a:latin typeface="Cambria Math"/>
                          </a:rPr>
                          <m:t>1</m:t>
                        </m:r>
                      </m:num>
                      <m:den>
                        <m:r>
                          <a:rPr kumimoji="1" lang="en-US" altLang="ja-JP" sz="1400" b="0" i="1">
                            <a:latin typeface="Cambria Math"/>
                          </a:rPr>
                          <m:t>𝑛</m:t>
                        </m:r>
                      </m:den>
                    </m:f>
                    <m:nary>
                      <m:naryPr>
                        <m:chr m:val="∑"/>
                        <m:subHide m:val="on"/>
                        <m:supHide m:val="on"/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naryPr>
                      <m:sub/>
                      <m:sup/>
                      <m:e>
                        <m:d>
                          <m:dPr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kumimoji="1" lang="en-US" altLang="ja-JP" sz="14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kumimoji="1" lang="en-US" altLang="ja-JP" sz="1400" b="0" i="1">
                                    <a:latin typeface="Cambria Math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kumimoji="1" lang="en-US" altLang="ja-JP" sz="1400" b="0" i="1">
                                    <a:latin typeface="Cambria Math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kumimoji="1" lang="en-US" altLang="ja-JP" sz="1400" b="0" i="1">
                                <a:latin typeface="Cambria Math"/>
                              </a:rPr>
                              <m:t>−</m:t>
                            </m:r>
                            <m:acc>
                              <m:accPr>
                                <m:chr m:val="̅"/>
                                <m:ctrlPr>
                                  <a:rPr kumimoji="1" lang="en-US" altLang="ja-JP" sz="1400" b="0" i="1"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r>
                                  <a:rPr kumimoji="1" lang="en-US" altLang="ja-JP" sz="1400" b="0" i="1">
                                    <a:latin typeface="Cambria Math"/>
                                  </a:rPr>
                                  <m:t>𝑥</m:t>
                                </m:r>
                              </m:e>
                            </m:acc>
                          </m:e>
                        </m:d>
                        <m:d>
                          <m:dPr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kumimoji="1" lang="en-US" altLang="ja-JP" sz="14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kumimoji="1" lang="en-US" altLang="ja-JP" sz="1400" b="0" i="1">
                                    <a:latin typeface="Cambria Math"/>
                                  </a:rPr>
                                  <m:t>𝑦</m:t>
                                </m:r>
                              </m:e>
                              <m:sub>
                                <m:r>
                                  <a:rPr kumimoji="1" lang="en-US" altLang="ja-JP" sz="1400" b="0" i="1">
                                    <a:latin typeface="Cambria Math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kumimoji="1" lang="en-US" altLang="ja-JP" sz="1400" b="0" i="1">
                                <a:latin typeface="Cambria Math"/>
                              </a:rPr>
                              <m:t>−</m:t>
                            </m:r>
                            <m:acc>
                              <m:accPr>
                                <m:chr m:val="̅"/>
                                <m:ctrlPr>
                                  <a:rPr kumimoji="1" lang="en-US" altLang="ja-JP" sz="1400" b="0" i="1"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r>
                                  <a:rPr kumimoji="1" lang="en-US" altLang="ja-JP" sz="1400" b="0" i="1">
                                    <a:latin typeface="Cambria Math"/>
                                  </a:rPr>
                                  <m:t>𝑦</m:t>
                                </m:r>
                              </m:e>
                            </m:acc>
                          </m:e>
                        </m:d>
                      </m:e>
                    </m:nary>
                    <m:r>
                      <a:rPr kumimoji="1" lang="en-US" altLang="ja-JP" sz="1400" b="0" i="1">
                        <a:latin typeface="Cambria Math"/>
                      </a:rPr>
                      <m:t>=</m:t>
                    </m:r>
                    <m:r>
                      <a:rPr kumimoji="1" lang="en-US" altLang="ja-JP" sz="1400" b="0" i="1">
                        <a:solidFill>
                          <a:srgbClr val="FF0000"/>
                        </a:solidFill>
                        <a:latin typeface="Cambria Math"/>
                      </a:rPr>
                      <m:t>−4.196</m:t>
                    </m:r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51" name="テキスト ボックス 50"/>
            <xdr:cNvSpPr txBox="1"/>
          </xdr:nvSpPr>
          <xdr:spPr>
            <a:xfrm>
              <a:off x="36409313" y="5881688"/>
              <a:ext cx="3655218" cy="61407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kumimoji="1" lang="en-US" altLang="ja-JP" sz="1400" b="0" i="0">
                  <a:latin typeface="Cambria Math"/>
                </a:rPr>
                <a:t>𝑆_𝑥𝑦=1/𝑛 ∑▒(𝑥_𝑖−𝑥 ̅ )(𝑦_𝑖−𝑦 ̅ ) =</a:t>
              </a:r>
              <a:r>
                <a:rPr kumimoji="1" lang="en-US" altLang="ja-JP" sz="1400" b="0" i="0">
                  <a:solidFill>
                    <a:srgbClr val="FF0000"/>
                  </a:solidFill>
                  <a:latin typeface="Cambria Math"/>
                </a:rPr>
                <a:t>−4.196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139</xdr:col>
      <xdr:colOff>0</xdr:colOff>
      <xdr:row>21</xdr:row>
      <xdr:rowOff>250032</xdr:rowOff>
    </xdr:from>
    <xdr:ext cx="3655218" cy="72885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2" name="テキスト ボックス 51">
              <a:extLst>
                <a:ext uri="{FF2B5EF4-FFF2-40B4-BE49-F238E27FC236}">
                  <a16:creationId xmlns:a16="http://schemas.microsoft.com/office/drawing/2014/main" id="{00000000-0008-0000-0100-000034000000}"/>
                </a:ext>
              </a:extLst>
            </xdr:cNvPr>
            <xdr:cNvSpPr txBox="1"/>
          </xdr:nvSpPr>
          <xdr:spPr>
            <a:xfrm>
              <a:off x="36409313" y="6750845"/>
              <a:ext cx="3655218" cy="7288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400" b="0" i="1">
                            <a:latin typeface="Cambria Math"/>
                          </a:rPr>
                          <m:t>𝑆</m:t>
                        </m:r>
                      </m:e>
                      <m:sub>
                        <m:r>
                          <a:rPr kumimoji="1" lang="en-US" altLang="ja-JP" sz="1400" b="0" i="1">
                            <a:latin typeface="Cambria Math"/>
                          </a:rPr>
                          <m:t>𝑥</m:t>
                        </m:r>
                      </m:sub>
                    </m:sSub>
                    <m:r>
                      <a:rPr kumimoji="1" lang="en-US" altLang="ja-JP" sz="1400" b="0" i="1">
                        <a:latin typeface="Cambria Math"/>
                      </a:rPr>
                      <m:t>=</m:t>
                    </m:r>
                    <m:rad>
                      <m:radPr>
                        <m:degHide m:val="on"/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kumimoji="1" lang="en-US" altLang="ja-JP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kumimoji="1" lang="en-US" altLang="ja-JP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r>
                              <a:rPr kumimoji="1" lang="en-US" altLang="ja-JP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</m:den>
                        </m:f>
                        <m:nary>
                          <m:naryPr>
                            <m:chr m:val="∑"/>
                            <m:subHide m:val="on"/>
                            <m:supHide m:val="on"/>
                            <m:ctrlPr>
                              <a:rPr kumimoji="1" lang="en-US" altLang="ja-JP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naryPr>
                          <m:sub/>
                          <m:sup/>
                          <m:e>
                            <m:sSup>
                              <m:sSupPr>
                                <m:ctrlPr>
                                  <a:rPr kumimoji="1" lang="en-US" altLang="ja-JP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d>
                                  <m:dPr>
                                    <m:ctrlPr>
                                      <a:rPr kumimoji="1" lang="en-US" altLang="ja-JP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sSub>
                                      <m:sSubPr>
                                        <m:ctrlPr>
                                          <a:rPr kumimoji="1" lang="en-US" altLang="ja-JP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kumimoji="1" lang="en-US" altLang="ja-JP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𝑥</m:t>
                                        </m:r>
                                      </m:e>
                                      <m:sub>
                                        <m:r>
                                          <a:rPr kumimoji="1" lang="en-US" altLang="ja-JP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𝑖</m:t>
                                        </m:r>
                                      </m:sub>
                                    </m:sSub>
                                    <m:r>
                                      <a:rPr kumimoji="1" lang="en-US" altLang="ja-JP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</m:t>
                                    </m:r>
                                    <m:acc>
                                      <m:accPr>
                                        <m:chr m:val="̅"/>
                                        <m:ctrlPr>
                                          <a:rPr kumimoji="1" lang="en-US" altLang="ja-JP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accPr>
                                      <m:e>
                                        <m:r>
                                          <a:rPr kumimoji="1" lang="en-US" altLang="ja-JP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𝑥</m:t>
                                        </m:r>
                                      </m:e>
                                    </m:acc>
                                  </m:e>
                                </m:d>
                              </m:e>
                              <m:sup>
                                <m:r>
                                  <a:rPr kumimoji="1" lang="en-US" altLang="ja-JP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p>
                          </m:e>
                        </m:nary>
                      </m:e>
                    </m:rad>
                    <m:r>
                      <a:rPr kumimoji="1" lang="en-US" altLang="ja-JP" sz="1400" b="0" i="1">
                        <a:latin typeface="Cambria Math"/>
                      </a:rPr>
                      <m:t>=</m:t>
                    </m:r>
                    <m:rad>
                      <m:radPr>
                        <m:degHide m:val="on"/>
                        <m:ctrlPr>
                          <a:rPr kumimoji="1" lang="en-US" altLang="ja-JP" sz="1400" b="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kumimoji="1" lang="en-US" altLang="ja-JP" sz="14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20.81</m:t>
                        </m:r>
                      </m:e>
                    </m:rad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52" name="テキスト ボックス 51"/>
            <xdr:cNvSpPr txBox="1"/>
          </xdr:nvSpPr>
          <xdr:spPr>
            <a:xfrm>
              <a:off x="36409313" y="6750845"/>
              <a:ext cx="3655218" cy="7288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kumimoji="1" lang="en-US" altLang="ja-JP" sz="1400" b="0" i="0">
                  <a:latin typeface="Cambria Math"/>
                </a:rPr>
                <a:t>𝑆_𝑥=√(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1/𝑛 ∑▒(𝑥_𝑖−𝑥 ̅ )^2 </a:t>
              </a:r>
              <a:r>
                <a:rPr kumimoji="1" lang="en-US" altLang="ja-JP" sz="14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)</a:t>
              </a:r>
              <a:r>
                <a:rPr kumimoji="1" lang="en-US" altLang="ja-JP" sz="1400" b="0" i="0">
                  <a:latin typeface="Cambria Math"/>
                </a:rPr>
                <a:t>=</a:t>
              </a:r>
              <a:r>
                <a:rPr kumimoji="1" lang="en-US" altLang="ja-JP" sz="1400" b="0" i="0">
                  <a:solidFill>
                    <a:srgbClr val="FF0000"/>
                  </a:solidFill>
                  <a:latin typeface="Cambria Math"/>
                </a:rPr>
                <a:t>√20.81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139</xdr:col>
      <xdr:colOff>0</xdr:colOff>
      <xdr:row>24</xdr:row>
      <xdr:rowOff>250032</xdr:rowOff>
    </xdr:from>
    <xdr:ext cx="3655218" cy="72885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3" name="テキスト ボックス 52">
              <a:extLst>
                <a:ext uri="{FF2B5EF4-FFF2-40B4-BE49-F238E27FC236}">
                  <a16:creationId xmlns:a16="http://schemas.microsoft.com/office/drawing/2014/main" id="{00000000-0008-0000-0100-000035000000}"/>
                </a:ext>
              </a:extLst>
            </xdr:cNvPr>
            <xdr:cNvSpPr txBox="1"/>
          </xdr:nvSpPr>
          <xdr:spPr>
            <a:xfrm>
              <a:off x="36409313" y="6750845"/>
              <a:ext cx="3655218" cy="7288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400" b="0" i="1">
                            <a:latin typeface="Cambria Math"/>
                          </a:rPr>
                          <m:t>𝑆</m:t>
                        </m:r>
                      </m:e>
                      <m:sub>
                        <m:r>
                          <a:rPr kumimoji="1" lang="en-US" altLang="ja-JP" sz="1400" b="0" i="1">
                            <a:latin typeface="Cambria Math"/>
                          </a:rPr>
                          <m:t>𝑦</m:t>
                        </m:r>
                      </m:sub>
                    </m:sSub>
                    <m:r>
                      <a:rPr kumimoji="1" lang="en-US" altLang="ja-JP" sz="1400" b="0" i="1">
                        <a:latin typeface="Cambria Math"/>
                      </a:rPr>
                      <m:t>=</m:t>
                    </m:r>
                    <m:rad>
                      <m:radPr>
                        <m:degHide m:val="on"/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kumimoji="1" lang="en-US" altLang="ja-JP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kumimoji="1" lang="en-US" altLang="ja-JP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r>
                              <a:rPr kumimoji="1" lang="en-US" altLang="ja-JP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</m:den>
                        </m:f>
                        <m:nary>
                          <m:naryPr>
                            <m:chr m:val="∑"/>
                            <m:subHide m:val="on"/>
                            <m:supHide m:val="on"/>
                            <m:ctrlPr>
                              <a:rPr kumimoji="1" lang="en-US" altLang="ja-JP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naryPr>
                          <m:sub/>
                          <m:sup/>
                          <m:e>
                            <m:sSup>
                              <m:sSupPr>
                                <m:ctrlPr>
                                  <a:rPr kumimoji="1" lang="en-US" altLang="ja-JP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d>
                                  <m:dPr>
                                    <m:ctrlPr>
                                      <a:rPr kumimoji="1" lang="en-US" altLang="ja-JP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sSub>
                                      <m:sSubPr>
                                        <m:ctrlPr>
                                          <a:rPr kumimoji="1" lang="en-US" altLang="ja-JP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kumimoji="1" lang="en-US" altLang="ja-JP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/>
                                            <a:ea typeface="+mn-ea"/>
                                            <a:cs typeface="+mn-cs"/>
                                          </a:rPr>
                                          <m:t>𝑦</m:t>
                                        </m:r>
                                      </m:e>
                                      <m:sub>
                                        <m:r>
                                          <a:rPr kumimoji="1" lang="en-US" altLang="ja-JP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𝑖</m:t>
                                        </m:r>
                                      </m:sub>
                                    </m:sSub>
                                    <m:r>
                                      <a:rPr kumimoji="1" lang="en-US" altLang="ja-JP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</m:t>
                                    </m:r>
                                    <m:acc>
                                      <m:accPr>
                                        <m:chr m:val="̅"/>
                                        <m:ctrlPr>
                                          <a:rPr kumimoji="1" lang="en-US" altLang="ja-JP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accPr>
                                      <m:e>
                                        <m:r>
                                          <a:rPr kumimoji="1" lang="en-US" altLang="ja-JP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/>
                                            <a:ea typeface="+mn-ea"/>
                                            <a:cs typeface="+mn-cs"/>
                                          </a:rPr>
                                          <m:t>𝑦</m:t>
                                        </m:r>
                                      </m:e>
                                    </m:acc>
                                  </m:e>
                                </m:d>
                              </m:e>
                              <m:sup>
                                <m:r>
                                  <a:rPr kumimoji="1" lang="en-US" altLang="ja-JP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p>
                          </m:e>
                        </m:nary>
                      </m:e>
                    </m:rad>
                    <m:r>
                      <a:rPr kumimoji="1" lang="en-US" altLang="ja-JP" sz="1400" b="0" i="1">
                        <a:latin typeface="Cambria Math"/>
                      </a:rPr>
                      <m:t>=</m:t>
                    </m:r>
                    <m:rad>
                      <m:radPr>
                        <m:degHide m:val="on"/>
                        <m:ctrlPr>
                          <a:rPr kumimoji="1" lang="en-US" altLang="ja-JP" sz="1400" b="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kumimoji="1" lang="en-US" altLang="ja-JP" sz="14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0.9476</m:t>
                        </m:r>
                      </m:e>
                    </m:rad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53" name="テキスト ボックス 52"/>
            <xdr:cNvSpPr txBox="1"/>
          </xdr:nvSpPr>
          <xdr:spPr>
            <a:xfrm>
              <a:off x="36409313" y="6750845"/>
              <a:ext cx="3655218" cy="7288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kumimoji="1" lang="en-US" altLang="ja-JP" sz="1400" b="0" i="0">
                  <a:latin typeface="Cambria Math"/>
                </a:rPr>
                <a:t>𝑆_𝑦=√(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1/𝑛 ∑▒(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𝑦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_𝑖−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𝑦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 ̅ )^2 </a:t>
              </a:r>
              <a:r>
                <a:rPr kumimoji="1" lang="en-US" altLang="ja-JP" sz="14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)</a:t>
              </a:r>
              <a:r>
                <a:rPr kumimoji="1" lang="en-US" altLang="ja-JP" sz="1400" b="0" i="0">
                  <a:latin typeface="Cambria Math"/>
                </a:rPr>
                <a:t>=</a:t>
              </a:r>
              <a:r>
                <a:rPr kumimoji="1" lang="en-US" altLang="ja-JP" sz="1400" b="0" i="0">
                  <a:solidFill>
                    <a:srgbClr val="FF0000"/>
                  </a:solidFill>
                  <a:latin typeface="Cambria Math"/>
                </a:rPr>
                <a:t>√0.9476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138</xdr:col>
      <xdr:colOff>190502</xdr:colOff>
      <xdr:row>28</xdr:row>
      <xdr:rowOff>23812</xdr:rowOff>
    </xdr:from>
    <xdr:ext cx="3833812" cy="59330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4" name="テキスト ボックス 53">
              <a:extLst>
                <a:ext uri="{FF2B5EF4-FFF2-40B4-BE49-F238E27FC236}">
                  <a16:creationId xmlns:a16="http://schemas.microsoft.com/office/drawing/2014/main" id="{00000000-0008-0000-0100-000036000000}"/>
                </a:ext>
              </a:extLst>
            </xdr:cNvPr>
            <xdr:cNvSpPr txBox="1"/>
          </xdr:nvSpPr>
          <xdr:spPr>
            <a:xfrm>
              <a:off x="36337877" y="8691562"/>
              <a:ext cx="3833812" cy="5933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400" b="0" i="1">
                            <a:latin typeface="Cambria Math"/>
                          </a:rPr>
                          <m:t>𝑟</m:t>
                        </m:r>
                      </m:e>
                      <m:sub>
                        <m:r>
                          <a:rPr kumimoji="1" lang="en-US" altLang="ja-JP" sz="1400" b="0" i="1">
                            <a:latin typeface="Cambria Math"/>
                          </a:rPr>
                          <m:t>𝑥𝑦</m:t>
                        </m:r>
                      </m:sub>
                    </m:sSub>
                    <m:r>
                      <a:rPr kumimoji="1" lang="en-US" altLang="ja-JP" sz="1400" b="0" i="1">
                        <a:latin typeface="Cambria Math"/>
                      </a:rPr>
                      <m:t>=</m:t>
                    </m:r>
                    <m:f>
                      <m:f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𝑆</m:t>
                            </m:r>
                          </m:e>
                          <m:sub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𝑥𝑦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𝑆</m:t>
                            </m:r>
                          </m:e>
                          <m:sub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𝑥</m:t>
                            </m:r>
                          </m:sub>
                        </m:sSub>
                        <m:sSub>
                          <m:sSubPr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𝑆</m:t>
                            </m:r>
                          </m:e>
                          <m:sub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𝑦</m:t>
                            </m:r>
                          </m:sub>
                        </m:sSub>
                      </m:den>
                    </m:f>
                    <m:r>
                      <a:rPr kumimoji="1" lang="en-US" altLang="ja-JP" sz="1400" b="0" i="1">
                        <a:latin typeface="Cambria Math"/>
                      </a:rPr>
                      <m:t>=</m:t>
                    </m:r>
                    <m:f>
                      <m:f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kumimoji="1" lang="en-US" altLang="ja-JP" sz="14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−4.196</m:t>
                        </m:r>
                      </m:num>
                      <m:den>
                        <m:rad>
                          <m:radPr>
                            <m:degHide m:val="on"/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d>
                              <m:dPr>
                                <m:ctrlPr>
                                  <a:rPr kumimoji="1" lang="en-US" altLang="ja-JP" sz="14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kumimoji="1" lang="en-US" altLang="ja-JP" sz="1400" b="0" i="1">
                                    <a:solidFill>
                                      <a:srgbClr val="FF0000"/>
                                    </a:solidFill>
                                    <a:latin typeface="Cambria Math"/>
                                  </a:rPr>
                                  <m:t>20.81</m:t>
                                </m:r>
                              </m:e>
                            </m:d>
                            <m:r>
                              <a:rPr kumimoji="1" lang="en-US" altLang="ja-JP" sz="1400" b="0" i="1">
                                <a:latin typeface="Cambria Math"/>
                                <a:ea typeface="Cambria Math"/>
                              </a:rPr>
                              <m:t>×</m:t>
                            </m:r>
                            <m:d>
                              <m:dPr>
                                <m:ctrlPr>
                                  <a:rPr kumimoji="1" lang="en-US" altLang="ja-JP" sz="1400" b="0" i="1">
                                    <a:latin typeface="Cambria Math" panose="02040503050406030204" pitchFamily="18" charset="0"/>
                                    <a:ea typeface="Cambria Math"/>
                                  </a:rPr>
                                </m:ctrlPr>
                              </m:dPr>
                              <m:e>
                                <m:r>
                                  <a:rPr kumimoji="1" lang="en-US" altLang="ja-JP" sz="1400" b="0" i="1">
                                    <a:solidFill>
                                      <a:srgbClr val="FF0000"/>
                                    </a:solidFill>
                                    <a:latin typeface="Cambria Math"/>
                                    <a:ea typeface="Cambria Math"/>
                                  </a:rPr>
                                  <m:t>0.9476</m:t>
                                </m:r>
                              </m:e>
                            </m:d>
                          </m:e>
                        </m:rad>
                      </m:den>
                    </m:f>
                    <m:r>
                      <a:rPr kumimoji="1" lang="en-US" altLang="ja-JP" sz="1400" b="0" i="1">
                        <a:latin typeface="Cambria Math"/>
                      </a:rPr>
                      <m:t>=</m:t>
                    </m:r>
                    <m:r>
                      <a:rPr kumimoji="1" lang="en-US" altLang="ja-JP" sz="1400" b="0" i="1">
                        <a:solidFill>
                          <a:srgbClr val="FF0000"/>
                        </a:solidFill>
                        <a:latin typeface="Cambria Math"/>
                      </a:rPr>
                      <m:t>−0.9449</m:t>
                    </m:r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54" name="テキスト ボックス 53"/>
            <xdr:cNvSpPr txBox="1"/>
          </xdr:nvSpPr>
          <xdr:spPr>
            <a:xfrm>
              <a:off x="36337877" y="8691562"/>
              <a:ext cx="3833812" cy="5933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kumimoji="1" lang="en-US" altLang="ja-JP" sz="1400" b="0" i="0">
                  <a:latin typeface="Cambria Math"/>
                </a:rPr>
                <a:t>𝑟_𝑥𝑦=𝑆_𝑥𝑦/(𝑆_𝑥 𝑆_𝑦 )=(</a:t>
              </a:r>
              <a:r>
                <a:rPr kumimoji="1" lang="en-US" altLang="ja-JP" sz="1400" b="0" i="0">
                  <a:solidFill>
                    <a:srgbClr val="FF0000"/>
                  </a:solidFill>
                  <a:latin typeface="Cambria Math"/>
                </a:rPr>
                <a:t>−4.196)/√((20.81)</a:t>
              </a:r>
              <a:r>
                <a:rPr kumimoji="1" lang="en-US" altLang="ja-JP" sz="1400" b="0" i="0">
                  <a:latin typeface="Cambria Math"/>
                  <a:ea typeface="Cambria Math"/>
                </a:rPr>
                <a:t>×(</a:t>
              </a:r>
              <a:r>
                <a:rPr kumimoji="1" lang="en-US" altLang="ja-JP" sz="1400" b="0" i="0">
                  <a:solidFill>
                    <a:srgbClr val="FF0000"/>
                  </a:solidFill>
                  <a:latin typeface="Cambria Math"/>
                  <a:ea typeface="Cambria Math"/>
                </a:rPr>
                <a:t>0.9476) )</a:t>
              </a:r>
              <a:r>
                <a:rPr kumimoji="1" lang="en-US" altLang="ja-JP" sz="1400" b="0" i="0">
                  <a:latin typeface="Cambria Math"/>
                </a:rPr>
                <a:t>=</a:t>
              </a:r>
              <a:r>
                <a:rPr kumimoji="1" lang="en-US" altLang="ja-JP" sz="1400" b="0" i="0">
                  <a:solidFill>
                    <a:srgbClr val="FF0000"/>
                  </a:solidFill>
                  <a:latin typeface="Cambria Math"/>
                </a:rPr>
                <a:t>−0.9449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171</xdr:col>
      <xdr:colOff>-1</xdr:colOff>
      <xdr:row>7</xdr:row>
      <xdr:rowOff>0</xdr:rowOff>
    </xdr:from>
    <xdr:ext cx="1583531" cy="61407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6" name="テキスト ボックス 55">
              <a:extLst>
                <a:ext uri="{FF2B5EF4-FFF2-40B4-BE49-F238E27FC236}">
                  <a16:creationId xmlns:a16="http://schemas.microsoft.com/office/drawing/2014/main" id="{00000000-0008-0000-0100-000038000000}"/>
                </a:ext>
              </a:extLst>
            </xdr:cNvPr>
            <xdr:cNvSpPr txBox="1"/>
          </xdr:nvSpPr>
          <xdr:spPr>
            <a:xfrm>
              <a:off x="44791312" y="2166938"/>
              <a:ext cx="1583531" cy="61407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subHide m:val="on"/>
                        <m:supHide m:val="on"/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naryPr>
                      <m:sub/>
                      <m:sup/>
                      <m:e>
                        <m:sSup>
                          <m:sSupPr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kumimoji="1" lang="en-US" altLang="ja-JP" sz="14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kumimoji="1" lang="en-US" altLang="ja-JP" sz="14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kumimoji="1" lang="en-US" altLang="ja-JP" sz="1400" b="0" i="1">
                                        <a:latin typeface="Cambria Math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kumimoji="1" lang="en-US" altLang="ja-JP" sz="1400" b="0" i="1">
                                        <a:latin typeface="Cambria Math"/>
                                      </a:rPr>
                                      <m:t>𝑖</m:t>
                                    </m:r>
                                  </m:sub>
                                </m:sSub>
                                <m:r>
                                  <a:rPr kumimoji="1" lang="en-US" altLang="ja-JP" sz="1400" b="0" i="1">
                                    <a:latin typeface="Cambria Math"/>
                                  </a:rPr>
                                  <m:t>−</m:t>
                                </m:r>
                                <m:acc>
                                  <m:accPr>
                                    <m:chr m:val="̅"/>
                                    <m:ctrlPr>
                                      <a:rPr kumimoji="1" lang="en-US" altLang="ja-JP" sz="14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accPr>
                                  <m:e>
                                    <m:r>
                                      <a:rPr kumimoji="1" lang="en-US" altLang="ja-JP" sz="1400" b="0" i="1">
                                        <a:latin typeface="Cambria Math"/>
                                      </a:rPr>
                                      <m:t>𝑥</m:t>
                                    </m:r>
                                  </m:e>
                                </m:acc>
                              </m:e>
                            </m:d>
                          </m:e>
                          <m:sup>
                            <m:r>
                              <a:rPr kumimoji="1" lang="en-US" altLang="ja-JP" sz="1400" b="0" i="1">
                                <a:latin typeface="Cambria Math"/>
                              </a:rPr>
                              <m:t>2</m:t>
                            </m:r>
                          </m:sup>
                        </m:sSup>
                      </m:e>
                    </m:nary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56" name="テキスト ボックス 55"/>
            <xdr:cNvSpPr txBox="1"/>
          </xdr:nvSpPr>
          <xdr:spPr>
            <a:xfrm>
              <a:off x="44791312" y="2166938"/>
              <a:ext cx="1583531" cy="61407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kumimoji="1" lang="en-US" altLang="ja-JP" sz="1400" b="0" i="0">
                  <a:latin typeface="Cambria Math"/>
                </a:rPr>
                <a:t>∑▒(𝑥_𝑖−𝑥 ̅ )^2 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171</xdr:col>
      <xdr:colOff>0</xdr:colOff>
      <xdr:row>9</xdr:row>
      <xdr:rowOff>0</xdr:rowOff>
    </xdr:from>
    <xdr:ext cx="1559718" cy="61407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7" name="テキスト ボックス 56">
              <a:extLst>
                <a:ext uri="{FF2B5EF4-FFF2-40B4-BE49-F238E27FC236}">
                  <a16:creationId xmlns:a16="http://schemas.microsoft.com/office/drawing/2014/main" id="{00000000-0008-0000-0100-000039000000}"/>
                </a:ext>
              </a:extLst>
            </xdr:cNvPr>
            <xdr:cNvSpPr txBox="1"/>
          </xdr:nvSpPr>
          <xdr:spPr>
            <a:xfrm>
              <a:off x="44791313" y="2786063"/>
              <a:ext cx="1559718" cy="61407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kumimoji="1" lang="en-US" altLang="ja-JP" sz="1400" b="0" i="1">
                            <a:latin typeface="Cambria Math"/>
                          </a:rPr>
                          <m:t>1</m:t>
                        </m:r>
                      </m:num>
                      <m:den>
                        <m:r>
                          <a:rPr kumimoji="1" lang="en-US" altLang="ja-JP" sz="1400" b="0" i="1">
                            <a:latin typeface="Cambria Math"/>
                          </a:rPr>
                          <m:t>𝑛</m:t>
                        </m:r>
                      </m:den>
                    </m:f>
                    <m:nary>
                      <m:naryPr>
                        <m:chr m:val="∑"/>
                        <m:subHide m:val="on"/>
                        <m:supHide m:val="on"/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naryPr>
                      <m:sub/>
                      <m:sup/>
                      <m:e>
                        <m:sSup>
                          <m:sSupPr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kumimoji="1" lang="en-US" altLang="ja-JP" sz="14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kumimoji="1" lang="en-US" altLang="ja-JP" sz="14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kumimoji="1" lang="en-US" altLang="ja-JP" sz="1400" b="0" i="1">
                                        <a:latin typeface="Cambria Math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kumimoji="1" lang="en-US" altLang="ja-JP" sz="1400" b="0" i="1">
                                        <a:latin typeface="Cambria Math"/>
                                      </a:rPr>
                                      <m:t>𝑖</m:t>
                                    </m:r>
                                  </m:sub>
                                </m:sSub>
                                <m:r>
                                  <a:rPr kumimoji="1" lang="en-US" altLang="ja-JP" sz="1400" b="0" i="1">
                                    <a:latin typeface="Cambria Math"/>
                                  </a:rPr>
                                  <m:t>−</m:t>
                                </m:r>
                                <m:acc>
                                  <m:accPr>
                                    <m:chr m:val="̅"/>
                                    <m:ctrlPr>
                                      <a:rPr kumimoji="1" lang="en-US" altLang="ja-JP" sz="14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accPr>
                                  <m:e>
                                    <m:r>
                                      <a:rPr kumimoji="1" lang="en-US" altLang="ja-JP" sz="1400" b="0" i="1">
                                        <a:latin typeface="Cambria Math"/>
                                      </a:rPr>
                                      <m:t>𝑥</m:t>
                                    </m:r>
                                  </m:e>
                                </m:acc>
                              </m:e>
                            </m:d>
                          </m:e>
                          <m:sup>
                            <m:r>
                              <a:rPr kumimoji="1" lang="en-US" altLang="ja-JP" sz="1400" b="0" i="1">
                                <a:latin typeface="Cambria Math"/>
                              </a:rPr>
                              <m:t>2</m:t>
                            </m:r>
                          </m:sup>
                        </m:sSup>
                      </m:e>
                    </m:nary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57" name="テキスト ボックス 56"/>
            <xdr:cNvSpPr txBox="1"/>
          </xdr:nvSpPr>
          <xdr:spPr>
            <a:xfrm>
              <a:off x="44791313" y="2786063"/>
              <a:ext cx="1559718" cy="61407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kumimoji="1" lang="en-US" altLang="ja-JP" sz="1400" b="0" i="0">
                  <a:latin typeface="Cambria Math"/>
                </a:rPr>
                <a:t>1/𝑛 ∑▒(𝑥_𝑖−𝑥 ̅ )^2 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171</xdr:col>
      <xdr:colOff>-1</xdr:colOff>
      <xdr:row>11</xdr:row>
      <xdr:rowOff>0</xdr:rowOff>
    </xdr:from>
    <xdr:ext cx="1571625" cy="61407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8" name="テキスト ボックス 57">
              <a:extLst>
                <a:ext uri="{FF2B5EF4-FFF2-40B4-BE49-F238E27FC236}">
                  <a16:creationId xmlns:a16="http://schemas.microsoft.com/office/drawing/2014/main" id="{00000000-0008-0000-0100-00003A000000}"/>
                </a:ext>
              </a:extLst>
            </xdr:cNvPr>
            <xdr:cNvSpPr txBox="1"/>
          </xdr:nvSpPr>
          <xdr:spPr>
            <a:xfrm>
              <a:off x="44791312" y="3405188"/>
              <a:ext cx="1571625" cy="61407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subHide m:val="on"/>
                        <m:supHide m:val="on"/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naryPr>
                      <m:sub/>
                      <m:sup/>
                      <m:e>
                        <m:sSup>
                          <m:sSupPr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kumimoji="1" lang="en-US" altLang="ja-JP" sz="14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kumimoji="1" lang="en-US" altLang="ja-JP" sz="14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kumimoji="1" lang="en-US" altLang="ja-JP" sz="1400" b="0" i="1">
                                        <a:latin typeface="Cambria Math"/>
                                      </a:rPr>
                                      <m:t>𝑦</m:t>
                                    </m:r>
                                  </m:e>
                                  <m:sub>
                                    <m:r>
                                      <a:rPr kumimoji="1" lang="en-US" altLang="ja-JP" sz="1400" b="0" i="1">
                                        <a:latin typeface="Cambria Math"/>
                                      </a:rPr>
                                      <m:t>𝑖</m:t>
                                    </m:r>
                                  </m:sub>
                                </m:sSub>
                                <m:r>
                                  <a:rPr kumimoji="1" lang="en-US" altLang="ja-JP" sz="1400" b="0" i="1">
                                    <a:latin typeface="Cambria Math"/>
                                  </a:rPr>
                                  <m:t>−</m:t>
                                </m:r>
                                <m:acc>
                                  <m:accPr>
                                    <m:chr m:val="̅"/>
                                    <m:ctrlPr>
                                      <a:rPr kumimoji="1" lang="en-US" altLang="ja-JP" sz="14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accPr>
                                  <m:e>
                                    <m:r>
                                      <a:rPr kumimoji="1" lang="en-US" altLang="ja-JP" sz="1400" b="0" i="1">
                                        <a:latin typeface="Cambria Math"/>
                                      </a:rPr>
                                      <m:t>𝑦</m:t>
                                    </m:r>
                                  </m:e>
                                </m:acc>
                              </m:e>
                            </m:d>
                          </m:e>
                          <m:sup>
                            <m:r>
                              <a:rPr kumimoji="1" lang="en-US" altLang="ja-JP" sz="1400" b="0" i="1">
                                <a:latin typeface="Cambria Math"/>
                              </a:rPr>
                              <m:t>2</m:t>
                            </m:r>
                          </m:sup>
                        </m:sSup>
                      </m:e>
                    </m:nary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58" name="テキスト ボックス 57"/>
            <xdr:cNvSpPr txBox="1"/>
          </xdr:nvSpPr>
          <xdr:spPr>
            <a:xfrm>
              <a:off x="44791312" y="3405188"/>
              <a:ext cx="1571625" cy="61407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kumimoji="1" lang="en-US" altLang="ja-JP" sz="1400" b="0" i="0">
                  <a:latin typeface="Cambria Math"/>
                </a:rPr>
                <a:t>∑▒(𝑦_𝑖−𝑦 ̅ )^2 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171</xdr:col>
      <xdr:colOff>0</xdr:colOff>
      <xdr:row>13</xdr:row>
      <xdr:rowOff>0</xdr:rowOff>
    </xdr:from>
    <xdr:ext cx="1559718" cy="61407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9" name="テキスト ボックス 58">
              <a:extLst>
                <a:ext uri="{FF2B5EF4-FFF2-40B4-BE49-F238E27FC236}">
                  <a16:creationId xmlns:a16="http://schemas.microsoft.com/office/drawing/2014/main" id="{00000000-0008-0000-0100-00003B000000}"/>
                </a:ext>
              </a:extLst>
            </xdr:cNvPr>
            <xdr:cNvSpPr txBox="1"/>
          </xdr:nvSpPr>
          <xdr:spPr>
            <a:xfrm>
              <a:off x="44791313" y="4024313"/>
              <a:ext cx="1559718" cy="61407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kumimoji="1" lang="en-US" altLang="ja-JP" sz="1400" b="0" i="1">
                            <a:latin typeface="Cambria Math"/>
                          </a:rPr>
                          <m:t>1</m:t>
                        </m:r>
                      </m:num>
                      <m:den>
                        <m:r>
                          <a:rPr kumimoji="1" lang="en-US" altLang="ja-JP" sz="1400" b="0" i="1">
                            <a:latin typeface="Cambria Math"/>
                          </a:rPr>
                          <m:t>𝑛</m:t>
                        </m:r>
                      </m:den>
                    </m:f>
                    <m:nary>
                      <m:naryPr>
                        <m:chr m:val="∑"/>
                        <m:subHide m:val="on"/>
                        <m:supHide m:val="on"/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naryPr>
                      <m:sub/>
                      <m:sup/>
                      <m:e>
                        <m:sSup>
                          <m:sSupPr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kumimoji="1" lang="en-US" altLang="ja-JP" sz="14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kumimoji="1" lang="en-US" altLang="ja-JP" sz="14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kumimoji="1" lang="en-US" altLang="ja-JP" sz="1400" b="0" i="1">
                                        <a:latin typeface="Cambria Math"/>
                                      </a:rPr>
                                      <m:t>𝑦</m:t>
                                    </m:r>
                                  </m:e>
                                  <m:sub>
                                    <m:r>
                                      <a:rPr kumimoji="1" lang="en-US" altLang="ja-JP" sz="1400" b="0" i="1">
                                        <a:latin typeface="Cambria Math"/>
                                      </a:rPr>
                                      <m:t>𝑖</m:t>
                                    </m:r>
                                  </m:sub>
                                </m:sSub>
                                <m:r>
                                  <a:rPr kumimoji="1" lang="en-US" altLang="ja-JP" sz="1400" b="0" i="1">
                                    <a:latin typeface="Cambria Math"/>
                                  </a:rPr>
                                  <m:t>−</m:t>
                                </m:r>
                                <m:acc>
                                  <m:accPr>
                                    <m:chr m:val="̅"/>
                                    <m:ctrlPr>
                                      <a:rPr kumimoji="1" lang="en-US" altLang="ja-JP" sz="14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accPr>
                                  <m:e>
                                    <m:r>
                                      <a:rPr kumimoji="1" lang="en-US" altLang="ja-JP" sz="1400" b="0" i="1">
                                        <a:latin typeface="Cambria Math"/>
                                      </a:rPr>
                                      <m:t>𝑦</m:t>
                                    </m:r>
                                  </m:e>
                                </m:acc>
                              </m:e>
                            </m:d>
                          </m:e>
                          <m:sup>
                            <m:r>
                              <a:rPr kumimoji="1" lang="en-US" altLang="ja-JP" sz="1400" b="0" i="1">
                                <a:latin typeface="Cambria Math"/>
                              </a:rPr>
                              <m:t>2</m:t>
                            </m:r>
                          </m:sup>
                        </m:sSup>
                      </m:e>
                    </m:nary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59" name="テキスト ボックス 58"/>
            <xdr:cNvSpPr txBox="1"/>
          </xdr:nvSpPr>
          <xdr:spPr>
            <a:xfrm>
              <a:off x="44791313" y="4024313"/>
              <a:ext cx="1559718" cy="61407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kumimoji="1" lang="en-US" altLang="ja-JP" sz="1400" b="0" i="0">
                  <a:latin typeface="Cambria Math"/>
                </a:rPr>
                <a:t>1/𝑛 ∑▒(𝑦_𝑖−𝑦 ̅ )^2 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171</xdr:col>
      <xdr:colOff>-1</xdr:colOff>
      <xdr:row>15</xdr:row>
      <xdr:rowOff>35718</xdr:rowOff>
    </xdr:from>
    <xdr:ext cx="1571625" cy="53957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0" name="テキスト ボックス 59">
              <a:extLst>
                <a:ext uri="{FF2B5EF4-FFF2-40B4-BE49-F238E27FC236}">
                  <a16:creationId xmlns:a16="http://schemas.microsoft.com/office/drawing/2014/main" id="{00000000-0008-0000-0100-00003C000000}"/>
                </a:ext>
              </a:extLst>
            </xdr:cNvPr>
            <xdr:cNvSpPr txBox="1"/>
          </xdr:nvSpPr>
          <xdr:spPr>
            <a:xfrm>
              <a:off x="44791312" y="4679156"/>
              <a:ext cx="1571625" cy="53957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subHide m:val="on"/>
                        <m:supHide m:val="on"/>
                        <m:ctrlPr>
                          <a:rPr kumimoji="1" lang="en-US" altLang="ja-JP" sz="1200" b="0" i="1">
                            <a:latin typeface="Cambria Math" panose="02040503050406030204" pitchFamily="18" charset="0"/>
                          </a:rPr>
                        </m:ctrlPr>
                      </m:naryPr>
                      <m:sub/>
                      <m:sup/>
                      <m:e>
                        <m:d>
                          <m:dPr>
                            <m:ctrlPr>
                              <a:rPr kumimoji="1" lang="en-US" altLang="ja-JP" sz="12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kumimoji="1" lang="en-US" altLang="ja-JP" sz="12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kumimoji="1" lang="en-US" altLang="ja-JP" sz="1200" b="0" i="1">
                                    <a:latin typeface="Cambria Math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kumimoji="1" lang="en-US" altLang="ja-JP" sz="1200" b="0" i="1">
                                    <a:latin typeface="Cambria Math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kumimoji="1" lang="en-US" altLang="ja-JP" sz="1200" b="0" i="1">
                                <a:latin typeface="Cambria Math"/>
                              </a:rPr>
                              <m:t>−</m:t>
                            </m:r>
                            <m:acc>
                              <m:accPr>
                                <m:chr m:val="̅"/>
                                <m:ctrlPr>
                                  <a:rPr kumimoji="1" lang="en-US" altLang="ja-JP" sz="1200" b="0" i="1"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r>
                                  <a:rPr kumimoji="1" lang="en-US" altLang="ja-JP" sz="1200" b="0" i="1">
                                    <a:latin typeface="Cambria Math"/>
                                  </a:rPr>
                                  <m:t>𝑥</m:t>
                                </m:r>
                              </m:e>
                            </m:acc>
                          </m:e>
                        </m:d>
                        <m:d>
                          <m:dPr>
                            <m:ctrlPr>
                              <a:rPr kumimoji="1" lang="en-US" altLang="ja-JP" sz="12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kumimoji="1" lang="en-US" altLang="ja-JP" sz="12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kumimoji="1" lang="en-US" altLang="ja-JP" sz="1200" b="0" i="1">
                                    <a:latin typeface="Cambria Math"/>
                                  </a:rPr>
                                  <m:t>𝑦</m:t>
                                </m:r>
                              </m:e>
                              <m:sub>
                                <m:r>
                                  <a:rPr kumimoji="1" lang="en-US" altLang="ja-JP" sz="1200" b="0" i="1">
                                    <a:latin typeface="Cambria Math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kumimoji="1" lang="en-US" altLang="ja-JP" sz="1200" b="0" i="1">
                                <a:latin typeface="Cambria Math"/>
                              </a:rPr>
                              <m:t>−</m:t>
                            </m:r>
                            <m:acc>
                              <m:accPr>
                                <m:chr m:val="̅"/>
                                <m:ctrlPr>
                                  <a:rPr kumimoji="1" lang="en-US" altLang="ja-JP" sz="1200" b="0" i="1"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r>
                                  <a:rPr kumimoji="1" lang="en-US" altLang="ja-JP" sz="1200" b="0" i="1">
                                    <a:latin typeface="Cambria Math"/>
                                  </a:rPr>
                                  <m:t>𝑦</m:t>
                                </m:r>
                              </m:e>
                            </m:acc>
                          </m:e>
                        </m:d>
                      </m:e>
                    </m:nary>
                  </m:oMath>
                </m:oMathPara>
              </a14:m>
              <a:endParaRPr kumimoji="1" lang="ja-JP" altLang="en-US" sz="1200"/>
            </a:p>
          </xdr:txBody>
        </xdr:sp>
      </mc:Choice>
      <mc:Fallback xmlns="">
        <xdr:sp macro="" textlink="">
          <xdr:nvSpPr>
            <xdr:cNvPr id="60" name="テキスト ボックス 59"/>
            <xdr:cNvSpPr txBox="1"/>
          </xdr:nvSpPr>
          <xdr:spPr>
            <a:xfrm>
              <a:off x="44791312" y="4679156"/>
              <a:ext cx="1571625" cy="53957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kumimoji="1" lang="en-US" altLang="ja-JP" sz="1200" b="0" i="0">
                  <a:latin typeface="Cambria Math"/>
                </a:rPr>
                <a:t>∑▒(𝑥_𝑖−𝑥 ̅ )(𝑦_𝑖−𝑦 ̅ ) </a:t>
              </a:r>
              <a:endParaRPr kumimoji="1" lang="ja-JP" altLang="en-US" sz="1200"/>
            </a:p>
          </xdr:txBody>
        </xdr:sp>
      </mc:Fallback>
    </mc:AlternateContent>
    <xdr:clientData/>
  </xdr:oneCellAnchor>
  <xdr:oneCellAnchor>
    <xdr:from>
      <xdr:col>171</xdr:col>
      <xdr:colOff>0</xdr:colOff>
      <xdr:row>17</xdr:row>
      <xdr:rowOff>59530</xdr:rowOff>
    </xdr:from>
    <xdr:ext cx="1559718" cy="5022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1" name="テキスト ボックス 60">
              <a:extLst>
                <a:ext uri="{FF2B5EF4-FFF2-40B4-BE49-F238E27FC236}">
                  <a16:creationId xmlns:a16="http://schemas.microsoft.com/office/drawing/2014/main" id="{00000000-0008-0000-0100-00003D000000}"/>
                </a:ext>
              </a:extLst>
            </xdr:cNvPr>
            <xdr:cNvSpPr txBox="1"/>
          </xdr:nvSpPr>
          <xdr:spPr>
            <a:xfrm>
              <a:off x="44791313" y="5322093"/>
              <a:ext cx="1559718" cy="502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kumimoji="1" lang="en-US" altLang="ja-JP" sz="1100" b="0" i="1">
                            <a:latin typeface="Cambria Math"/>
                          </a:rPr>
                          <m:t>1</m:t>
                        </m:r>
                      </m:num>
                      <m:den>
                        <m:r>
                          <a:rPr kumimoji="1" lang="en-US" altLang="ja-JP" sz="1100" b="0" i="1">
                            <a:latin typeface="Cambria Math"/>
                          </a:rPr>
                          <m:t>𝑛</m:t>
                        </m:r>
                      </m:den>
                    </m:f>
                    <m:nary>
                      <m:naryPr>
                        <m:chr m:val="∑"/>
                        <m:subHide m:val="on"/>
                        <m:supHide m:val="on"/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</m:ctrlPr>
                      </m:naryPr>
                      <m:sub/>
                      <m:sup/>
                      <m:e>
                        <m:d>
                          <m:dPr>
                            <m:ctrlPr>
                              <a:rPr kumimoji="1" lang="en-US" altLang="ja-JP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kumimoji="1" lang="en-US" altLang="ja-JP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kumimoji="1" lang="en-US" altLang="ja-JP" sz="1100" b="0" i="1">
                                    <a:latin typeface="Cambria Math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kumimoji="1" lang="en-US" altLang="ja-JP" sz="1100" b="0" i="1">
                                    <a:latin typeface="Cambria Math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kumimoji="1" lang="en-US" altLang="ja-JP" sz="1100" b="0" i="1">
                                <a:latin typeface="Cambria Math"/>
                              </a:rPr>
                              <m:t>−</m:t>
                            </m:r>
                            <m:acc>
                              <m:accPr>
                                <m:chr m:val="̅"/>
                                <m:ctrlPr>
                                  <a:rPr kumimoji="1" lang="en-US" altLang="ja-JP" sz="1100" b="0" i="1"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r>
                                  <a:rPr kumimoji="1" lang="en-US" altLang="ja-JP" sz="1100" b="0" i="1">
                                    <a:latin typeface="Cambria Math"/>
                                  </a:rPr>
                                  <m:t>𝑥</m:t>
                                </m:r>
                              </m:e>
                            </m:acc>
                          </m:e>
                        </m:d>
                        <m:d>
                          <m:dPr>
                            <m:ctrlPr>
                              <a:rPr kumimoji="1" lang="en-US" altLang="ja-JP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kumimoji="1" lang="en-US" altLang="ja-JP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kumimoji="1" lang="en-US" altLang="ja-JP" sz="1100" b="0" i="1">
                                    <a:latin typeface="Cambria Math"/>
                                  </a:rPr>
                                  <m:t>𝑦</m:t>
                                </m:r>
                              </m:e>
                              <m:sub>
                                <m:r>
                                  <a:rPr kumimoji="1" lang="en-US" altLang="ja-JP" sz="1100" b="0" i="1">
                                    <a:latin typeface="Cambria Math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kumimoji="1" lang="en-US" altLang="ja-JP" sz="1100" b="0" i="1">
                                <a:latin typeface="Cambria Math"/>
                              </a:rPr>
                              <m:t>−</m:t>
                            </m:r>
                            <m:acc>
                              <m:accPr>
                                <m:chr m:val="̅"/>
                                <m:ctrlPr>
                                  <a:rPr kumimoji="1" lang="en-US" altLang="ja-JP" sz="1100" b="0" i="1"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r>
                                  <a:rPr kumimoji="1" lang="en-US" altLang="ja-JP" sz="1100" b="0" i="1">
                                    <a:latin typeface="Cambria Math"/>
                                  </a:rPr>
                                  <m:t>𝑦</m:t>
                                </m:r>
                              </m:e>
                            </m:acc>
                          </m:e>
                        </m:d>
                      </m:e>
                    </m:nary>
                  </m:oMath>
                </m:oMathPara>
              </a14:m>
              <a:endParaRPr kumimoji="1" lang="ja-JP" altLang="en-US" sz="1100"/>
            </a:p>
          </xdr:txBody>
        </xdr:sp>
      </mc:Choice>
      <mc:Fallback xmlns="">
        <xdr:sp macro="" textlink="">
          <xdr:nvSpPr>
            <xdr:cNvPr id="61" name="テキスト ボックス 60"/>
            <xdr:cNvSpPr txBox="1"/>
          </xdr:nvSpPr>
          <xdr:spPr>
            <a:xfrm>
              <a:off x="44791313" y="5322093"/>
              <a:ext cx="1559718" cy="502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kumimoji="1" lang="en-US" altLang="ja-JP" sz="1100" b="0" i="0">
                  <a:latin typeface="Cambria Math"/>
                </a:rPr>
                <a:t>1/𝑛 ∑▒(𝑥_𝑖−𝑥 ̅ )(𝑦_𝑖−𝑦 ̅ ) 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165</xdr:col>
      <xdr:colOff>0</xdr:colOff>
      <xdr:row>19</xdr:row>
      <xdr:rowOff>0</xdr:rowOff>
    </xdr:from>
    <xdr:ext cx="4191000" cy="59330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2" name="テキスト ボックス 71">
              <a:extLst>
                <a:ext uri="{FF2B5EF4-FFF2-40B4-BE49-F238E27FC236}">
                  <a16:creationId xmlns:a16="http://schemas.microsoft.com/office/drawing/2014/main" id="{00000000-0008-0000-0100-000048000000}"/>
                </a:ext>
              </a:extLst>
            </xdr:cNvPr>
            <xdr:cNvSpPr txBox="1"/>
          </xdr:nvSpPr>
          <xdr:spPr>
            <a:xfrm>
              <a:off x="43219688" y="5881688"/>
              <a:ext cx="4191000" cy="5933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400" b="0" i="1">
                            <a:latin typeface="Cambria Math"/>
                          </a:rPr>
                          <m:t>𝑟</m:t>
                        </m:r>
                      </m:e>
                      <m:sub>
                        <m:r>
                          <a:rPr kumimoji="1" lang="en-US" altLang="ja-JP" sz="1400" b="0" i="1">
                            <a:latin typeface="Cambria Math"/>
                          </a:rPr>
                          <m:t>𝑥𝑦</m:t>
                        </m:r>
                      </m:sub>
                    </m:sSub>
                    <m:r>
                      <a:rPr kumimoji="1" lang="en-US" altLang="ja-JP" sz="1400" b="0" i="1">
                        <a:latin typeface="Cambria Math"/>
                      </a:rPr>
                      <m:t>=</m:t>
                    </m:r>
                    <m:f>
                      <m:f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𝑆</m:t>
                            </m:r>
                          </m:e>
                          <m:sub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𝑥𝑦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𝑆</m:t>
                            </m:r>
                          </m:e>
                          <m:sub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𝑥</m:t>
                            </m:r>
                          </m:sub>
                        </m:sSub>
                        <m:sSub>
                          <m:sSubPr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𝑆</m:t>
                            </m:r>
                          </m:e>
                          <m:sub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𝑦</m:t>
                            </m:r>
                          </m:sub>
                        </m:sSub>
                      </m:den>
                    </m:f>
                    <m:r>
                      <a:rPr kumimoji="1" lang="en-US" altLang="ja-JP" sz="1400" b="0" i="1">
                        <a:latin typeface="Cambria Math"/>
                      </a:rPr>
                      <m:t>=</m:t>
                    </m:r>
                    <m:f>
                      <m:f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kumimoji="1" lang="en-US" altLang="ja-JP" sz="14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−23.350</m:t>
                        </m:r>
                      </m:num>
                      <m:den>
                        <m:rad>
                          <m:radPr>
                            <m:degHide m:val="on"/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d>
                              <m:dPr>
                                <m:ctrlPr>
                                  <a:rPr kumimoji="1" lang="en-US" altLang="ja-JP" sz="14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kumimoji="1" lang="en-US" altLang="ja-JP" sz="1400" b="0" i="1">
                                    <a:solidFill>
                                      <a:srgbClr val="FF0000"/>
                                    </a:solidFill>
                                    <a:latin typeface="Cambria Math"/>
                                  </a:rPr>
                                  <m:t>208.1</m:t>
                                </m:r>
                              </m:e>
                            </m:d>
                            <m:r>
                              <a:rPr kumimoji="1" lang="en-US" altLang="ja-JP" sz="1400" b="0" i="1">
                                <a:latin typeface="Cambria Math"/>
                                <a:ea typeface="Cambria Math"/>
                              </a:rPr>
                              <m:t>×</m:t>
                            </m:r>
                            <m:d>
                              <m:dPr>
                                <m:ctrlPr>
                                  <a:rPr kumimoji="1" lang="en-US" altLang="ja-JP" sz="1400" b="0" i="1">
                                    <a:latin typeface="Cambria Math" panose="02040503050406030204" pitchFamily="18" charset="0"/>
                                    <a:ea typeface="Cambria Math"/>
                                  </a:rPr>
                                </m:ctrlPr>
                              </m:dPr>
                              <m:e>
                                <m:r>
                                  <a:rPr kumimoji="1" lang="en-US" altLang="ja-JP" sz="1400" b="0" i="1">
                                    <a:solidFill>
                                      <a:srgbClr val="FF0000"/>
                                    </a:solidFill>
                                    <a:latin typeface="Cambria Math"/>
                                    <a:ea typeface="Cambria Math"/>
                                  </a:rPr>
                                  <m:t>7.8250</m:t>
                                </m:r>
                              </m:e>
                            </m:d>
                          </m:e>
                        </m:rad>
                      </m:den>
                    </m:f>
                    <m:r>
                      <a:rPr kumimoji="1" lang="en-US" altLang="ja-JP" sz="1400" b="0" i="1">
                        <a:latin typeface="Cambria Math"/>
                      </a:rPr>
                      <m:t>=</m:t>
                    </m:r>
                    <m:r>
                      <a:rPr kumimoji="1" lang="en-US" altLang="ja-JP" sz="1400" b="0" i="1">
                        <a:solidFill>
                          <a:srgbClr val="FF0000"/>
                        </a:solidFill>
                        <a:latin typeface="Cambria Math"/>
                      </a:rPr>
                      <m:t>−0.5786</m:t>
                    </m:r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72" name="テキスト ボックス 71"/>
            <xdr:cNvSpPr txBox="1"/>
          </xdr:nvSpPr>
          <xdr:spPr>
            <a:xfrm>
              <a:off x="43219688" y="5881688"/>
              <a:ext cx="4191000" cy="5933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kumimoji="1" lang="en-US" altLang="ja-JP" sz="1400" b="0" i="0">
                  <a:latin typeface="Cambria Math"/>
                </a:rPr>
                <a:t>𝑟_𝑥𝑦=𝑆_𝑥𝑦/(𝑆_𝑥 𝑆_𝑦 )=(</a:t>
              </a:r>
              <a:r>
                <a:rPr kumimoji="1" lang="en-US" altLang="ja-JP" sz="1400" b="0" i="0">
                  <a:solidFill>
                    <a:srgbClr val="FF0000"/>
                  </a:solidFill>
                  <a:latin typeface="Cambria Math"/>
                </a:rPr>
                <a:t>−23.350)/√((208.1)</a:t>
              </a:r>
              <a:r>
                <a:rPr kumimoji="1" lang="en-US" altLang="ja-JP" sz="1400" b="0" i="0">
                  <a:latin typeface="Cambria Math"/>
                  <a:ea typeface="Cambria Math"/>
                </a:rPr>
                <a:t>×(</a:t>
              </a:r>
              <a:r>
                <a:rPr kumimoji="1" lang="en-US" altLang="ja-JP" sz="1400" b="0" i="0">
                  <a:solidFill>
                    <a:srgbClr val="FF0000"/>
                  </a:solidFill>
                  <a:latin typeface="Cambria Math"/>
                  <a:ea typeface="Cambria Math"/>
                </a:rPr>
                <a:t>7.8250) )</a:t>
              </a:r>
              <a:r>
                <a:rPr kumimoji="1" lang="en-US" altLang="ja-JP" sz="1400" b="0" i="0">
                  <a:latin typeface="Cambria Math"/>
                </a:rPr>
                <a:t>=</a:t>
              </a:r>
              <a:r>
                <a:rPr kumimoji="1" lang="en-US" altLang="ja-JP" sz="1400" b="0" i="0">
                  <a:solidFill>
                    <a:srgbClr val="FF0000"/>
                  </a:solidFill>
                  <a:latin typeface="Cambria Math"/>
                </a:rPr>
                <a:t>−0.5786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197</xdr:col>
      <xdr:colOff>-1</xdr:colOff>
      <xdr:row>5</xdr:row>
      <xdr:rowOff>0</xdr:rowOff>
    </xdr:from>
    <xdr:ext cx="1583531" cy="61407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3" name="テキスト ボックス 72">
              <a:extLst>
                <a:ext uri="{FF2B5EF4-FFF2-40B4-BE49-F238E27FC236}">
                  <a16:creationId xmlns:a16="http://schemas.microsoft.com/office/drawing/2014/main" id="{00000000-0008-0000-0100-000049000000}"/>
                </a:ext>
              </a:extLst>
            </xdr:cNvPr>
            <xdr:cNvSpPr txBox="1"/>
          </xdr:nvSpPr>
          <xdr:spPr>
            <a:xfrm>
              <a:off x="44791312" y="2166938"/>
              <a:ext cx="1583531" cy="61407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subHide m:val="on"/>
                        <m:supHide m:val="on"/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naryPr>
                      <m:sub/>
                      <m:sup/>
                      <m:e>
                        <m:sSup>
                          <m:sSupPr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kumimoji="1" lang="en-US" altLang="ja-JP" sz="14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kumimoji="1" lang="en-US" altLang="ja-JP" sz="14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kumimoji="1" lang="en-US" altLang="ja-JP" sz="1400" b="0" i="1">
                                        <a:latin typeface="Cambria Math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kumimoji="1" lang="en-US" altLang="ja-JP" sz="1400" b="0" i="1">
                                        <a:latin typeface="Cambria Math"/>
                                      </a:rPr>
                                      <m:t>𝑖</m:t>
                                    </m:r>
                                  </m:sub>
                                </m:sSub>
                                <m:r>
                                  <a:rPr kumimoji="1" lang="en-US" altLang="ja-JP" sz="1400" b="0" i="1">
                                    <a:latin typeface="Cambria Math"/>
                                  </a:rPr>
                                  <m:t>−</m:t>
                                </m:r>
                                <m:acc>
                                  <m:accPr>
                                    <m:chr m:val="̅"/>
                                    <m:ctrlPr>
                                      <a:rPr kumimoji="1" lang="en-US" altLang="ja-JP" sz="14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accPr>
                                  <m:e>
                                    <m:r>
                                      <a:rPr kumimoji="1" lang="en-US" altLang="ja-JP" sz="1400" b="0" i="1">
                                        <a:latin typeface="Cambria Math"/>
                                      </a:rPr>
                                      <m:t>𝑥</m:t>
                                    </m:r>
                                  </m:e>
                                </m:acc>
                              </m:e>
                            </m:d>
                          </m:e>
                          <m:sup>
                            <m:r>
                              <a:rPr kumimoji="1" lang="en-US" altLang="ja-JP" sz="1400" b="0" i="1">
                                <a:latin typeface="Cambria Math"/>
                              </a:rPr>
                              <m:t>2</m:t>
                            </m:r>
                          </m:sup>
                        </m:sSup>
                      </m:e>
                    </m:nary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73" name="テキスト ボックス 72"/>
            <xdr:cNvSpPr txBox="1"/>
          </xdr:nvSpPr>
          <xdr:spPr>
            <a:xfrm>
              <a:off x="44791312" y="2166938"/>
              <a:ext cx="1583531" cy="61407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kumimoji="1" lang="en-US" altLang="ja-JP" sz="1400" b="0" i="0">
                  <a:latin typeface="Cambria Math"/>
                </a:rPr>
                <a:t>∑▒(𝑥_𝑖−𝑥 ̅ )^2 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197</xdr:col>
      <xdr:colOff>0</xdr:colOff>
      <xdr:row>7</xdr:row>
      <xdr:rowOff>0</xdr:rowOff>
    </xdr:from>
    <xdr:ext cx="1559718" cy="61407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4" name="テキスト ボックス 73">
              <a:extLst>
                <a:ext uri="{FF2B5EF4-FFF2-40B4-BE49-F238E27FC236}">
                  <a16:creationId xmlns:a16="http://schemas.microsoft.com/office/drawing/2014/main" id="{00000000-0008-0000-0100-00004A000000}"/>
                </a:ext>
              </a:extLst>
            </xdr:cNvPr>
            <xdr:cNvSpPr txBox="1"/>
          </xdr:nvSpPr>
          <xdr:spPr>
            <a:xfrm>
              <a:off x="44791313" y="2786063"/>
              <a:ext cx="1559718" cy="61407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kumimoji="1" lang="en-US" altLang="ja-JP" sz="1400" b="0" i="1">
                            <a:latin typeface="Cambria Math"/>
                          </a:rPr>
                          <m:t>1</m:t>
                        </m:r>
                      </m:num>
                      <m:den>
                        <m:r>
                          <a:rPr kumimoji="1" lang="en-US" altLang="ja-JP" sz="1400" b="0" i="1">
                            <a:latin typeface="Cambria Math"/>
                          </a:rPr>
                          <m:t>𝑛</m:t>
                        </m:r>
                      </m:den>
                    </m:f>
                    <m:nary>
                      <m:naryPr>
                        <m:chr m:val="∑"/>
                        <m:subHide m:val="on"/>
                        <m:supHide m:val="on"/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naryPr>
                      <m:sub/>
                      <m:sup/>
                      <m:e>
                        <m:sSup>
                          <m:sSupPr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kumimoji="1" lang="en-US" altLang="ja-JP" sz="14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kumimoji="1" lang="en-US" altLang="ja-JP" sz="14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kumimoji="1" lang="en-US" altLang="ja-JP" sz="1400" b="0" i="1">
                                        <a:latin typeface="Cambria Math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kumimoji="1" lang="en-US" altLang="ja-JP" sz="1400" b="0" i="1">
                                        <a:latin typeface="Cambria Math"/>
                                      </a:rPr>
                                      <m:t>𝑖</m:t>
                                    </m:r>
                                  </m:sub>
                                </m:sSub>
                                <m:r>
                                  <a:rPr kumimoji="1" lang="en-US" altLang="ja-JP" sz="1400" b="0" i="1">
                                    <a:latin typeface="Cambria Math"/>
                                  </a:rPr>
                                  <m:t>−</m:t>
                                </m:r>
                                <m:acc>
                                  <m:accPr>
                                    <m:chr m:val="̅"/>
                                    <m:ctrlPr>
                                      <a:rPr kumimoji="1" lang="en-US" altLang="ja-JP" sz="14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accPr>
                                  <m:e>
                                    <m:r>
                                      <a:rPr kumimoji="1" lang="en-US" altLang="ja-JP" sz="1400" b="0" i="1">
                                        <a:latin typeface="Cambria Math"/>
                                      </a:rPr>
                                      <m:t>𝑥</m:t>
                                    </m:r>
                                  </m:e>
                                </m:acc>
                              </m:e>
                            </m:d>
                          </m:e>
                          <m:sup>
                            <m:r>
                              <a:rPr kumimoji="1" lang="en-US" altLang="ja-JP" sz="1400" b="0" i="1">
                                <a:latin typeface="Cambria Math"/>
                              </a:rPr>
                              <m:t>2</m:t>
                            </m:r>
                          </m:sup>
                        </m:sSup>
                      </m:e>
                    </m:nary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74" name="テキスト ボックス 73"/>
            <xdr:cNvSpPr txBox="1"/>
          </xdr:nvSpPr>
          <xdr:spPr>
            <a:xfrm>
              <a:off x="44791313" y="2786063"/>
              <a:ext cx="1559718" cy="61407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kumimoji="1" lang="en-US" altLang="ja-JP" sz="1400" b="0" i="0">
                  <a:latin typeface="Cambria Math"/>
                </a:rPr>
                <a:t>1/𝑛 ∑▒(𝑥_𝑖−𝑥 ̅ )^2 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197</xdr:col>
      <xdr:colOff>-1</xdr:colOff>
      <xdr:row>9</xdr:row>
      <xdr:rowOff>0</xdr:rowOff>
    </xdr:from>
    <xdr:ext cx="1571625" cy="61407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5" name="テキスト ボックス 74">
              <a:extLst>
                <a:ext uri="{FF2B5EF4-FFF2-40B4-BE49-F238E27FC236}">
                  <a16:creationId xmlns:a16="http://schemas.microsoft.com/office/drawing/2014/main" id="{00000000-0008-0000-0100-00004B000000}"/>
                </a:ext>
              </a:extLst>
            </xdr:cNvPr>
            <xdr:cNvSpPr txBox="1"/>
          </xdr:nvSpPr>
          <xdr:spPr>
            <a:xfrm>
              <a:off x="44791312" y="3405188"/>
              <a:ext cx="1571625" cy="61407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subHide m:val="on"/>
                        <m:supHide m:val="on"/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naryPr>
                      <m:sub/>
                      <m:sup/>
                      <m:e>
                        <m:sSup>
                          <m:sSupPr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kumimoji="1" lang="en-US" altLang="ja-JP" sz="14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kumimoji="1" lang="en-US" altLang="ja-JP" sz="14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kumimoji="1" lang="en-US" altLang="ja-JP" sz="1400" b="0" i="1">
                                        <a:latin typeface="Cambria Math"/>
                                      </a:rPr>
                                      <m:t>𝑦</m:t>
                                    </m:r>
                                  </m:e>
                                  <m:sub>
                                    <m:r>
                                      <a:rPr kumimoji="1" lang="en-US" altLang="ja-JP" sz="1400" b="0" i="1">
                                        <a:latin typeface="Cambria Math"/>
                                      </a:rPr>
                                      <m:t>𝑖</m:t>
                                    </m:r>
                                  </m:sub>
                                </m:sSub>
                                <m:r>
                                  <a:rPr kumimoji="1" lang="en-US" altLang="ja-JP" sz="1400" b="0" i="1">
                                    <a:latin typeface="Cambria Math"/>
                                  </a:rPr>
                                  <m:t>−</m:t>
                                </m:r>
                                <m:acc>
                                  <m:accPr>
                                    <m:chr m:val="̅"/>
                                    <m:ctrlPr>
                                      <a:rPr kumimoji="1" lang="en-US" altLang="ja-JP" sz="14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accPr>
                                  <m:e>
                                    <m:r>
                                      <a:rPr kumimoji="1" lang="en-US" altLang="ja-JP" sz="1400" b="0" i="1">
                                        <a:latin typeface="Cambria Math"/>
                                      </a:rPr>
                                      <m:t>𝑦</m:t>
                                    </m:r>
                                  </m:e>
                                </m:acc>
                              </m:e>
                            </m:d>
                          </m:e>
                          <m:sup>
                            <m:r>
                              <a:rPr kumimoji="1" lang="en-US" altLang="ja-JP" sz="1400" b="0" i="1">
                                <a:latin typeface="Cambria Math"/>
                              </a:rPr>
                              <m:t>2</m:t>
                            </m:r>
                          </m:sup>
                        </m:sSup>
                      </m:e>
                    </m:nary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75" name="テキスト ボックス 74"/>
            <xdr:cNvSpPr txBox="1"/>
          </xdr:nvSpPr>
          <xdr:spPr>
            <a:xfrm>
              <a:off x="44791312" y="3405188"/>
              <a:ext cx="1571625" cy="61407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kumimoji="1" lang="en-US" altLang="ja-JP" sz="1400" b="0" i="0">
                  <a:latin typeface="Cambria Math"/>
                </a:rPr>
                <a:t>∑▒(𝑦_𝑖−𝑦 ̅ )^2 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197</xdr:col>
      <xdr:colOff>0</xdr:colOff>
      <xdr:row>11</xdr:row>
      <xdr:rowOff>0</xdr:rowOff>
    </xdr:from>
    <xdr:ext cx="1559718" cy="61407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6" name="テキスト ボックス 75">
              <a:extLst>
                <a:ext uri="{FF2B5EF4-FFF2-40B4-BE49-F238E27FC236}">
                  <a16:creationId xmlns:a16="http://schemas.microsoft.com/office/drawing/2014/main" id="{00000000-0008-0000-0100-00004C000000}"/>
                </a:ext>
              </a:extLst>
            </xdr:cNvPr>
            <xdr:cNvSpPr txBox="1"/>
          </xdr:nvSpPr>
          <xdr:spPr>
            <a:xfrm>
              <a:off x="44791313" y="4024313"/>
              <a:ext cx="1559718" cy="61407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kumimoji="1" lang="en-US" altLang="ja-JP" sz="1400" b="0" i="1">
                            <a:latin typeface="Cambria Math"/>
                          </a:rPr>
                          <m:t>1</m:t>
                        </m:r>
                      </m:num>
                      <m:den>
                        <m:r>
                          <a:rPr kumimoji="1" lang="en-US" altLang="ja-JP" sz="1400" b="0" i="1">
                            <a:latin typeface="Cambria Math"/>
                          </a:rPr>
                          <m:t>𝑛</m:t>
                        </m:r>
                      </m:den>
                    </m:f>
                    <m:nary>
                      <m:naryPr>
                        <m:chr m:val="∑"/>
                        <m:subHide m:val="on"/>
                        <m:supHide m:val="on"/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naryPr>
                      <m:sub/>
                      <m:sup/>
                      <m:e>
                        <m:sSup>
                          <m:sSupPr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kumimoji="1" lang="en-US" altLang="ja-JP" sz="14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kumimoji="1" lang="en-US" altLang="ja-JP" sz="14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kumimoji="1" lang="en-US" altLang="ja-JP" sz="1400" b="0" i="1">
                                        <a:latin typeface="Cambria Math"/>
                                      </a:rPr>
                                      <m:t>𝑦</m:t>
                                    </m:r>
                                  </m:e>
                                  <m:sub>
                                    <m:r>
                                      <a:rPr kumimoji="1" lang="en-US" altLang="ja-JP" sz="1400" b="0" i="1">
                                        <a:latin typeface="Cambria Math"/>
                                      </a:rPr>
                                      <m:t>𝑖</m:t>
                                    </m:r>
                                  </m:sub>
                                </m:sSub>
                                <m:r>
                                  <a:rPr kumimoji="1" lang="en-US" altLang="ja-JP" sz="1400" b="0" i="1">
                                    <a:latin typeface="Cambria Math"/>
                                  </a:rPr>
                                  <m:t>−</m:t>
                                </m:r>
                                <m:acc>
                                  <m:accPr>
                                    <m:chr m:val="̅"/>
                                    <m:ctrlPr>
                                      <a:rPr kumimoji="1" lang="en-US" altLang="ja-JP" sz="14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accPr>
                                  <m:e>
                                    <m:r>
                                      <a:rPr kumimoji="1" lang="en-US" altLang="ja-JP" sz="1400" b="0" i="1">
                                        <a:latin typeface="Cambria Math"/>
                                      </a:rPr>
                                      <m:t>𝑦</m:t>
                                    </m:r>
                                  </m:e>
                                </m:acc>
                              </m:e>
                            </m:d>
                          </m:e>
                          <m:sup>
                            <m:r>
                              <a:rPr kumimoji="1" lang="en-US" altLang="ja-JP" sz="1400" b="0" i="1">
                                <a:latin typeface="Cambria Math"/>
                              </a:rPr>
                              <m:t>2</m:t>
                            </m:r>
                          </m:sup>
                        </m:sSup>
                      </m:e>
                    </m:nary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76" name="テキスト ボックス 75"/>
            <xdr:cNvSpPr txBox="1"/>
          </xdr:nvSpPr>
          <xdr:spPr>
            <a:xfrm>
              <a:off x="44791313" y="4024313"/>
              <a:ext cx="1559718" cy="61407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kumimoji="1" lang="en-US" altLang="ja-JP" sz="1400" b="0" i="0">
                  <a:latin typeface="Cambria Math"/>
                </a:rPr>
                <a:t>1/𝑛 ∑▒(𝑦_𝑖−𝑦 ̅ )^2 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197</xdr:col>
      <xdr:colOff>-1</xdr:colOff>
      <xdr:row>13</xdr:row>
      <xdr:rowOff>35718</xdr:rowOff>
    </xdr:from>
    <xdr:ext cx="1571625" cy="53957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7" name="テキスト ボックス 76">
              <a:extLst>
                <a:ext uri="{FF2B5EF4-FFF2-40B4-BE49-F238E27FC236}">
                  <a16:creationId xmlns:a16="http://schemas.microsoft.com/office/drawing/2014/main" id="{00000000-0008-0000-0100-00004D000000}"/>
                </a:ext>
              </a:extLst>
            </xdr:cNvPr>
            <xdr:cNvSpPr txBox="1"/>
          </xdr:nvSpPr>
          <xdr:spPr>
            <a:xfrm>
              <a:off x="44791312" y="4679156"/>
              <a:ext cx="1571625" cy="53957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subHide m:val="on"/>
                        <m:supHide m:val="on"/>
                        <m:ctrlPr>
                          <a:rPr kumimoji="1" lang="en-US" altLang="ja-JP" sz="1200" b="0" i="1">
                            <a:latin typeface="Cambria Math" panose="02040503050406030204" pitchFamily="18" charset="0"/>
                          </a:rPr>
                        </m:ctrlPr>
                      </m:naryPr>
                      <m:sub/>
                      <m:sup/>
                      <m:e>
                        <m:d>
                          <m:dPr>
                            <m:ctrlPr>
                              <a:rPr kumimoji="1" lang="en-US" altLang="ja-JP" sz="12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kumimoji="1" lang="en-US" altLang="ja-JP" sz="12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kumimoji="1" lang="en-US" altLang="ja-JP" sz="1200" b="0" i="1">
                                    <a:latin typeface="Cambria Math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kumimoji="1" lang="en-US" altLang="ja-JP" sz="1200" b="0" i="1">
                                    <a:latin typeface="Cambria Math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kumimoji="1" lang="en-US" altLang="ja-JP" sz="1200" b="0" i="1">
                                <a:latin typeface="Cambria Math"/>
                              </a:rPr>
                              <m:t>−</m:t>
                            </m:r>
                            <m:acc>
                              <m:accPr>
                                <m:chr m:val="̅"/>
                                <m:ctrlPr>
                                  <a:rPr kumimoji="1" lang="en-US" altLang="ja-JP" sz="1200" b="0" i="1"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r>
                                  <a:rPr kumimoji="1" lang="en-US" altLang="ja-JP" sz="1200" b="0" i="1">
                                    <a:latin typeface="Cambria Math"/>
                                  </a:rPr>
                                  <m:t>𝑥</m:t>
                                </m:r>
                              </m:e>
                            </m:acc>
                          </m:e>
                        </m:d>
                        <m:d>
                          <m:dPr>
                            <m:ctrlPr>
                              <a:rPr kumimoji="1" lang="en-US" altLang="ja-JP" sz="12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kumimoji="1" lang="en-US" altLang="ja-JP" sz="12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kumimoji="1" lang="en-US" altLang="ja-JP" sz="1200" b="0" i="1">
                                    <a:latin typeface="Cambria Math"/>
                                  </a:rPr>
                                  <m:t>𝑦</m:t>
                                </m:r>
                              </m:e>
                              <m:sub>
                                <m:r>
                                  <a:rPr kumimoji="1" lang="en-US" altLang="ja-JP" sz="1200" b="0" i="1">
                                    <a:latin typeface="Cambria Math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kumimoji="1" lang="en-US" altLang="ja-JP" sz="1200" b="0" i="1">
                                <a:latin typeface="Cambria Math"/>
                              </a:rPr>
                              <m:t>−</m:t>
                            </m:r>
                            <m:acc>
                              <m:accPr>
                                <m:chr m:val="̅"/>
                                <m:ctrlPr>
                                  <a:rPr kumimoji="1" lang="en-US" altLang="ja-JP" sz="1200" b="0" i="1"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r>
                                  <a:rPr kumimoji="1" lang="en-US" altLang="ja-JP" sz="1200" b="0" i="1">
                                    <a:latin typeface="Cambria Math"/>
                                  </a:rPr>
                                  <m:t>𝑦</m:t>
                                </m:r>
                              </m:e>
                            </m:acc>
                          </m:e>
                        </m:d>
                      </m:e>
                    </m:nary>
                  </m:oMath>
                </m:oMathPara>
              </a14:m>
              <a:endParaRPr kumimoji="1" lang="ja-JP" altLang="en-US" sz="1200"/>
            </a:p>
          </xdr:txBody>
        </xdr:sp>
      </mc:Choice>
      <mc:Fallback xmlns="">
        <xdr:sp macro="" textlink="">
          <xdr:nvSpPr>
            <xdr:cNvPr id="77" name="テキスト ボックス 76"/>
            <xdr:cNvSpPr txBox="1"/>
          </xdr:nvSpPr>
          <xdr:spPr>
            <a:xfrm>
              <a:off x="44791312" y="4679156"/>
              <a:ext cx="1571625" cy="53957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kumimoji="1" lang="en-US" altLang="ja-JP" sz="1200" b="0" i="0">
                  <a:latin typeface="Cambria Math"/>
                </a:rPr>
                <a:t>∑▒(𝑥_𝑖−𝑥 ̅ )(𝑦_𝑖−𝑦 ̅ ) </a:t>
              </a:r>
              <a:endParaRPr kumimoji="1" lang="ja-JP" altLang="en-US" sz="1200"/>
            </a:p>
          </xdr:txBody>
        </xdr:sp>
      </mc:Fallback>
    </mc:AlternateContent>
    <xdr:clientData/>
  </xdr:oneCellAnchor>
  <xdr:oneCellAnchor>
    <xdr:from>
      <xdr:col>197</xdr:col>
      <xdr:colOff>0</xdr:colOff>
      <xdr:row>15</xdr:row>
      <xdr:rowOff>59530</xdr:rowOff>
    </xdr:from>
    <xdr:ext cx="1559718" cy="5022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8" name="テキスト ボックス 77">
              <a:extLst>
                <a:ext uri="{FF2B5EF4-FFF2-40B4-BE49-F238E27FC236}">
                  <a16:creationId xmlns:a16="http://schemas.microsoft.com/office/drawing/2014/main" id="{00000000-0008-0000-0100-00004E000000}"/>
                </a:ext>
              </a:extLst>
            </xdr:cNvPr>
            <xdr:cNvSpPr txBox="1"/>
          </xdr:nvSpPr>
          <xdr:spPr>
            <a:xfrm>
              <a:off x="44791313" y="5322093"/>
              <a:ext cx="1559718" cy="502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kumimoji="1" lang="en-US" altLang="ja-JP" sz="1100" b="0" i="1">
                            <a:latin typeface="Cambria Math"/>
                          </a:rPr>
                          <m:t>1</m:t>
                        </m:r>
                      </m:num>
                      <m:den>
                        <m:r>
                          <a:rPr kumimoji="1" lang="en-US" altLang="ja-JP" sz="1100" b="0" i="1">
                            <a:latin typeface="Cambria Math"/>
                          </a:rPr>
                          <m:t>𝑛</m:t>
                        </m:r>
                      </m:den>
                    </m:f>
                    <m:nary>
                      <m:naryPr>
                        <m:chr m:val="∑"/>
                        <m:subHide m:val="on"/>
                        <m:supHide m:val="on"/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</m:ctrlPr>
                      </m:naryPr>
                      <m:sub/>
                      <m:sup/>
                      <m:e>
                        <m:d>
                          <m:dPr>
                            <m:ctrlPr>
                              <a:rPr kumimoji="1" lang="en-US" altLang="ja-JP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kumimoji="1" lang="en-US" altLang="ja-JP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kumimoji="1" lang="en-US" altLang="ja-JP" sz="1100" b="0" i="1">
                                    <a:latin typeface="Cambria Math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kumimoji="1" lang="en-US" altLang="ja-JP" sz="1100" b="0" i="1">
                                    <a:latin typeface="Cambria Math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kumimoji="1" lang="en-US" altLang="ja-JP" sz="1100" b="0" i="1">
                                <a:latin typeface="Cambria Math"/>
                              </a:rPr>
                              <m:t>−</m:t>
                            </m:r>
                            <m:acc>
                              <m:accPr>
                                <m:chr m:val="̅"/>
                                <m:ctrlPr>
                                  <a:rPr kumimoji="1" lang="en-US" altLang="ja-JP" sz="1100" b="0" i="1"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r>
                                  <a:rPr kumimoji="1" lang="en-US" altLang="ja-JP" sz="1100" b="0" i="1">
                                    <a:latin typeface="Cambria Math"/>
                                  </a:rPr>
                                  <m:t>𝑥</m:t>
                                </m:r>
                              </m:e>
                            </m:acc>
                          </m:e>
                        </m:d>
                        <m:d>
                          <m:dPr>
                            <m:ctrlPr>
                              <a:rPr kumimoji="1" lang="en-US" altLang="ja-JP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kumimoji="1" lang="en-US" altLang="ja-JP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kumimoji="1" lang="en-US" altLang="ja-JP" sz="1100" b="0" i="1">
                                    <a:latin typeface="Cambria Math"/>
                                  </a:rPr>
                                  <m:t>𝑦</m:t>
                                </m:r>
                              </m:e>
                              <m:sub>
                                <m:r>
                                  <a:rPr kumimoji="1" lang="en-US" altLang="ja-JP" sz="1100" b="0" i="1">
                                    <a:latin typeface="Cambria Math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kumimoji="1" lang="en-US" altLang="ja-JP" sz="1100" b="0" i="1">
                                <a:latin typeface="Cambria Math"/>
                              </a:rPr>
                              <m:t>−</m:t>
                            </m:r>
                            <m:acc>
                              <m:accPr>
                                <m:chr m:val="̅"/>
                                <m:ctrlPr>
                                  <a:rPr kumimoji="1" lang="en-US" altLang="ja-JP" sz="1100" b="0" i="1"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r>
                                  <a:rPr kumimoji="1" lang="en-US" altLang="ja-JP" sz="1100" b="0" i="1">
                                    <a:latin typeface="Cambria Math"/>
                                  </a:rPr>
                                  <m:t>𝑦</m:t>
                                </m:r>
                              </m:e>
                            </m:acc>
                          </m:e>
                        </m:d>
                      </m:e>
                    </m:nary>
                  </m:oMath>
                </m:oMathPara>
              </a14:m>
              <a:endParaRPr kumimoji="1" lang="ja-JP" altLang="en-US" sz="1100"/>
            </a:p>
          </xdr:txBody>
        </xdr:sp>
      </mc:Choice>
      <mc:Fallback xmlns="">
        <xdr:sp macro="" textlink="">
          <xdr:nvSpPr>
            <xdr:cNvPr id="78" name="テキスト ボックス 77"/>
            <xdr:cNvSpPr txBox="1"/>
          </xdr:nvSpPr>
          <xdr:spPr>
            <a:xfrm>
              <a:off x="44791313" y="5322093"/>
              <a:ext cx="1559718" cy="502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kumimoji="1" lang="en-US" altLang="ja-JP" sz="1100" b="0" i="0">
                  <a:latin typeface="Cambria Math"/>
                </a:rPr>
                <a:t>1/𝑛 ∑▒(𝑥_𝑖−𝑥 ̅ )(𝑦_𝑖−𝑦 ̅ ) 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191</xdr:col>
      <xdr:colOff>0</xdr:colOff>
      <xdr:row>17</xdr:row>
      <xdr:rowOff>0</xdr:rowOff>
    </xdr:from>
    <xdr:ext cx="4191000" cy="59330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9" name="テキスト ボックス 78">
              <a:extLst>
                <a:ext uri="{FF2B5EF4-FFF2-40B4-BE49-F238E27FC236}">
                  <a16:creationId xmlns:a16="http://schemas.microsoft.com/office/drawing/2014/main" id="{00000000-0008-0000-0100-00004F000000}"/>
                </a:ext>
              </a:extLst>
            </xdr:cNvPr>
            <xdr:cNvSpPr txBox="1"/>
          </xdr:nvSpPr>
          <xdr:spPr>
            <a:xfrm>
              <a:off x="43219688" y="5881688"/>
              <a:ext cx="4191000" cy="5933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400" b="0" i="1">
                            <a:latin typeface="Cambria Math"/>
                          </a:rPr>
                          <m:t>𝑟</m:t>
                        </m:r>
                      </m:e>
                      <m:sub>
                        <m:r>
                          <a:rPr kumimoji="1" lang="en-US" altLang="ja-JP" sz="1400" b="0" i="1">
                            <a:latin typeface="Cambria Math"/>
                          </a:rPr>
                          <m:t>𝑥𝑦</m:t>
                        </m:r>
                      </m:sub>
                    </m:sSub>
                    <m:r>
                      <a:rPr kumimoji="1" lang="en-US" altLang="ja-JP" sz="1400" b="0" i="1">
                        <a:latin typeface="Cambria Math"/>
                      </a:rPr>
                      <m:t>=</m:t>
                    </m:r>
                    <m:f>
                      <m:f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𝑆</m:t>
                            </m:r>
                          </m:e>
                          <m:sub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𝑥𝑦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𝑆</m:t>
                            </m:r>
                          </m:e>
                          <m:sub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𝑥</m:t>
                            </m:r>
                          </m:sub>
                        </m:sSub>
                        <m:sSub>
                          <m:sSubPr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𝑆</m:t>
                            </m:r>
                          </m:e>
                          <m:sub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𝑦</m:t>
                            </m:r>
                          </m:sub>
                        </m:sSub>
                      </m:den>
                    </m:f>
                    <m:r>
                      <a:rPr kumimoji="1" lang="en-US" altLang="ja-JP" sz="1400" b="0" i="1">
                        <a:latin typeface="Cambria Math"/>
                      </a:rPr>
                      <m:t>=</m:t>
                    </m:r>
                    <m:f>
                      <m:f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kumimoji="1" lang="en-US" altLang="ja-JP" sz="14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−28.510</m:t>
                        </m:r>
                      </m:num>
                      <m:den>
                        <m:rad>
                          <m:radPr>
                            <m:degHide m:val="on"/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d>
                              <m:dPr>
                                <m:ctrlPr>
                                  <a:rPr kumimoji="1" lang="en-US" altLang="ja-JP" sz="14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kumimoji="1" lang="en-US" altLang="ja-JP" sz="1400" b="0" i="1">
                                    <a:solidFill>
                                      <a:srgbClr val="FF0000"/>
                                    </a:solidFill>
                                    <a:latin typeface="Cambria Math"/>
                                  </a:rPr>
                                  <m:t>208.1</m:t>
                                </m:r>
                              </m:e>
                            </m:d>
                            <m:r>
                              <a:rPr kumimoji="1" lang="en-US" altLang="ja-JP" sz="1400" b="0" i="1">
                                <a:latin typeface="Cambria Math"/>
                                <a:ea typeface="Cambria Math"/>
                              </a:rPr>
                              <m:t>×</m:t>
                            </m:r>
                            <m:d>
                              <m:dPr>
                                <m:ctrlPr>
                                  <a:rPr kumimoji="1" lang="en-US" altLang="ja-JP" sz="1400" b="0" i="1">
                                    <a:latin typeface="Cambria Math" panose="02040503050406030204" pitchFamily="18" charset="0"/>
                                    <a:ea typeface="Cambria Math"/>
                                  </a:rPr>
                                </m:ctrlPr>
                              </m:dPr>
                              <m:e>
                                <m:r>
                                  <a:rPr kumimoji="1" lang="en-US" altLang="ja-JP" sz="1400" b="0" i="1">
                                    <a:solidFill>
                                      <a:srgbClr val="FF0000"/>
                                    </a:solidFill>
                                    <a:latin typeface="Cambria Math"/>
                                    <a:ea typeface="Cambria Math"/>
                                  </a:rPr>
                                  <m:t>8.1610</m:t>
                                </m:r>
                              </m:e>
                            </m:d>
                          </m:e>
                        </m:rad>
                      </m:den>
                    </m:f>
                    <m:r>
                      <a:rPr kumimoji="1" lang="en-US" altLang="ja-JP" sz="1400" b="0" i="1">
                        <a:latin typeface="Cambria Math"/>
                      </a:rPr>
                      <m:t>=</m:t>
                    </m:r>
                    <m:r>
                      <a:rPr kumimoji="1" lang="en-US" altLang="ja-JP" sz="1400" b="0" i="1">
                        <a:solidFill>
                          <a:srgbClr val="FF0000"/>
                        </a:solidFill>
                        <a:latin typeface="Cambria Math"/>
                      </a:rPr>
                      <m:t>−0.6918</m:t>
                    </m:r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79" name="テキスト ボックス 78"/>
            <xdr:cNvSpPr txBox="1"/>
          </xdr:nvSpPr>
          <xdr:spPr>
            <a:xfrm>
              <a:off x="43219688" y="5881688"/>
              <a:ext cx="4191000" cy="5933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kumimoji="1" lang="en-US" altLang="ja-JP" sz="1400" b="0" i="0">
                  <a:latin typeface="Cambria Math"/>
                </a:rPr>
                <a:t>𝑟_𝑥𝑦=𝑆_𝑥𝑦/(𝑆_𝑥 𝑆_𝑦 )=(</a:t>
              </a:r>
              <a:r>
                <a:rPr kumimoji="1" lang="en-US" altLang="ja-JP" sz="1400" b="0" i="0">
                  <a:solidFill>
                    <a:srgbClr val="FF0000"/>
                  </a:solidFill>
                  <a:latin typeface="Cambria Math"/>
                </a:rPr>
                <a:t>−28.510)/√((208.1)</a:t>
              </a:r>
              <a:r>
                <a:rPr kumimoji="1" lang="en-US" altLang="ja-JP" sz="1400" b="0" i="0">
                  <a:latin typeface="Cambria Math"/>
                  <a:ea typeface="Cambria Math"/>
                </a:rPr>
                <a:t>×(</a:t>
              </a:r>
              <a:r>
                <a:rPr kumimoji="1" lang="en-US" altLang="ja-JP" sz="1400" b="0" i="0">
                  <a:solidFill>
                    <a:srgbClr val="FF0000"/>
                  </a:solidFill>
                  <a:latin typeface="Cambria Math"/>
                  <a:ea typeface="Cambria Math"/>
                </a:rPr>
                <a:t>8.1610) )</a:t>
              </a:r>
              <a:r>
                <a:rPr kumimoji="1" lang="en-US" altLang="ja-JP" sz="1400" b="0" i="0">
                  <a:latin typeface="Cambria Math"/>
                </a:rPr>
                <a:t>=</a:t>
              </a:r>
              <a:r>
                <a:rPr kumimoji="1" lang="en-US" altLang="ja-JP" sz="1400" b="0" i="0">
                  <a:solidFill>
                    <a:srgbClr val="FF0000"/>
                  </a:solidFill>
                  <a:latin typeface="Cambria Math"/>
                </a:rPr>
                <a:t>−0.6918</a:t>
              </a:r>
              <a:endParaRPr kumimoji="1" lang="ja-JP" altLang="en-US" sz="1400"/>
            </a:p>
          </xdr:txBody>
        </xdr:sp>
      </mc:Fallback>
    </mc:AlternateContent>
    <xdr:clientData/>
  </xdr:oneCellAnchor>
  <xdr:twoCellAnchor editAs="oneCell">
    <xdr:from>
      <xdr:col>211</xdr:col>
      <xdr:colOff>0</xdr:colOff>
      <xdr:row>20</xdr:row>
      <xdr:rowOff>0</xdr:rowOff>
    </xdr:from>
    <xdr:to>
      <xdr:col>230</xdr:col>
      <xdr:colOff>233363</xdr:colOff>
      <xdr:row>29</xdr:row>
      <xdr:rowOff>280987</xdr:rowOff>
    </xdr:to>
    <xdr:pic>
      <xdr:nvPicPr>
        <xdr:cNvPr id="80" name="図 79">
          <a:extLst>
            <a:ext uri="{FF2B5EF4-FFF2-40B4-BE49-F238E27FC236}">
              <a16:creationId xmlns:a16="http://schemas.microsoft.com/office/drawing/2014/main" id="{00000000-0008-0000-0100-00005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268813" y="6191250"/>
          <a:ext cx="5210175" cy="30670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33</xdr:row>
      <xdr:rowOff>0</xdr:rowOff>
    </xdr:from>
    <xdr:to>
      <xdr:col>7</xdr:col>
      <xdr:colOff>462600</xdr:colOff>
      <xdr:row>45</xdr:row>
      <xdr:rowOff>5400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33</xdr:row>
      <xdr:rowOff>0</xdr:rowOff>
    </xdr:from>
    <xdr:to>
      <xdr:col>12</xdr:col>
      <xdr:colOff>462600</xdr:colOff>
      <xdr:row>45</xdr:row>
      <xdr:rowOff>5400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33</xdr:row>
      <xdr:rowOff>0</xdr:rowOff>
    </xdr:from>
    <xdr:to>
      <xdr:col>17</xdr:col>
      <xdr:colOff>462600</xdr:colOff>
      <xdr:row>45</xdr:row>
      <xdr:rowOff>5400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33</xdr:row>
      <xdr:rowOff>0</xdr:rowOff>
    </xdr:from>
    <xdr:to>
      <xdr:col>22</xdr:col>
      <xdr:colOff>462600</xdr:colOff>
      <xdr:row>45</xdr:row>
      <xdr:rowOff>5400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0</xdr:colOff>
      <xdr:row>33</xdr:row>
      <xdr:rowOff>0</xdr:rowOff>
    </xdr:from>
    <xdr:to>
      <xdr:col>27</xdr:col>
      <xdr:colOff>462600</xdr:colOff>
      <xdr:row>45</xdr:row>
      <xdr:rowOff>5400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0</xdr:colOff>
      <xdr:row>46</xdr:row>
      <xdr:rowOff>0</xdr:rowOff>
    </xdr:from>
    <xdr:to>
      <xdr:col>7</xdr:col>
      <xdr:colOff>462600</xdr:colOff>
      <xdr:row>58</xdr:row>
      <xdr:rowOff>5400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46</xdr:row>
      <xdr:rowOff>0</xdr:rowOff>
    </xdr:from>
    <xdr:to>
      <xdr:col>12</xdr:col>
      <xdr:colOff>462600</xdr:colOff>
      <xdr:row>58</xdr:row>
      <xdr:rowOff>5400</xdr:rowOff>
    </xdr:to>
    <xdr:graphicFrame macro="">
      <xdr:nvGraphicFramePr>
        <xdr:cNvPr id="10" name="グラフ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0</xdr:colOff>
      <xdr:row>46</xdr:row>
      <xdr:rowOff>0</xdr:rowOff>
    </xdr:from>
    <xdr:to>
      <xdr:col>17</xdr:col>
      <xdr:colOff>462600</xdr:colOff>
      <xdr:row>58</xdr:row>
      <xdr:rowOff>5400</xdr:rowOff>
    </xdr:to>
    <xdr:graphicFrame macro="">
      <xdr:nvGraphicFramePr>
        <xdr:cNvPr id="11" name="グラフ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19</xdr:col>
      <xdr:colOff>0</xdr:colOff>
      <xdr:row>46</xdr:row>
      <xdr:rowOff>0</xdr:rowOff>
    </xdr:from>
    <xdr:to>
      <xdr:col>22</xdr:col>
      <xdr:colOff>462600</xdr:colOff>
      <xdr:row>58</xdr:row>
      <xdr:rowOff>5400</xdr:rowOff>
    </xdr:to>
    <xdr:graphicFrame macro="">
      <xdr:nvGraphicFramePr>
        <xdr:cNvPr id="12" name="グラフ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24</xdr:col>
      <xdr:colOff>0</xdr:colOff>
      <xdr:row>46</xdr:row>
      <xdr:rowOff>0</xdr:rowOff>
    </xdr:from>
    <xdr:to>
      <xdr:col>27</xdr:col>
      <xdr:colOff>462600</xdr:colOff>
      <xdr:row>58</xdr:row>
      <xdr:rowOff>5400</xdr:rowOff>
    </xdr:to>
    <xdr:graphicFrame macro="">
      <xdr:nvGraphicFramePr>
        <xdr:cNvPr id="13" name="グラフ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X37"/>
  <sheetViews>
    <sheetView showGridLines="0" tabSelected="1" view="pageLayout" zoomScale="80" zoomScaleNormal="90" zoomScalePageLayoutView="80" workbookViewId="0">
      <selection activeCell="IC33" sqref="IC33:IM36"/>
    </sheetView>
  </sheetViews>
  <sheetFormatPr baseColWidth="10" defaultColWidth="3.6640625" defaultRowHeight="25" customHeight="1"/>
  <cols>
    <col min="1" max="232" width="3.6640625" style="20"/>
    <col min="233" max="233" width="3.6640625" style="20" customWidth="1"/>
    <col min="234" max="234" width="3.6640625" style="20"/>
    <col min="235" max="16384" width="3.6640625" style="1"/>
  </cols>
  <sheetData>
    <row r="1" spans="1:258" ht="25" customHeight="1" thickBot="1"/>
    <row r="2" spans="1:258" ht="25" customHeight="1">
      <c r="A2" s="17"/>
      <c r="B2" s="17"/>
      <c r="C2" s="189" t="s">
        <v>0</v>
      </c>
      <c r="D2" s="190"/>
      <c r="E2" s="190"/>
      <c r="F2" s="191"/>
      <c r="G2" s="22" t="s">
        <v>18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3"/>
      <c r="AA2" s="115" t="s">
        <v>36</v>
      </c>
      <c r="AB2" s="115"/>
      <c r="AC2" s="115"/>
      <c r="AD2" s="20" t="s">
        <v>55</v>
      </c>
      <c r="AP2" s="17"/>
      <c r="AQ2" s="17"/>
      <c r="AS2" s="17"/>
      <c r="AT2" s="17"/>
      <c r="AU2" s="17"/>
      <c r="AV2" s="17"/>
      <c r="BA2" s="115" t="s">
        <v>77</v>
      </c>
      <c r="BB2" s="115"/>
      <c r="BC2" s="115"/>
      <c r="BD2" s="20" t="s">
        <v>78</v>
      </c>
      <c r="BP2" s="17"/>
      <c r="BQ2" s="17"/>
      <c r="BS2" s="17"/>
      <c r="BT2" s="17"/>
      <c r="BU2" s="17"/>
      <c r="BV2" s="17"/>
      <c r="CA2" s="115" t="s">
        <v>99</v>
      </c>
      <c r="CB2" s="115"/>
      <c r="CC2" s="115"/>
      <c r="CD2" s="20" t="s">
        <v>100</v>
      </c>
      <c r="CG2" s="20" t="s">
        <v>105</v>
      </c>
      <c r="CP2" s="17"/>
      <c r="CQ2" s="17"/>
      <c r="CS2" s="17"/>
      <c r="CT2" s="17"/>
      <c r="CU2" s="17"/>
      <c r="CV2" s="17"/>
      <c r="DA2" s="115" t="s">
        <v>116</v>
      </c>
      <c r="DB2" s="115"/>
      <c r="DC2" s="115"/>
      <c r="DD2" s="116" t="s">
        <v>117</v>
      </c>
      <c r="DE2" s="117"/>
      <c r="DF2" s="117"/>
      <c r="DG2" s="118"/>
      <c r="DH2" s="75"/>
      <c r="DI2" s="75"/>
      <c r="DJ2" s="75"/>
      <c r="DK2" s="75"/>
      <c r="DL2" s="75"/>
      <c r="DM2" s="75"/>
      <c r="DN2" s="75"/>
      <c r="DO2" s="75"/>
      <c r="DP2" s="46"/>
      <c r="DQ2" s="46"/>
      <c r="DR2" s="75"/>
      <c r="DS2" s="46"/>
      <c r="DT2" s="46"/>
      <c r="DU2" s="46"/>
      <c r="DV2" s="46"/>
      <c r="DW2" s="76"/>
      <c r="EA2" s="115" t="s">
        <v>142</v>
      </c>
      <c r="EB2" s="115"/>
      <c r="EC2" s="115"/>
      <c r="ED2" s="20" t="s">
        <v>143</v>
      </c>
      <c r="EG2" s="20" t="s">
        <v>144</v>
      </c>
      <c r="EP2" s="17"/>
      <c r="EQ2" s="17"/>
      <c r="ES2" s="17"/>
      <c r="ET2" s="17"/>
      <c r="EU2" s="17"/>
      <c r="EV2" s="17"/>
      <c r="FA2" s="115" t="s">
        <v>158</v>
      </c>
      <c r="FB2" s="115"/>
      <c r="FC2" s="115"/>
      <c r="FD2" s="20" t="s">
        <v>159</v>
      </c>
      <c r="FG2" s="20" t="s">
        <v>160</v>
      </c>
      <c r="FP2" s="17"/>
      <c r="FQ2" s="17"/>
      <c r="FS2" s="17"/>
      <c r="FT2" s="17"/>
      <c r="FU2" s="17"/>
      <c r="FV2" s="17"/>
      <c r="GA2" s="115" t="s">
        <v>170</v>
      </c>
      <c r="GB2" s="115"/>
      <c r="GC2" s="115"/>
      <c r="GP2" s="17"/>
      <c r="GQ2" s="17"/>
      <c r="GS2" s="17"/>
      <c r="GT2" s="17"/>
      <c r="GU2" s="17"/>
      <c r="GV2" s="17"/>
      <c r="HA2" s="115" t="s">
        <v>181</v>
      </c>
      <c r="HB2" s="115"/>
      <c r="HC2" s="115"/>
      <c r="HD2" s="20" t="s">
        <v>182</v>
      </c>
      <c r="HP2" s="17"/>
      <c r="HQ2" s="17"/>
      <c r="HS2" s="17"/>
      <c r="HT2" s="17"/>
      <c r="HU2" s="17"/>
      <c r="HV2" s="17"/>
      <c r="IA2" s="19"/>
      <c r="IC2" s="189" t="s">
        <v>2</v>
      </c>
      <c r="ID2" s="190"/>
      <c r="IE2" s="190"/>
      <c r="IF2" s="190"/>
      <c r="IG2" s="190"/>
      <c r="IH2" s="190"/>
      <c r="II2" s="190"/>
      <c r="IJ2" s="190"/>
      <c r="IK2" s="190"/>
      <c r="IL2" s="190"/>
      <c r="IM2" s="190"/>
      <c r="IN2" s="190"/>
      <c r="IO2" s="190"/>
      <c r="IP2" s="190"/>
      <c r="IQ2" s="190"/>
      <c r="IR2" s="190"/>
      <c r="IS2" s="190"/>
      <c r="IT2" s="190"/>
      <c r="IU2" s="190"/>
      <c r="IV2" s="190"/>
      <c r="IW2" s="190"/>
      <c r="IX2" s="191"/>
    </row>
    <row r="3" spans="1:258" ht="25" customHeight="1" thickBot="1">
      <c r="C3" s="192"/>
      <c r="D3" s="188"/>
      <c r="E3" s="188"/>
      <c r="F3" s="193"/>
      <c r="G3" s="4" t="s">
        <v>20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5"/>
      <c r="AE3" s="20" t="s">
        <v>56</v>
      </c>
      <c r="AF3" s="17"/>
      <c r="AG3" s="17"/>
      <c r="AH3" s="17"/>
      <c r="AI3" s="17"/>
      <c r="AJ3" s="17"/>
      <c r="AK3" s="17"/>
      <c r="AL3" s="17" t="s">
        <v>35</v>
      </c>
      <c r="AM3" s="17"/>
      <c r="AN3" s="17"/>
      <c r="AO3" s="17"/>
      <c r="AP3" s="17"/>
      <c r="AQ3" s="17"/>
      <c r="AR3" s="17"/>
      <c r="AS3" s="17"/>
      <c r="AT3" s="17"/>
      <c r="AU3" s="17"/>
      <c r="AV3" s="17"/>
      <c r="BE3" s="17" t="s">
        <v>79</v>
      </c>
      <c r="BF3" s="17" t="s">
        <v>80</v>
      </c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7"/>
      <c r="BS3" s="17"/>
      <c r="BT3" s="17"/>
      <c r="BU3" s="17"/>
      <c r="BV3" s="17"/>
      <c r="CE3" s="17"/>
      <c r="CF3" s="17"/>
      <c r="CG3" s="17"/>
      <c r="CH3" s="17" t="s">
        <v>79</v>
      </c>
      <c r="CI3" s="17" t="s">
        <v>106</v>
      </c>
      <c r="CJ3" s="17"/>
      <c r="CK3" s="17"/>
      <c r="CL3" s="17"/>
      <c r="CM3" s="17"/>
      <c r="CN3" s="17"/>
      <c r="CO3" s="17"/>
      <c r="CP3" s="17"/>
      <c r="CQ3" s="17"/>
      <c r="CR3" s="17"/>
      <c r="CS3" s="17"/>
      <c r="CT3" s="17"/>
      <c r="CU3" s="17"/>
      <c r="CV3" s="17"/>
      <c r="DD3" s="205"/>
      <c r="DE3" s="93"/>
      <c r="DF3" s="93"/>
      <c r="DG3" s="206"/>
      <c r="DH3" s="17"/>
      <c r="DI3" s="17"/>
      <c r="DJ3" s="17"/>
      <c r="DK3" s="17"/>
      <c r="DL3" s="17"/>
      <c r="DM3" s="17"/>
      <c r="DN3" s="17"/>
      <c r="DO3" s="17"/>
      <c r="DP3" s="17"/>
      <c r="DQ3" s="17"/>
      <c r="DR3" s="17"/>
      <c r="DS3" s="17"/>
      <c r="DT3" s="17"/>
      <c r="DU3" s="17"/>
      <c r="DV3" s="17"/>
      <c r="DW3" s="77"/>
      <c r="EE3" s="17"/>
      <c r="EF3" s="17"/>
      <c r="EG3" s="17" t="s">
        <v>127</v>
      </c>
      <c r="EH3" s="17" t="s">
        <v>146</v>
      </c>
      <c r="EI3" s="17"/>
      <c r="EJ3" s="17"/>
      <c r="EK3" s="17"/>
      <c r="EL3" s="17"/>
      <c r="EM3" s="17"/>
      <c r="EN3" s="17"/>
      <c r="EO3" s="17"/>
      <c r="EP3" s="17"/>
      <c r="EQ3" s="17"/>
      <c r="ER3" s="17"/>
      <c r="ES3" s="17"/>
      <c r="ET3" s="17"/>
      <c r="EU3" s="17"/>
      <c r="EV3" s="17"/>
      <c r="FE3" s="17"/>
      <c r="FF3" s="17"/>
      <c r="FG3" s="17" t="s">
        <v>127</v>
      </c>
      <c r="FH3" s="17" t="s">
        <v>161</v>
      </c>
      <c r="FI3" s="17"/>
      <c r="FJ3" s="17"/>
      <c r="FK3" s="17"/>
      <c r="FL3" s="17"/>
      <c r="FM3" s="17"/>
      <c r="FN3" s="17"/>
      <c r="FO3" s="17"/>
      <c r="FP3" s="17"/>
      <c r="FQ3" s="17"/>
      <c r="FR3" s="17"/>
      <c r="FS3" s="17"/>
      <c r="FT3" s="17"/>
      <c r="FU3" s="17"/>
      <c r="FV3" s="17"/>
      <c r="GD3" s="20" t="s">
        <v>171</v>
      </c>
      <c r="GE3" s="17"/>
      <c r="GF3" s="17"/>
      <c r="GG3" s="17"/>
      <c r="GH3" s="17"/>
      <c r="GI3" s="17"/>
      <c r="GJ3" s="17"/>
      <c r="GK3" s="17"/>
      <c r="GL3" s="17"/>
      <c r="GM3" s="17"/>
      <c r="GN3" s="17"/>
      <c r="GO3" s="17"/>
      <c r="GP3" s="17"/>
      <c r="GQ3" s="17"/>
      <c r="GR3" s="17"/>
      <c r="GS3" s="17"/>
      <c r="GT3" s="17"/>
      <c r="GU3" s="17"/>
      <c r="GV3" s="17"/>
      <c r="HE3" s="17" t="s">
        <v>127</v>
      </c>
      <c r="HF3" s="17" t="s">
        <v>183</v>
      </c>
      <c r="HG3" s="17"/>
      <c r="HH3" s="17"/>
      <c r="HI3" s="17"/>
      <c r="HJ3" s="17"/>
      <c r="HK3" s="17"/>
      <c r="HL3" s="17"/>
      <c r="HM3" s="17"/>
      <c r="HN3" s="17"/>
      <c r="HO3" s="17"/>
      <c r="HP3" s="17"/>
      <c r="HQ3" s="17"/>
      <c r="HR3" s="17"/>
      <c r="HS3" s="17"/>
      <c r="HT3" s="17"/>
      <c r="HU3" s="17"/>
      <c r="HV3" s="17"/>
      <c r="IA3" s="19"/>
      <c r="IC3" s="194"/>
      <c r="ID3" s="195"/>
      <c r="IE3" s="195"/>
      <c r="IF3" s="195"/>
      <c r="IG3" s="195"/>
      <c r="IH3" s="195"/>
      <c r="II3" s="195"/>
      <c r="IJ3" s="195"/>
      <c r="IK3" s="195"/>
      <c r="IL3" s="195"/>
      <c r="IM3" s="195"/>
      <c r="IN3" s="195"/>
      <c r="IO3" s="195"/>
      <c r="IP3" s="195"/>
      <c r="IQ3" s="195"/>
      <c r="IR3" s="195"/>
      <c r="IS3" s="195"/>
      <c r="IT3" s="195"/>
      <c r="IU3" s="195"/>
      <c r="IV3" s="195"/>
      <c r="IW3" s="195"/>
      <c r="IX3" s="196"/>
    </row>
    <row r="4" spans="1:258" ht="25" customHeight="1" thickBot="1">
      <c r="C4" s="194"/>
      <c r="D4" s="195"/>
      <c r="E4" s="195"/>
      <c r="F4" s="196"/>
      <c r="G4" s="23" t="s">
        <v>19</v>
      </c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5"/>
      <c r="AE4" s="20" t="s">
        <v>57</v>
      </c>
      <c r="AF4" s="17"/>
      <c r="AG4" s="17"/>
      <c r="AH4" s="17"/>
      <c r="AI4" s="17"/>
      <c r="AJ4" s="17"/>
      <c r="AK4" s="17"/>
      <c r="AL4" s="17" t="s">
        <v>35</v>
      </c>
      <c r="AM4" s="17"/>
      <c r="AN4" s="17"/>
      <c r="AO4" s="17"/>
      <c r="AP4" s="17"/>
      <c r="AQ4" s="17"/>
      <c r="AR4" s="17"/>
      <c r="AS4" s="17"/>
      <c r="AT4" s="17"/>
      <c r="AU4" s="17"/>
      <c r="AV4" s="17"/>
      <c r="BE4" s="17"/>
      <c r="BF4" s="17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17"/>
      <c r="BR4" s="17"/>
      <c r="BS4" s="17"/>
      <c r="BT4" s="17"/>
      <c r="BU4" s="17"/>
      <c r="BV4" s="17"/>
      <c r="CB4" s="87" t="s">
        <v>102</v>
      </c>
      <c r="CC4" s="89"/>
      <c r="CD4" s="94" t="s">
        <v>103</v>
      </c>
      <c r="CE4" s="94"/>
      <c r="CF4" s="94"/>
      <c r="CG4" s="94" t="s">
        <v>104</v>
      </c>
      <c r="CH4" s="94"/>
      <c r="CI4" s="94"/>
      <c r="CJ4" s="197" t="s">
        <v>84</v>
      </c>
      <c r="CK4" s="197"/>
      <c r="CL4" s="197"/>
      <c r="CM4" s="197"/>
      <c r="CN4" s="197"/>
      <c r="CO4" s="197" t="s">
        <v>85</v>
      </c>
      <c r="CP4" s="197"/>
      <c r="CQ4" s="197"/>
      <c r="CR4" s="197"/>
      <c r="CS4" s="197"/>
      <c r="CT4" s="199" t="s">
        <v>86</v>
      </c>
      <c r="CU4" s="200"/>
      <c r="CV4" s="200"/>
      <c r="CW4" s="200"/>
      <c r="CX4" s="200"/>
      <c r="CY4" s="201"/>
      <c r="DD4" s="119"/>
      <c r="DE4" s="120"/>
      <c r="DF4" s="120"/>
      <c r="DG4" s="121"/>
      <c r="DH4" s="49"/>
      <c r="DI4" s="49"/>
      <c r="DJ4" s="49"/>
      <c r="DK4" s="49"/>
      <c r="DL4" s="49"/>
      <c r="DM4" s="49"/>
      <c r="DN4" s="49"/>
      <c r="DO4" s="49"/>
      <c r="DP4" s="49"/>
      <c r="DQ4" s="49"/>
      <c r="DR4" s="49"/>
      <c r="DS4" s="49"/>
      <c r="DT4" s="49"/>
      <c r="DU4" s="49"/>
      <c r="DV4" s="49"/>
      <c r="DW4" s="78"/>
      <c r="EB4" s="87" t="s">
        <v>102</v>
      </c>
      <c r="EC4" s="89"/>
      <c r="ED4" s="94" t="s">
        <v>103</v>
      </c>
      <c r="EE4" s="94"/>
      <c r="EF4" s="94"/>
      <c r="EG4" s="94" t="s">
        <v>104</v>
      </c>
      <c r="EH4" s="94"/>
      <c r="EI4" s="94"/>
      <c r="EJ4" s="56"/>
      <c r="EK4" s="79"/>
      <c r="EL4" s="57"/>
      <c r="EM4" s="56"/>
      <c r="EN4" s="79"/>
      <c r="EO4" s="57"/>
      <c r="EP4" s="56"/>
      <c r="EQ4" s="79"/>
      <c r="ER4" s="57"/>
      <c r="ES4" s="87" t="s">
        <v>145</v>
      </c>
      <c r="ET4" s="88"/>
      <c r="EU4" s="88"/>
      <c r="EV4" s="89"/>
      <c r="EW4" s="87" t="s">
        <v>145</v>
      </c>
      <c r="EX4" s="88"/>
      <c r="EY4" s="88"/>
      <c r="EZ4" s="89"/>
      <c r="FE4" s="17"/>
      <c r="FF4" s="17"/>
      <c r="FG4" s="17"/>
      <c r="FH4" s="17"/>
      <c r="FI4" s="17"/>
      <c r="FJ4" s="17"/>
      <c r="FK4" s="17"/>
      <c r="FL4" s="17"/>
      <c r="FM4" s="17"/>
      <c r="FN4" s="17"/>
      <c r="FO4" s="17"/>
      <c r="FP4" s="17"/>
      <c r="FQ4" s="17"/>
      <c r="FR4" s="17"/>
      <c r="FS4" s="17"/>
      <c r="FT4" s="17"/>
      <c r="FU4" s="17"/>
      <c r="FV4" s="17"/>
      <c r="GE4" s="153" t="s">
        <v>165</v>
      </c>
      <c r="GF4" s="154"/>
      <c r="GG4" s="154"/>
      <c r="GH4" s="154"/>
      <c r="GI4" s="154"/>
      <c r="GJ4" s="154"/>
      <c r="GK4" s="154"/>
      <c r="GL4" s="154"/>
      <c r="GM4" s="154"/>
      <c r="GN4" s="154"/>
      <c r="GO4" s="155"/>
      <c r="GP4" s="87"/>
      <c r="GQ4" s="88"/>
      <c r="GR4" s="88"/>
      <c r="GS4" s="88"/>
      <c r="GT4" s="88"/>
      <c r="GU4" s="89"/>
      <c r="GV4" s="87">
        <v>10</v>
      </c>
      <c r="GW4" s="88"/>
      <c r="GX4" s="88"/>
      <c r="GY4" s="89"/>
      <c r="HE4" s="17"/>
      <c r="HF4" s="17" t="s">
        <v>79</v>
      </c>
      <c r="HG4" s="17" t="s">
        <v>184</v>
      </c>
      <c r="HH4" s="17"/>
      <c r="HI4" s="17"/>
      <c r="HJ4" s="17"/>
      <c r="HK4" s="84"/>
      <c r="HL4" s="85"/>
      <c r="HM4" s="85"/>
      <c r="HN4" s="85"/>
      <c r="HO4" s="86"/>
      <c r="HP4" s="17" t="s">
        <v>186</v>
      </c>
      <c r="HQ4" s="17"/>
      <c r="HR4" s="17"/>
      <c r="HS4" s="17"/>
      <c r="HT4" s="17"/>
      <c r="HU4" s="17"/>
      <c r="HV4" s="17"/>
      <c r="IA4" s="19"/>
      <c r="IC4" s="14"/>
      <c r="ID4" s="1" t="s">
        <v>5</v>
      </c>
      <c r="IV4" s="2"/>
      <c r="IW4" s="2"/>
      <c r="IX4" s="3"/>
    </row>
    <row r="5" spans="1:258" ht="25" customHeight="1"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AE5" s="17" t="s">
        <v>58</v>
      </c>
      <c r="AF5" s="17"/>
      <c r="AG5" s="17"/>
      <c r="AH5" s="17"/>
      <c r="AI5" s="17"/>
      <c r="AJ5" s="17"/>
      <c r="AK5" s="17"/>
      <c r="AL5" s="17" t="s">
        <v>35</v>
      </c>
      <c r="AM5" s="17"/>
      <c r="AN5" s="17"/>
      <c r="AO5" s="17"/>
      <c r="AP5" s="17"/>
      <c r="AQ5" s="17"/>
      <c r="AR5" s="17"/>
      <c r="AS5" s="17"/>
      <c r="AT5" s="17"/>
      <c r="AU5" s="17"/>
      <c r="AV5" s="17"/>
      <c r="BA5" s="17"/>
      <c r="BB5" s="87" t="s">
        <v>81</v>
      </c>
      <c r="BC5" s="89"/>
      <c r="BD5" s="94" t="s">
        <v>82</v>
      </c>
      <c r="BE5" s="94"/>
      <c r="BF5" s="94"/>
      <c r="BG5" s="94" t="s">
        <v>83</v>
      </c>
      <c r="BH5" s="94"/>
      <c r="BI5" s="94"/>
      <c r="BJ5" s="197" t="s">
        <v>84</v>
      </c>
      <c r="BK5" s="197"/>
      <c r="BL5" s="197"/>
      <c r="BM5" s="197"/>
      <c r="BN5" s="197"/>
      <c r="BO5" s="197" t="s">
        <v>85</v>
      </c>
      <c r="BP5" s="197"/>
      <c r="BQ5" s="197"/>
      <c r="BR5" s="197"/>
      <c r="BS5" s="197"/>
      <c r="BT5" s="199" t="s">
        <v>86</v>
      </c>
      <c r="BU5" s="200"/>
      <c r="BV5" s="200"/>
      <c r="BW5" s="200"/>
      <c r="BX5" s="200"/>
      <c r="BY5" s="201"/>
      <c r="CB5" s="134"/>
      <c r="CC5" s="135"/>
      <c r="CD5" s="136"/>
      <c r="CE5" s="136"/>
      <c r="CF5" s="136"/>
      <c r="CG5" s="136"/>
      <c r="CH5" s="136"/>
      <c r="CI5" s="136"/>
      <c r="CJ5" s="198"/>
      <c r="CK5" s="198"/>
      <c r="CL5" s="198"/>
      <c r="CM5" s="198"/>
      <c r="CN5" s="198"/>
      <c r="CO5" s="198"/>
      <c r="CP5" s="198"/>
      <c r="CQ5" s="198"/>
      <c r="CR5" s="198"/>
      <c r="CS5" s="198"/>
      <c r="CT5" s="202"/>
      <c r="CU5" s="203"/>
      <c r="CV5" s="203"/>
      <c r="CW5" s="203"/>
      <c r="CX5" s="203"/>
      <c r="CY5" s="204"/>
      <c r="DE5" s="17"/>
      <c r="DF5" s="17"/>
      <c r="DG5" s="17"/>
      <c r="DH5" s="17"/>
      <c r="DI5" s="17"/>
      <c r="DJ5" s="17"/>
      <c r="DK5" s="17"/>
      <c r="DL5" s="17"/>
      <c r="DM5" s="17"/>
      <c r="DN5" s="17"/>
      <c r="DO5" s="17"/>
      <c r="DP5" s="17"/>
      <c r="DQ5" s="17"/>
      <c r="DR5" s="17"/>
      <c r="DS5" s="17"/>
      <c r="DT5" s="17"/>
      <c r="DU5" s="17"/>
      <c r="DV5" s="17"/>
      <c r="EB5" s="134"/>
      <c r="EC5" s="135"/>
      <c r="ED5" s="136"/>
      <c r="EE5" s="136"/>
      <c r="EF5" s="136"/>
      <c r="EG5" s="136"/>
      <c r="EH5" s="136"/>
      <c r="EI5" s="136"/>
      <c r="EJ5" s="58"/>
      <c r="EK5" s="17"/>
      <c r="EL5" s="44"/>
      <c r="EM5" s="58"/>
      <c r="EN5" s="17"/>
      <c r="EO5" s="44"/>
      <c r="EP5" s="58"/>
      <c r="EQ5" s="17"/>
      <c r="ER5" s="44"/>
      <c r="ES5" s="134"/>
      <c r="ET5" s="115"/>
      <c r="EU5" s="115"/>
      <c r="EV5" s="135"/>
      <c r="EW5" s="134"/>
      <c r="EX5" s="115"/>
      <c r="EY5" s="115"/>
      <c r="EZ5" s="135"/>
      <c r="FD5" s="20" t="s">
        <v>162</v>
      </c>
      <c r="FE5" s="17"/>
      <c r="FF5" s="17"/>
      <c r="FG5" s="17"/>
      <c r="FH5" s="17"/>
      <c r="FI5" s="17"/>
      <c r="FJ5" s="17"/>
      <c r="FK5" s="17"/>
      <c r="FL5" s="17"/>
      <c r="FM5" s="17"/>
      <c r="FN5" s="17"/>
      <c r="FO5" s="17"/>
      <c r="FP5" s="17"/>
      <c r="FQ5" s="17"/>
      <c r="FR5" s="17"/>
      <c r="FS5" s="17"/>
      <c r="FT5" s="17"/>
      <c r="FU5" s="17"/>
      <c r="FV5" s="17"/>
      <c r="GE5" s="153"/>
      <c r="GF5" s="154"/>
      <c r="GG5" s="154"/>
      <c r="GH5" s="154"/>
      <c r="GI5" s="154"/>
      <c r="GJ5" s="154"/>
      <c r="GK5" s="154"/>
      <c r="GL5" s="154"/>
      <c r="GM5" s="154"/>
      <c r="GN5" s="154"/>
      <c r="GO5" s="155"/>
      <c r="GP5" s="90"/>
      <c r="GQ5" s="91"/>
      <c r="GR5" s="91"/>
      <c r="GS5" s="91"/>
      <c r="GT5" s="91"/>
      <c r="GU5" s="92"/>
      <c r="GV5" s="90"/>
      <c r="GW5" s="91"/>
      <c r="GX5" s="91"/>
      <c r="GY5" s="92"/>
      <c r="HE5" s="17"/>
      <c r="HF5" s="17" t="s">
        <v>79</v>
      </c>
      <c r="HG5" s="84"/>
      <c r="HH5" s="85"/>
      <c r="HI5" s="86"/>
      <c r="HJ5" s="17" t="s">
        <v>188</v>
      </c>
      <c r="HK5" s="17"/>
      <c r="HL5" s="17"/>
      <c r="HM5" s="17"/>
      <c r="HN5" s="17"/>
      <c r="HO5" s="17"/>
      <c r="HP5" s="17"/>
      <c r="HQ5" s="17"/>
      <c r="HR5" s="17"/>
      <c r="HS5" s="17"/>
      <c r="HT5" s="17"/>
      <c r="HU5" s="17"/>
      <c r="HV5" s="17"/>
      <c r="IA5" s="19"/>
      <c r="IC5" s="14"/>
      <c r="IE5" s="1" t="s">
        <v>6</v>
      </c>
      <c r="IH5" s="1" t="s">
        <v>8</v>
      </c>
      <c r="IX5" s="5"/>
    </row>
    <row r="6" spans="1:258" ht="25" customHeight="1">
      <c r="A6" s="188" t="s">
        <v>21</v>
      </c>
      <c r="B6" s="188"/>
      <c r="C6" s="188"/>
      <c r="D6" s="84"/>
      <c r="E6" s="85"/>
      <c r="F6" s="85"/>
      <c r="G6" s="86"/>
      <c r="I6" s="20" t="s">
        <v>35</v>
      </c>
      <c r="J6" s="20" t="s">
        <v>33</v>
      </c>
      <c r="AE6" s="20" t="s">
        <v>59</v>
      </c>
      <c r="AF6" s="20" t="s">
        <v>61</v>
      </c>
      <c r="AN6" s="20" t="s">
        <v>35</v>
      </c>
      <c r="AU6" s="20" t="s">
        <v>62</v>
      </c>
      <c r="AX6" s="84"/>
      <c r="AY6" s="85"/>
      <c r="AZ6" s="86"/>
      <c r="BB6" s="134"/>
      <c r="BC6" s="135"/>
      <c r="BD6" s="136"/>
      <c r="BE6" s="136"/>
      <c r="BF6" s="136"/>
      <c r="BG6" s="136"/>
      <c r="BH6" s="136"/>
      <c r="BI6" s="136"/>
      <c r="BJ6" s="198"/>
      <c r="BK6" s="198"/>
      <c r="BL6" s="198"/>
      <c r="BM6" s="198"/>
      <c r="BN6" s="198"/>
      <c r="BO6" s="198"/>
      <c r="BP6" s="198"/>
      <c r="BQ6" s="198"/>
      <c r="BR6" s="198"/>
      <c r="BS6" s="198"/>
      <c r="BT6" s="202"/>
      <c r="BU6" s="203"/>
      <c r="BV6" s="203"/>
      <c r="BW6" s="203"/>
      <c r="BX6" s="203"/>
      <c r="BY6" s="204"/>
      <c r="CB6" s="90"/>
      <c r="CC6" s="92"/>
      <c r="CD6" s="95"/>
      <c r="CE6" s="95"/>
      <c r="CF6" s="95"/>
      <c r="CG6" s="95"/>
      <c r="CH6" s="95"/>
      <c r="CI6" s="95"/>
      <c r="CJ6" s="136"/>
      <c r="CK6" s="136"/>
      <c r="CL6" s="136"/>
      <c r="CM6" s="136"/>
      <c r="CN6" s="136"/>
      <c r="CO6" s="136"/>
      <c r="CP6" s="136"/>
      <c r="CQ6" s="136"/>
      <c r="CR6" s="136"/>
      <c r="CS6" s="136"/>
      <c r="CT6" s="136"/>
      <c r="CU6" s="136"/>
      <c r="CV6" s="136"/>
      <c r="CW6" s="136"/>
      <c r="CX6" s="136"/>
      <c r="CY6" s="136"/>
      <c r="DD6" s="84"/>
      <c r="DE6" s="85"/>
      <c r="DF6" s="85"/>
      <c r="DG6" s="86"/>
      <c r="DH6" s="20" t="s">
        <v>118</v>
      </c>
      <c r="EB6" s="90"/>
      <c r="EC6" s="92"/>
      <c r="ED6" s="95"/>
      <c r="EE6" s="95"/>
      <c r="EF6" s="95"/>
      <c r="EG6" s="95"/>
      <c r="EH6" s="95"/>
      <c r="EI6" s="95"/>
      <c r="EJ6" s="59"/>
      <c r="EK6" s="29"/>
      <c r="EL6" s="28"/>
      <c r="EM6" s="59"/>
      <c r="EN6" s="29"/>
      <c r="EO6" s="28"/>
      <c r="EP6" s="59"/>
      <c r="EQ6" s="29"/>
      <c r="ER6" s="28"/>
      <c r="ES6" s="134"/>
      <c r="ET6" s="115"/>
      <c r="EU6" s="115"/>
      <c r="EV6" s="135"/>
      <c r="EW6" s="134"/>
      <c r="EX6" s="115"/>
      <c r="EY6" s="115"/>
      <c r="EZ6" s="135"/>
      <c r="FE6" s="153" t="s">
        <v>165</v>
      </c>
      <c r="FF6" s="154"/>
      <c r="FG6" s="154"/>
      <c r="FH6" s="154"/>
      <c r="FI6" s="154"/>
      <c r="FJ6" s="154"/>
      <c r="FK6" s="154"/>
      <c r="FL6" s="154"/>
      <c r="FM6" s="154"/>
      <c r="FN6" s="154"/>
      <c r="FO6" s="155"/>
      <c r="FP6" s="87"/>
      <c r="FQ6" s="88"/>
      <c r="FR6" s="88"/>
      <c r="FS6" s="88"/>
      <c r="FT6" s="88"/>
      <c r="FU6" s="89"/>
      <c r="FV6" s="87">
        <v>10</v>
      </c>
      <c r="FW6" s="88"/>
      <c r="FX6" s="88"/>
      <c r="FY6" s="89"/>
      <c r="GE6" s="153" t="s">
        <v>163</v>
      </c>
      <c r="GF6" s="154"/>
      <c r="GG6" s="154"/>
      <c r="GH6" s="154"/>
      <c r="GI6" s="154"/>
      <c r="GJ6" s="154"/>
      <c r="GK6" s="154"/>
      <c r="GL6" s="154"/>
      <c r="GM6" s="154"/>
      <c r="GN6" s="154"/>
      <c r="GO6" s="155"/>
      <c r="GP6" s="87"/>
      <c r="GQ6" s="88"/>
      <c r="GR6" s="88"/>
      <c r="GS6" s="88"/>
      <c r="GT6" s="88"/>
      <c r="GU6" s="89"/>
      <c r="GV6" s="182">
        <v>208.1</v>
      </c>
      <c r="GW6" s="183"/>
      <c r="GX6" s="183"/>
      <c r="GY6" s="184"/>
      <c r="HG6" s="20" t="s">
        <v>190</v>
      </c>
      <c r="IA6" s="19"/>
      <c r="IC6" s="30"/>
      <c r="ID6" s="6"/>
      <c r="IE6" s="6" t="s">
        <v>7</v>
      </c>
      <c r="IF6" s="6"/>
      <c r="IG6" s="6"/>
      <c r="IH6" s="6" t="s">
        <v>9</v>
      </c>
      <c r="II6" s="6"/>
      <c r="IJ6" s="6"/>
      <c r="IK6" s="6"/>
      <c r="IL6" s="6"/>
      <c r="IM6" s="6"/>
      <c r="IN6" s="6"/>
      <c r="IO6" s="6"/>
      <c r="IP6" s="6"/>
      <c r="IQ6" s="6"/>
      <c r="IR6" s="6"/>
      <c r="IS6" s="6"/>
      <c r="IT6" s="6"/>
      <c r="IU6" s="6"/>
      <c r="IV6" s="6"/>
      <c r="IW6" s="6"/>
      <c r="IX6" s="8"/>
    </row>
    <row r="7" spans="1:258" ht="25" customHeight="1">
      <c r="J7" s="20" t="s">
        <v>34</v>
      </c>
      <c r="AE7" s="20" t="s">
        <v>59</v>
      </c>
      <c r="AF7" s="20" t="s">
        <v>60</v>
      </c>
      <c r="AN7" s="17" t="s">
        <v>35</v>
      </c>
      <c r="AO7" s="17"/>
      <c r="AP7" s="17"/>
      <c r="AQ7" s="17"/>
      <c r="AR7" s="17"/>
      <c r="AU7" s="20" t="s">
        <v>62</v>
      </c>
      <c r="AX7" s="84"/>
      <c r="AY7" s="85"/>
      <c r="AZ7" s="86"/>
      <c r="BB7" s="90"/>
      <c r="BC7" s="92"/>
      <c r="BD7" s="95"/>
      <c r="BE7" s="95"/>
      <c r="BF7" s="95"/>
      <c r="BG7" s="95"/>
      <c r="BH7" s="95"/>
      <c r="BI7" s="95"/>
      <c r="BJ7" s="136"/>
      <c r="BK7" s="136"/>
      <c r="BL7" s="136"/>
      <c r="BM7" s="136"/>
      <c r="BN7" s="136"/>
      <c r="BO7" s="136"/>
      <c r="BP7" s="136"/>
      <c r="BQ7" s="136"/>
      <c r="BR7" s="136"/>
      <c r="BS7" s="136"/>
      <c r="BT7" s="136"/>
      <c r="BU7" s="136"/>
      <c r="BV7" s="136"/>
      <c r="BW7" s="136"/>
      <c r="BX7" s="136"/>
      <c r="BY7" s="136"/>
      <c r="CB7" s="90">
        <v>1</v>
      </c>
      <c r="CC7" s="92"/>
      <c r="CD7" s="95">
        <v>29</v>
      </c>
      <c r="CE7" s="95"/>
      <c r="CF7" s="95"/>
      <c r="CG7" s="95">
        <v>6.7</v>
      </c>
      <c r="CH7" s="95"/>
      <c r="CI7" s="90"/>
      <c r="CJ7" s="61" t="s">
        <v>90</v>
      </c>
      <c r="CK7" s="143"/>
      <c r="CL7" s="144"/>
      <c r="CM7" s="144"/>
      <c r="CN7" s="144"/>
      <c r="CO7" s="144"/>
      <c r="CP7" s="144"/>
      <c r="CQ7" s="144"/>
      <c r="CR7" s="144"/>
      <c r="CS7" s="145"/>
      <c r="CT7" s="65" t="s">
        <v>94</v>
      </c>
      <c r="CU7" s="132"/>
      <c r="CV7" s="132"/>
      <c r="CW7" s="132"/>
      <c r="CX7" s="132"/>
      <c r="CY7" s="133"/>
      <c r="DH7" s="20" t="s">
        <v>111</v>
      </c>
      <c r="DI7" s="84"/>
      <c r="DJ7" s="85"/>
      <c r="DK7" s="86"/>
      <c r="DL7" s="20" t="s">
        <v>120</v>
      </c>
      <c r="DN7" s="17"/>
      <c r="DO7" s="17"/>
      <c r="DP7" s="17"/>
      <c r="DQ7" s="17"/>
      <c r="DR7" s="17"/>
      <c r="EB7" s="159">
        <v>1</v>
      </c>
      <c r="EC7" s="159"/>
      <c r="ED7" s="159">
        <v>29</v>
      </c>
      <c r="EE7" s="159"/>
      <c r="EF7" s="159"/>
      <c r="EG7" s="159">
        <v>6.7</v>
      </c>
      <c r="EH7" s="159"/>
      <c r="EI7" s="159"/>
      <c r="EJ7" s="161">
        <v>1.3000000000000007</v>
      </c>
      <c r="EK7" s="161"/>
      <c r="EL7" s="161"/>
      <c r="EM7" s="161">
        <v>-0.47999999999999954</v>
      </c>
      <c r="EN7" s="161"/>
      <c r="EO7" s="161"/>
      <c r="EP7" s="161">
        <v>-0.62399999999999978</v>
      </c>
      <c r="EQ7" s="161"/>
      <c r="ER7" s="162"/>
      <c r="ES7" s="160"/>
      <c r="ET7" s="160"/>
      <c r="EU7" s="160"/>
      <c r="EV7" s="160"/>
      <c r="EW7" s="160"/>
      <c r="EX7" s="160"/>
      <c r="EY7" s="160"/>
      <c r="EZ7" s="160"/>
      <c r="FE7" s="153"/>
      <c r="FF7" s="154"/>
      <c r="FG7" s="154"/>
      <c r="FH7" s="154"/>
      <c r="FI7" s="154"/>
      <c r="FJ7" s="154"/>
      <c r="FK7" s="154"/>
      <c r="FL7" s="154"/>
      <c r="FM7" s="154"/>
      <c r="FN7" s="154"/>
      <c r="FO7" s="155"/>
      <c r="FP7" s="90"/>
      <c r="FQ7" s="91"/>
      <c r="FR7" s="91"/>
      <c r="FS7" s="91"/>
      <c r="FT7" s="91"/>
      <c r="FU7" s="92"/>
      <c r="FV7" s="90"/>
      <c r="FW7" s="91"/>
      <c r="FX7" s="91"/>
      <c r="FY7" s="92"/>
      <c r="GE7" s="153"/>
      <c r="GF7" s="154"/>
      <c r="GG7" s="154"/>
      <c r="GH7" s="154"/>
      <c r="GI7" s="154"/>
      <c r="GJ7" s="154"/>
      <c r="GK7" s="154"/>
      <c r="GL7" s="154"/>
      <c r="GM7" s="154"/>
      <c r="GN7" s="154"/>
      <c r="GO7" s="155"/>
      <c r="GP7" s="90"/>
      <c r="GQ7" s="91"/>
      <c r="GR7" s="91"/>
      <c r="GS7" s="91"/>
      <c r="GT7" s="91"/>
      <c r="GU7" s="92"/>
      <c r="GV7" s="185"/>
      <c r="GW7" s="186"/>
      <c r="GX7" s="186"/>
      <c r="GY7" s="187"/>
      <c r="HF7" s="20" t="s">
        <v>79</v>
      </c>
      <c r="HG7" s="20" t="s">
        <v>189</v>
      </c>
      <c r="HN7" s="17"/>
      <c r="HO7" s="17"/>
      <c r="HP7" s="17"/>
      <c r="HQ7" s="17"/>
      <c r="HR7" s="17"/>
      <c r="IA7" s="19"/>
      <c r="IC7" s="18"/>
      <c r="ID7" s="9" t="s">
        <v>7</v>
      </c>
      <c r="IE7" s="9"/>
      <c r="IF7" s="9"/>
      <c r="IG7" s="9"/>
      <c r="IH7" s="9"/>
      <c r="II7" s="9"/>
      <c r="IJ7" s="9"/>
      <c r="IK7" s="9"/>
      <c r="IL7" s="9"/>
      <c r="IM7" s="9"/>
      <c r="IN7" s="9"/>
      <c r="IO7" s="9"/>
      <c r="IP7" s="9"/>
      <c r="IQ7" s="9"/>
      <c r="IR7" s="9"/>
      <c r="IS7" s="9"/>
      <c r="IT7" s="9"/>
      <c r="IU7" s="9"/>
      <c r="IV7" s="9"/>
      <c r="IW7" s="9"/>
      <c r="IX7" s="15"/>
    </row>
    <row r="8" spans="1:258" ht="25" customHeight="1">
      <c r="AD8" s="20" t="s">
        <v>66</v>
      </c>
      <c r="AK8" s="17"/>
      <c r="AL8" s="17"/>
      <c r="AM8" s="17"/>
      <c r="AO8" s="17"/>
      <c r="AP8" s="17"/>
      <c r="AQ8" s="17"/>
      <c r="BB8" s="90">
        <v>1</v>
      </c>
      <c r="BC8" s="92"/>
      <c r="BD8" s="95">
        <v>23</v>
      </c>
      <c r="BE8" s="95"/>
      <c r="BF8" s="95"/>
      <c r="BG8" s="95">
        <v>123</v>
      </c>
      <c r="BH8" s="95"/>
      <c r="BI8" s="90"/>
      <c r="BJ8" s="61" t="s">
        <v>90</v>
      </c>
      <c r="BK8" s="143"/>
      <c r="BL8" s="144"/>
      <c r="BM8" s="144"/>
      <c r="BN8" s="144"/>
      <c r="BO8" s="144"/>
      <c r="BP8" s="144"/>
      <c r="BQ8" s="144"/>
      <c r="BR8" s="144"/>
      <c r="BS8" s="145"/>
      <c r="BT8" s="65" t="s">
        <v>94</v>
      </c>
      <c r="BU8" s="132"/>
      <c r="BV8" s="132"/>
      <c r="BW8" s="132"/>
      <c r="BX8" s="132"/>
      <c r="BY8" s="133"/>
      <c r="CB8" s="90">
        <v>2</v>
      </c>
      <c r="CC8" s="92"/>
      <c r="CD8" s="95">
        <v>19</v>
      </c>
      <c r="CE8" s="95"/>
      <c r="CF8" s="95"/>
      <c r="CG8" s="95">
        <v>9.1999999999999993</v>
      </c>
      <c r="CH8" s="95"/>
      <c r="CI8" s="90"/>
      <c r="CJ8" s="61"/>
      <c r="CK8" s="174"/>
      <c r="CL8" s="174"/>
      <c r="CM8" s="174"/>
      <c r="CN8" s="143"/>
      <c r="CO8" s="144"/>
      <c r="CP8" s="144"/>
      <c r="CQ8" s="144"/>
      <c r="CR8" s="144"/>
      <c r="CS8" s="145"/>
      <c r="CT8" s="65"/>
      <c r="CU8" s="132"/>
      <c r="CV8" s="132"/>
      <c r="CW8" s="132"/>
      <c r="CX8" s="132"/>
      <c r="CY8" s="133"/>
      <c r="DH8" s="20" t="s">
        <v>111</v>
      </c>
      <c r="DI8" s="20" t="s">
        <v>121</v>
      </c>
      <c r="DK8" s="17"/>
      <c r="DL8" s="17"/>
      <c r="DM8" s="17"/>
      <c r="DO8" s="17"/>
      <c r="DP8" s="17"/>
      <c r="DQ8" s="17"/>
      <c r="EB8" s="159">
        <v>2</v>
      </c>
      <c r="EC8" s="159"/>
      <c r="ED8" s="159">
        <v>19</v>
      </c>
      <c r="EE8" s="159"/>
      <c r="EF8" s="159"/>
      <c r="EG8" s="159">
        <v>9.1999999999999993</v>
      </c>
      <c r="EH8" s="159"/>
      <c r="EI8" s="159"/>
      <c r="EJ8" s="161">
        <v>-8.6999999999999993</v>
      </c>
      <c r="EK8" s="161"/>
      <c r="EL8" s="161"/>
      <c r="EM8" s="161">
        <v>2.0199999999999996</v>
      </c>
      <c r="EN8" s="161"/>
      <c r="EO8" s="161"/>
      <c r="EP8" s="161">
        <v>-17.573999999999995</v>
      </c>
      <c r="EQ8" s="161"/>
      <c r="ER8" s="162"/>
      <c r="ES8" s="160"/>
      <c r="ET8" s="160"/>
      <c r="EU8" s="160"/>
      <c r="EV8" s="160"/>
      <c r="EW8" s="160"/>
      <c r="EX8" s="160"/>
      <c r="EY8" s="160"/>
      <c r="EZ8" s="160"/>
      <c r="FE8" s="153" t="s">
        <v>163</v>
      </c>
      <c r="FF8" s="154"/>
      <c r="FG8" s="154"/>
      <c r="FH8" s="154"/>
      <c r="FI8" s="154"/>
      <c r="FJ8" s="154"/>
      <c r="FK8" s="154"/>
      <c r="FL8" s="154"/>
      <c r="FM8" s="154"/>
      <c r="FN8" s="154"/>
      <c r="FO8" s="155"/>
      <c r="FP8" s="87"/>
      <c r="FQ8" s="88"/>
      <c r="FR8" s="88"/>
      <c r="FS8" s="88"/>
      <c r="FT8" s="88"/>
      <c r="FU8" s="89"/>
      <c r="FV8" s="182">
        <v>208.1</v>
      </c>
      <c r="FW8" s="183"/>
      <c r="FX8" s="183"/>
      <c r="FY8" s="184"/>
      <c r="GE8" s="153" t="s">
        <v>164</v>
      </c>
      <c r="GF8" s="154"/>
      <c r="GG8" s="154"/>
      <c r="GH8" s="154"/>
      <c r="GI8" s="154"/>
      <c r="GJ8" s="154"/>
      <c r="GK8" s="154"/>
      <c r="GL8" s="154"/>
      <c r="GM8" s="154"/>
      <c r="GN8" s="154"/>
      <c r="GO8" s="155"/>
      <c r="GP8" s="87"/>
      <c r="GQ8" s="88"/>
      <c r="GR8" s="88"/>
      <c r="GS8" s="88"/>
      <c r="GT8" s="88"/>
      <c r="GU8" s="89"/>
      <c r="GV8" s="87"/>
      <c r="GW8" s="88"/>
      <c r="GX8" s="88"/>
      <c r="GY8" s="89"/>
      <c r="HG8" s="20" t="s">
        <v>191</v>
      </c>
      <c r="HK8" s="17"/>
      <c r="HL8" s="17"/>
      <c r="HM8" s="17"/>
      <c r="HO8" s="17"/>
      <c r="HP8" s="17"/>
      <c r="HQ8" s="17"/>
      <c r="IA8" s="19"/>
      <c r="IC8" s="4"/>
      <c r="IE8" s="1" t="s">
        <v>10</v>
      </c>
      <c r="IX8" s="5"/>
    </row>
    <row r="9" spans="1:258" ht="25" customHeight="1">
      <c r="D9" s="20" t="s">
        <v>22</v>
      </c>
      <c r="AE9" s="20" t="s">
        <v>59</v>
      </c>
      <c r="AF9" s="20" t="s">
        <v>67</v>
      </c>
      <c r="BB9" s="90">
        <v>2</v>
      </c>
      <c r="BC9" s="92"/>
      <c r="BD9" s="95">
        <v>27</v>
      </c>
      <c r="BE9" s="95"/>
      <c r="BF9" s="95"/>
      <c r="BG9" s="95">
        <v>187</v>
      </c>
      <c r="BH9" s="95"/>
      <c r="BI9" s="90"/>
      <c r="BJ9" s="61"/>
      <c r="BK9" s="143"/>
      <c r="BL9" s="144"/>
      <c r="BM9" s="144"/>
      <c r="BN9" s="144"/>
      <c r="BO9" s="144"/>
      <c r="BP9" s="144"/>
      <c r="BQ9" s="144"/>
      <c r="BR9" s="144"/>
      <c r="BS9" s="145"/>
      <c r="BT9" s="65"/>
      <c r="BU9" s="132"/>
      <c r="BV9" s="132"/>
      <c r="BW9" s="132"/>
      <c r="BX9" s="132"/>
      <c r="BY9" s="133"/>
      <c r="CB9" s="90">
        <v>3</v>
      </c>
      <c r="CC9" s="92"/>
      <c r="CD9" s="95">
        <v>31</v>
      </c>
      <c r="CE9" s="95"/>
      <c r="CF9" s="95"/>
      <c r="CG9" s="95">
        <v>5.9</v>
      </c>
      <c r="CH9" s="95"/>
      <c r="CI9" s="90"/>
      <c r="CJ9" s="61"/>
      <c r="CK9" s="174"/>
      <c r="CL9" s="174"/>
      <c r="CM9" s="174"/>
      <c r="CN9" s="143"/>
      <c r="CO9" s="144"/>
      <c r="CP9" s="144"/>
      <c r="CQ9" s="144"/>
      <c r="CR9" s="144"/>
      <c r="CS9" s="145"/>
      <c r="CT9" s="65"/>
      <c r="CU9" s="132"/>
      <c r="CV9" s="132"/>
      <c r="CW9" s="132"/>
      <c r="CX9" s="132"/>
      <c r="CY9" s="133"/>
      <c r="DH9" s="20" t="s">
        <v>111</v>
      </c>
      <c r="DI9" s="20" t="s">
        <v>122</v>
      </c>
      <c r="DM9" s="84"/>
      <c r="DN9" s="85"/>
      <c r="DO9" s="86"/>
      <c r="DP9" s="20" t="s">
        <v>124</v>
      </c>
      <c r="DS9" s="84"/>
      <c r="DT9" s="85"/>
      <c r="DU9" s="85"/>
      <c r="DV9" s="86"/>
      <c r="DW9" s="20" t="s">
        <v>126</v>
      </c>
      <c r="EB9" s="159">
        <v>3</v>
      </c>
      <c r="EC9" s="159"/>
      <c r="ED9" s="159">
        <v>31</v>
      </c>
      <c r="EE9" s="159"/>
      <c r="EF9" s="159"/>
      <c r="EG9" s="159">
        <v>5.9</v>
      </c>
      <c r="EH9" s="159"/>
      <c r="EI9" s="159"/>
      <c r="EJ9" s="161">
        <v>3.3000000000000007</v>
      </c>
      <c r="EK9" s="161"/>
      <c r="EL9" s="161"/>
      <c r="EM9" s="161">
        <v>-1.2799999999999994</v>
      </c>
      <c r="EN9" s="161"/>
      <c r="EO9" s="161"/>
      <c r="EP9" s="161">
        <v>-4.2239999999999984</v>
      </c>
      <c r="EQ9" s="161"/>
      <c r="ER9" s="162"/>
      <c r="ES9" s="160"/>
      <c r="ET9" s="160"/>
      <c r="EU9" s="160"/>
      <c r="EV9" s="160"/>
      <c r="EW9" s="160"/>
      <c r="EX9" s="160"/>
      <c r="EY9" s="160"/>
      <c r="EZ9" s="160"/>
      <c r="FE9" s="153"/>
      <c r="FF9" s="154"/>
      <c r="FG9" s="154"/>
      <c r="FH9" s="154"/>
      <c r="FI9" s="154"/>
      <c r="FJ9" s="154"/>
      <c r="FK9" s="154"/>
      <c r="FL9" s="154"/>
      <c r="FM9" s="154"/>
      <c r="FN9" s="154"/>
      <c r="FO9" s="155"/>
      <c r="FP9" s="90"/>
      <c r="FQ9" s="91"/>
      <c r="FR9" s="91"/>
      <c r="FS9" s="91"/>
      <c r="FT9" s="91"/>
      <c r="FU9" s="92"/>
      <c r="FV9" s="185"/>
      <c r="FW9" s="186"/>
      <c r="FX9" s="186"/>
      <c r="FY9" s="187"/>
      <c r="GE9" s="153"/>
      <c r="GF9" s="154"/>
      <c r="GG9" s="154"/>
      <c r="GH9" s="154"/>
      <c r="GI9" s="154"/>
      <c r="GJ9" s="154"/>
      <c r="GK9" s="154"/>
      <c r="GL9" s="154"/>
      <c r="GM9" s="154"/>
      <c r="GN9" s="154"/>
      <c r="GO9" s="155"/>
      <c r="GP9" s="90"/>
      <c r="GQ9" s="91"/>
      <c r="GR9" s="91"/>
      <c r="GS9" s="91"/>
      <c r="GT9" s="91"/>
      <c r="GU9" s="92"/>
      <c r="GV9" s="90"/>
      <c r="GW9" s="91"/>
      <c r="GX9" s="91"/>
      <c r="GY9" s="92"/>
      <c r="IA9" s="19"/>
      <c r="IC9" s="4"/>
      <c r="IE9" s="1" t="str">
        <f>"－1から1までの値をとる"</f>
        <v>－1から1までの値をとる</v>
      </c>
      <c r="IX9" s="5"/>
    </row>
    <row r="10" spans="1:258" ht="25" customHeight="1">
      <c r="D10" s="20" t="s">
        <v>23</v>
      </c>
      <c r="N10" s="33"/>
      <c r="O10" s="33"/>
      <c r="P10" s="33"/>
      <c r="Q10" s="33"/>
      <c r="R10" s="33"/>
      <c r="AC10" s="36" t="s">
        <v>39</v>
      </c>
      <c r="AD10" s="38"/>
      <c r="AE10" s="27"/>
      <c r="AF10" s="27"/>
      <c r="AG10" s="27"/>
      <c r="AH10" s="27"/>
      <c r="AI10" s="27"/>
      <c r="AJ10" s="27"/>
      <c r="AK10" s="27"/>
      <c r="AL10" s="39"/>
      <c r="AM10" s="38"/>
      <c r="AN10" s="27"/>
      <c r="AO10" s="27"/>
      <c r="AP10" s="27"/>
      <c r="AQ10" s="27"/>
      <c r="AR10" s="27"/>
      <c r="AS10" s="27"/>
      <c r="AT10" s="27"/>
      <c r="AU10" s="39"/>
      <c r="BB10" s="90">
        <v>3</v>
      </c>
      <c r="BC10" s="92"/>
      <c r="BD10" s="95">
        <v>21</v>
      </c>
      <c r="BE10" s="95"/>
      <c r="BF10" s="95"/>
      <c r="BG10" s="95">
        <v>188</v>
      </c>
      <c r="BH10" s="95"/>
      <c r="BI10" s="90"/>
      <c r="BJ10" s="61"/>
      <c r="BK10" s="143"/>
      <c r="BL10" s="144"/>
      <c r="BM10" s="144"/>
      <c r="BN10" s="144"/>
      <c r="BO10" s="144"/>
      <c r="BP10" s="144"/>
      <c r="BQ10" s="144"/>
      <c r="BR10" s="144"/>
      <c r="BS10" s="145"/>
      <c r="BT10" s="65"/>
      <c r="BU10" s="132"/>
      <c r="BV10" s="132"/>
      <c r="BW10" s="132"/>
      <c r="BX10" s="132"/>
      <c r="BY10" s="133"/>
      <c r="CB10" s="90">
        <v>4</v>
      </c>
      <c r="CC10" s="92"/>
      <c r="CD10" s="95">
        <v>26</v>
      </c>
      <c r="CE10" s="95"/>
      <c r="CF10" s="95"/>
      <c r="CG10" s="95">
        <v>7.1</v>
      </c>
      <c r="CH10" s="95"/>
      <c r="CI10" s="90"/>
      <c r="CJ10" s="61"/>
      <c r="CK10" s="174"/>
      <c r="CL10" s="174"/>
      <c r="CM10" s="174"/>
      <c r="CN10" s="143"/>
      <c r="CO10" s="144"/>
      <c r="CP10" s="144"/>
      <c r="CQ10" s="144"/>
      <c r="CR10" s="144"/>
      <c r="CS10" s="145"/>
      <c r="CT10" s="65"/>
      <c r="CU10" s="132"/>
      <c r="CV10" s="132"/>
      <c r="CW10" s="132"/>
      <c r="CX10" s="132"/>
      <c r="CY10" s="133"/>
      <c r="DP10" s="17"/>
      <c r="DQ10" s="17"/>
      <c r="DR10" s="17"/>
      <c r="EB10" s="159">
        <v>4</v>
      </c>
      <c r="EC10" s="159"/>
      <c r="ED10" s="159">
        <v>26</v>
      </c>
      <c r="EE10" s="159"/>
      <c r="EF10" s="159"/>
      <c r="EG10" s="159">
        <v>7.1</v>
      </c>
      <c r="EH10" s="159"/>
      <c r="EI10" s="159"/>
      <c r="EJ10" s="161">
        <v>-1.6999999999999993</v>
      </c>
      <c r="EK10" s="161"/>
      <c r="EL10" s="161"/>
      <c r="EM10" s="161">
        <v>-8.0000000000000071E-2</v>
      </c>
      <c r="EN10" s="161"/>
      <c r="EO10" s="161"/>
      <c r="EP10" s="161">
        <v>0.13600000000000007</v>
      </c>
      <c r="EQ10" s="161"/>
      <c r="ER10" s="162"/>
      <c r="ES10" s="160"/>
      <c r="ET10" s="160"/>
      <c r="EU10" s="160"/>
      <c r="EV10" s="160"/>
      <c r="EW10" s="160"/>
      <c r="EX10" s="160"/>
      <c r="EY10" s="160"/>
      <c r="EZ10" s="160"/>
      <c r="FE10" s="153" t="s">
        <v>164</v>
      </c>
      <c r="FF10" s="154"/>
      <c r="FG10" s="154"/>
      <c r="FH10" s="154"/>
      <c r="FI10" s="154"/>
      <c r="FJ10" s="154"/>
      <c r="FK10" s="154"/>
      <c r="FL10" s="154"/>
      <c r="FM10" s="154"/>
      <c r="FN10" s="154"/>
      <c r="FO10" s="155"/>
      <c r="FP10" s="87"/>
      <c r="FQ10" s="88"/>
      <c r="FR10" s="88"/>
      <c r="FS10" s="88"/>
      <c r="FT10" s="88"/>
      <c r="FU10" s="89"/>
      <c r="FV10" s="87"/>
      <c r="FW10" s="88"/>
      <c r="FX10" s="88"/>
      <c r="FY10" s="89"/>
      <c r="GE10" s="153" t="s">
        <v>172</v>
      </c>
      <c r="GF10" s="154"/>
      <c r="GG10" s="154"/>
      <c r="GH10" s="154"/>
      <c r="GI10" s="154"/>
      <c r="GJ10" s="154"/>
      <c r="GK10" s="154"/>
      <c r="GL10" s="154"/>
      <c r="GM10" s="154"/>
      <c r="GN10" s="154"/>
      <c r="GO10" s="155"/>
      <c r="GP10" s="87"/>
      <c r="GQ10" s="88"/>
      <c r="GR10" s="88"/>
      <c r="GS10" s="88"/>
      <c r="GT10" s="88"/>
      <c r="GU10" s="89"/>
      <c r="GV10" s="176">
        <v>8.1609999999999996</v>
      </c>
      <c r="GW10" s="177"/>
      <c r="GX10" s="177"/>
      <c r="GY10" s="178"/>
      <c r="HA10" s="115" t="s">
        <v>192</v>
      </c>
      <c r="HB10" s="115"/>
      <c r="HC10" s="115"/>
      <c r="HD10" s="20" t="s">
        <v>193</v>
      </c>
      <c r="HP10" s="17"/>
      <c r="HQ10" s="17"/>
      <c r="HR10" s="17"/>
      <c r="IA10" s="19"/>
      <c r="IC10" s="16"/>
      <c r="ID10" s="6"/>
      <c r="IE10" s="6" t="s">
        <v>11</v>
      </c>
      <c r="IF10" s="6"/>
      <c r="IG10" s="6"/>
      <c r="IH10" s="6"/>
      <c r="II10" s="6"/>
      <c r="IJ10" s="6"/>
      <c r="IK10" s="6"/>
      <c r="IL10" s="6"/>
      <c r="IM10" s="6"/>
      <c r="IN10" s="6"/>
      <c r="IO10" s="6"/>
      <c r="IP10" s="6"/>
      <c r="IQ10" s="6"/>
      <c r="IR10" s="6"/>
      <c r="IS10" s="6"/>
      <c r="IT10" s="6"/>
      <c r="IU10" s="6"/>
      <c r="IV10" s="6"/>
      <c r="IW10" s="6"/>
      <c r="IX10" s="8"/>
    </row>
    <row r="11" spans="1:258" ht="25" customHeight="1">
      <c r="E11" s="20" t="s">
        <v>24</v>
      </c>
      <c r="F11" s="84"/>
      <c r="G11" s="85"/>
      <c r="H11" s="85"/>
      <c r="I11" s="85"/>
      <c r="J11" s="85"/>
      <c r="K11" s="86"/>
      <c r="L11" s="17" t="s">
        <v>26</v>
      </c>
      <c r="M11" s="33"/>
      <c r="O11" s="33"/>
      <c r="P11" s="33"/>
      <c r="Q11" s="33"/>
      <c r="AD11" s="40"/>
      <c r="AL11" s="41"/>
      <c r="AM11" s="40"/>
      <c r="AU11" s="41"/>
      <c r="BB11" s="90">
        <v>4</v>
      </c>
      <c r="BC11" s="92"/>
      <c r="BD11" s="95">
        <v>23</v>
      </c>
      <c r="BE11" s="95"/>
      <c r="BF11" s="95"/>
      <c r="BG11" s="95">
        <v>261</v>
      </c>
      <c r="BH11" s="95"/>
      <c r="BI11" s="90"/>
      <c r="BJ11" s="61"/>
      <c r="BK11" s="143"/>
      <c r="BL11" s="144"/>
      <c r="BM11" s="144"/>
      <c r="BN11" s="144"/>
      <c r="BO11" s="144"/>
      <c r="BP11" s="144"/>
      <c r="BQ11" s="144"/>
      <c r="BR11" s="144"/>
      <c r="BS11" s="145"/>
      <c r="BT11" s="65"/>
      <c r="BU11" s="132"/>
      <c r="BV11" s="132"/>
      <c r="BW11" s="132"/>
      <c r="BX11" s="132"/>
      <c r="BY11" s="133"/>
      <c r="CB11" s="90">
        <v>5</v>
      </c>
      <c r="CC11" s="92"/>
      <c r="CD11" s="95">
        <v>36</v>
      </c>
      <c r="CE11" s="95"/>
      <c r="CF11" s="95"/>
      <c r="CG11" s="95">
        <v>5.8</v>
      </c>
      <c r="CH11" s="95"/>
      <c r="CI11" s="90"/>
      <c r="CJ11" s="61"/>
      <c r="CK11" s="174"/>
      <c r="CL11" s="174"/>
      <c r="CM11" s="174"/>
      <c r="CN11" s="143"/>
      <c r="CO11" s="144"/>
      <c r="CP11" s="144"/>
      <c r="CQ11" s="144"/>
      <c r="CR11" s="144"/>
      <c r="CS11" s="145"/>
      <c r="CT11" s="65"/>
      <c r="CU11" s="132"/>
      <c r="CV11" s="132"/>
      <c r="CW11" s="132"/>
      <c r="CX11" s="132"/>
      <c r="CY11" s="133"/>
      <c r="DD11" s="20" t="s">
        <v>129</v>
      </c>
      <c r="DP11" s="17"/>
      <c r="DQ11" s="17"/>
      <c r="DR11" s="17"/>
      <c r="EB11" s="159">
        <v>5</v>
      </c>
      <c r="EC11" s="159"/>
      <c r="ED11" s="159">
        <v>36</v>
      </c>
      <c r="EE11" s="159"/>
      <c r="EF11" s="159"/>
      <c r="EG11" s="159">
        <v>5.8</v>
      </c>
      <c r="EH11" s="159"/>
      <c r="EI11" s="159"/>
      <c r="EJ11" s="161">
        <v>8.3000000000000007</v>
      </c>
      <c r="EK11" s="161"/>
      <c r="EL11" s="161"/>
      <c r="EM11" s="161">
        <v>-1.38</v>
      </c>
      <c r="EN11" s="161"/>
      <c r="EO11" s="161"/>
      <c r="EP11" s="161">
        <v>-11.454000000000001</v>
      </c>
      <c r="EQ11" s="161"/>
      <c r="ER11" s="162"/>
      <c r="ES11" s="160"/>
      <c r="ET11" s="160"/>
      <c r="EU11" s="160"/>
      <c r="EV11" s="160"/>
      <c r="EW11" s="160"/>
      <c r="EX11" s="160"/>
      <c r="EY11" s="160"/>
      <c r="EZ11" s="160"/>
      <c r="FE11" s="153"/>
      <c r="FF11" s="154"/>
      <c r="FG11" s="154"/>
      <c r="FH11" s="154"/>
      <c r="FI11" s="154"/>
      <c r="FJ11" s="154"/>
      <c r="FK11" s="154"/>
      <c r="FL11" s="154"/>
      <c r="FM11" s="154"/>
      <c r="FN11" s="154"/>
      <c r="FO11" s="155"/>
      <c r="FP11" s="90"/>
      <c r="FQ11" s="91"/>
      <c r="FR11" s="91"/>
      <c r="FS11" s="91"/>
      <c r="FT11" s="91"/>
      <c r="FU11" s="92"/>
      <c r="FV11" s="90"/>
      <c r="FW11" s="91"/>
      <c r="FX11" s="91"/>
      <c r="FY11" s="92"/>
      <c r="GE11" s="153"/>
      <c r="GF11" s="154"/>
      <c r="GG11" s="154"/>
      <c r="GH11" s="154"/>
      <c r="GI11" s="154"/>
      <c r="GJ11" s="154"/>
      <c r="GK11" s="154"/>
      <c r="GL11" s="154"/>
      <c r="GM11" s="154"/>
      <c r="GN11" s="154"/>
      <c r="GO11" s="155"/>
      <c r="GP11" s="90"/>
      <c r="GQ11" s="91"/>
      <c r="GR11" s="91"/>
      <c r="GS11" s="91"/>
      <c r="GT11" s="91"/>
      <c r="GU11" s="92"/>
      <c r="GV11" s="179"/>
      <c r="GW11" s="180"/>
      <c r="GX11" s="180"/>
      <c r="GY11" s="181"/>
      <c r="HE11" s="20" t="s">
        <v>194</v>
      </c>
      <c r="HH11" s="20" t="s">
        <v>111</v>
      </c>
      <c r="HI11" s="20" t="s">
        <v>195</v>
      </c>
      <c r="HP11" s="17"/>
      <c r="HQ11" s="17"/>
      <c r="HR11" s="17"/>
      <c r="IA11" s="19"/>
      <c r="IC11" s="4"/>
      <c r="ID11" s="1" t="s">
        <v>12</v>
      </c>
      <c r="IX11" s="5"/>
    </row>
    <row r="12" spans="1:258" ht="25" customHeight="1">
      <c r="D12" s="20" t="s">
        <v>27</v>
      </c>
      <c r="AD12" s="40"/>
      <c r="AG12" s="17"/>
      <c r="AH12" s="17"/>
      <c r="AI12" s="17"/>
      <c r="AL12" s="41"/>
      <c r="AM12" s="40"/>
      <c r="AP12" s="17"/>
      <c r="AQ12" s="17"/>
      <c r="AR12" s="17"/>
      <c r="AU12" s="41"/>
      <c r="BB12" s="90">
        <v>5</v>
      </c>
      <c r="BC12" s="92"/>
      <c r="BD12" s="95">
        <v>24</v>
      </c>
      <c r="BE12" s="95"/>
      <c r="BF12" s="95"/>
      <c r="BG12" s="95">
        <v>253</v>
      </c>
      <c r="BH12" s="95"/>
      <c r="BI12" s="90"/>
      <c r="BJ12" s="61"/>
      <c r="BK12" s="143"/>
      <c r="BL12" s="144"/>
      <c r="BM12" s="144"/>
      <c r="BN12" s="144"/>
      <c r="BO12" s="144"/>
      <c r="BP12" s="144"/>
      <c r="BQ12" s="144"/>
      <c r="BR12" s="144"/>
      <c r="BS12" s="145"/>
      <c r="BT12" s="65"/>
      <c r="BU12" s="132"/>
      <c r="BV12" s="132"/>
      <c r="BW12" s="132"/>
      <c r="BX12" s="132"/>
      <c r="BY12" s="133"/>
      <c r="CB12" s="90">
        <v>6</v>
      </c>
      <c r="CC12" s="92"/>
      <c r="CD12" s="95">
        <v>29</v>
      </c>
      <c r="CE12" s="95"/>
      <c r="CF12" s="95"/>
      <c r="CG12" s="95">
        <v>7.2</v>
      </c>
      <c r="CH12" s="95"/>
      <c r="CI12" s="90"/>
      <c r="CJ12" s="61"/>
      <c r="CK12" s="174"/>
      <c r="CL12" s="174"/>
      <c r="CM12" s="174"/>
      <c r="CN12" s="143"/>
      <c r="CO12" s="144"/>
      <c r="CP12" s="144"/>
      <c r="CQ12" s="144"/>
      <c r="CR12" s="144"/>
      <c r="CS12" s="145"/>
      <c r="CT12" s="65"/>
      <c r="CU12" s="132"/>
      <c r="CV12" s="132"/>
      <c r="CW12" s="132"/>
      <c r="CX12" s="132"/>
      <c r="CY12" s="133"/>
      <c r="DG12" s="17"/>
      <c r="DH12" s="20" t="s">
        <v>127</v>
      </c>
      <c r="DI12" s="20" t="s">
        <v>128</v>
      </c>
      <c r="EB12" s="159">
        <v>6</v>
      </c>
      <c r="EC12" s="159"/>
      <c r="ED12" s="159">
        <v>29</v>
      </c>
      <c r="EE12" s="159"/>
      <c r="EF12" s="159"/>
      <c r="EG12" s="159">
        <v>7.2</v>
      </c>
      <c r="EH12" s="159"/>
      <c r="EI12" s="159"/>
      <c r="EJ12" s="161">
        <v>1.3000000000000007</v>
      </c>
      <c r="EK12" s="161"/>
      <c r="EL12" s="161"/>
      <c r="EM12" s="161">
        <v>2.0000000000000462E-2</v>
      </c>
      <c r="EN12" s="161"/>
      <c r="EO12" s="161"/>
      <c r="EP12" s="161">
        <v>2.6000000000000613E-2</v>
      </c>
      <c r="EQ12" s="161"/>
      <c r="ER12" s="162"/>
      <c r="ES12" s="160"/>
      <c r="ET12" s="160"/>
      <c r="EU12" s="160"/>
      <c r="EV12" s="160"/>
      <c r="EW12" s="160"/>
      <c r="EX12" s="160"/>
      <c r="EY12" s="160"/>
      <c r="EZ12" s="160"/>
      <c r="FE12" s="153" t="s">
        <v>166</v>
      </c>
      <c r="FF12" s="154"/>
      <c r="FG12" s="154"/>
      <c r="FH12" s="154"/>
      <c r="FI12" s="154"/>
      <c r="FJ12" s="154"/>
      <c r="FK12" s="154"/>
      <c r="FL12" s="154"/>
      <c r="FM12" s="154"/>
      <c r="FN12" s="154"/>
      <c r="FO12" s="155"/>
      <c r="FP12" s="87"/>
      <c r="FQ12" s="88"/>
      <c r="FR12" s="88"/>
      <c r="FS12" s="88"/>
      <c r="FT12" s="88"/>
      <c r="FU12" s="89"/>
      <c r="FV12" s="176">
        <v>7.8250000000000002</v>
      </c>
      <c r="FW12" s="177"/>
      <c r="FX12" s="177"/>
      <c r="FY12" s="178"/>
      <c r="GE12" s="153" t="s">
        <v>173</v>
      </c>
      <c r="GF12" s="154"/>
      <c r="GG12" s="154"/>
      <c r="GH12" s="154"/>
      <c r="GI12" s="154"/>
      <c r="GJ12" s="154"/>
      <c r="GK12" s="154"/>
      <c r="GL12" s="154"/>
      <c r="GM12" s="154"/>
      <c r="GN12" s="154"/>
      <c r="GO12" s="155"/>
      <c r="GP12" s="87"/>
      <c r="GQ12" s="88"/>
      <c r="GR12" s="88"/>
      <c r="GS12" s="88"/>
      <c r="GT12" s="88"/>
      <c r="GU12" s="89"/>
      <c r="GV12" s="87"/>
      <c r="GW12" s="88"/>
      <c r="GX12" s="88"/>
      <c r="GY12" s="89"/>
      <c r="HG12" s="17"/>
      <c r="HH12" s="17"/>
      <c r="HI12" s="17" t="s">
        <v>196</v>
      </c>
      <c r="IA12" s="19"/>
      <c r="IC12" s="4"/>
      <c r="IE12" s="1" t="s">
        <v>13</v>
      </c>
      <c r="IX12" s="5"/>
    </row>
    <row r="13" spans="1:258" ht="25" customHeight="1">
      <c r="E13" s="20" t="s">
        <v>24</v>
      </c>
      <c r="F13" s="84"/>
      <c r="G13" s="85"/>
      <c r="H13" s="85"/>
      <c r="I13" s="85"/>
      <c r="J13" s="85"/>
      <c r="K13" s="86"/>
      <c r="L13" s="17" t="s">
        <v>26</v>
      </c>
      <c r="P13" s="33"/>
      <c r="Q13" s="33"/>
      <c r="R13" s="33"/>
      <c r="AD13" s="40"/>
      <c r="AG13" s="17"/>
      <c r="AH13" s="17"/>
      <c r="AI13" s="17"/>
      <c r="AJ13" s="17"/>
      <c r="AK13" s="17"/>
      <c r="AL13" s="41"/>
      <c r="AM13" s="40"/>
      <c r="AP13" s="17"/>
      <c r="AQ13" s="17"/>
      <c r="AR13" s="17"/>
      <c r="AS13" s="17"/>
      <c r="AT13" s="17"/>
      <c r="AU13" s="41"/>
      <c r="BB13" s="90">
        <v>6</v>
      </c>
      <c r="BC13" s="92"/>
      <c r="BD13" s="95">
        <v>22</v>
      </c>
      <c r="BE13" s="95"/>
      <c r="BF13" s="95"/>
      <c r="BG13" s="95">
        <v>298</v>
      </c>
      <c r="BH13" s="95"/>
      <c r="BI13" s="90"/>
      <c r="BJ13" s="61"/>
      <c r="BK13" s="143"/>
      <c r="BL13" s="144"/>
      <c r="BM13" s="144"/>
      <c r="BN13" s="144"/>
      <c r="BO13" s="144"/>
      <c r="BP13" s="144"/>
      <c r="BQ13" s="144"/>
      <c r="BR13" s="144"/>
      <c r="BS13" s="145"/>
      <c r="BT13" s="65"/>
      <c r="BU13" s="132"/>
      <c r="BV13" s="132"/>
      <c r="BW13" s="132"/>
      <c r="BX13" s="132"/>
      <c r="BY13" s="133"/>
      <c r="CB13" s="90">
        <v>7</v>
      </c>
      <c r="CC13" s="92"/>
      <c r="CD13" s="95">
        <v>23</v>
      </c>
      <c r="CE13" s="95"/>
      <c r="CF13" s="95"/>
      <c r="CG13" s="95">
        <v>8.1</v>
      </c>
      <c r="CH13" s="95"/>
      <c r="CI13" s="90"/>
      <c r="CJ13" s="61"/>
      <c r="CK13" s="174"/>
      <c r="CL13" s="174"/>
      <c r="CM13" s="174"/>
      <c r="CN13" s="143"/>
      <c r="CO13" s="144"/>
      <c r="CP13" s="144"/>
      <c r="CQ13" s="144"/>
      <c r="CR13" s="144"/>
      <c r="CS13" s="145"/>
      <c r="CT13" s="65"/>
      <c r="CU13" s="132"/>
      <c r="CV13" s="132"/>
      <c r="CW13" s="132"/>
      <c r="CX13" s="132"/>
      <c r="CY13" s="133"/>
      <c r="DG13" s="17"/>
      <c r="DH13" s="17" t="s">
        <v>127</v>
      </c>
      <c r="DI13" s="17" t="s">
        <v>130</v>
      </c>
      <c r="DJ13" s="17"/>
      <c r="DK13" s="17"/>
      <c r="DM13" s="116"/>
      <c r="DN13" s="118"/>
      <c r="DO13" s="20" t="s">
        <v>132</v>
      </c>
      <c r="EB13" s="159">
        <v>7</v>
      </c>
      <c r="EC13" s="159"/>
      <c r="ED13" s="159">
        <v>23</v>
      </c>
      <c r="EE13" s="159"/>
      <c r="EF13" s="159"/>
      <c r="EG13" s="159">
        <v>8.1</v>
      </c>
      <c r="EH13" s="159"/>
      <c r="EI13" s="159"/>
      <c r="EJ13" s="161">
        <v>-4.6999999999999993</v>
      </c>
      <c r="EK13" s="161"/>
      <c r="EL13" s="161"/>
      <c r="EM13" s="161">
        <v>0.91999999999999993</v>
      </c>
      <c r="EN13" s="161"/>
      <c r="EO13" s="161"/>
      <c r="EP13" s="161">
        <v>-4.323999999999999</v>
      </c>
      <c r="EQ13" s="161"/>
      <c r="ER13" s="162"/>
      <c r="ES13" s="160"/>
      <c r="ET13" s="160"/>
      <c r="EU13" s="160"/>
      <c r="EV13" s="160"/>
      <c r="EW13" s="160"/>
      <c r="EX13" s="160"/>
      <c r="EY13" s="160"/>
      <c r="EZ13" s="160"/>
      <c r="FE13" s="153"/>
      <c r="FF13" s="154"/>
      <c r="FG13" s="154"/>
      <c r="FH13" s="154"/>
      <c r="FI13" s="154"/>
      <c r="FJ13" s="154"/>
      <c r="FK13" s="154"/>
      <c r="FL13" s="154"/>
      <c r="FM13" s="154"/>
      <c r="FN13" s="154"/>
      <c r="FO13" s="155"/>
      <c r="FP13" s="90"/>
      <c r="FQ13" s="91"/>
      <c r="FR13" s="91"/>
      <c r="FS13" s="91"/>
      <c r="FT13" s="91"/>
      <c r="FU13" s="92"/>
      <c r="FV13" s="179"/>
      <c r="FW13" s="180"/>
      <c r="FX13" s="180"/>
      <c r="FY13" s="181"/>
      <c r="GE13" s="153"/>
      <c r="GF13" s="154"/>
      <c r="GG13" s="154"/>
      <c r="GH13" s="154"/>
      <c r="GI13" s="154"/>
      <c r="GJ13" s="154"/>
      <c r="GK13" s="154"/>
      <c r="GL13" s="154"/>
      <c r="GM13" s="154"/>
      <c r="GN13" s="154"/>
      <c r="GO13" s="155"/>
      <c r="GP13" s="90"/>
      <c r="GQ13" s="91"/>
      <c r="GR13" s="91"/>
      <c r="GS13" s="91"/>
      <c r="GT13" s="91"/>
      <c r="GU13" s="92"/>
      <c r="GV13" s="90"/>
      <c r="GW13" s="91"/>
      <c r="GX13" s="91"/>
      <c r="GY13" s="92"/>
      <c r="HG13" s="17"/>
      <c r="HH13" s="17"/>
      <c r="HI13" s="17" t="s">
        <v>198</v>
      </c>
      <c r="HJ13" s="17" t="s">
        <v>197</v>
      </c>
      <c r="HK13" s="17"/>
      <c r="IA13" s="19"/>
      <c r="IB13" s="26"/>
      <c r="IC13" s="4"/>
      <c r="IE13" s="1" t="s">
        <v>14</v>
      </c>
      <c r="IX13" s="5"/>
    </row>
    <row r="14" spans="1:258" ht="25" customHeight="1">
      <c r="D14" s="20" t="s">
        <v>29</v>
      </c>
      <c r="P14" s="33"/>
      <c r="Q14" s="33"/>
      <c r="R14" s="33"/>
      <c r="AC14" s="44"/>
      <c r="AD14" s="42"/>
      <c r="AE14" s="43"/>
      <c r="AF14" s="43"/>
      <c r="AG14" s="43"/>
      <c r="AH14" s="43"/>
      <c r="AI14" s="43"/>
      <c r="AJ14" s="43"/>
      <c r="AK14" s="29"/>
      <c r="AL14" s="28"/>
      <c r="AM14" s="42"/>
      <c r="AN14" s="43"/>
      <c r="AO14" s="43"/>
      <c r="AP14" s="43"/>
      <c r="AQ14" s="43"/>
      <c r="AR14" s="43"/>
      <c r="AS14" s="43"/>
      <c r="AT14" s="29"/>
      <c r="AU14" s="28"/>
      <c r="BB14" s="90">
        <v>7</v>
      </c>
      <c r="BC14" s="92"/>
      <c r="BD14" s="95">
        <v>28</v>
      </c>
      <c r="BE14" s="95"/>
      <c r="BF14" s="95"/>
      <c r="BG14" s="95">
        <v>267</v>
      </c>
      <c r="BH14" s="95"/>
      <c r="BI14" s="90"/>
      <c r="BJ14" s="61"/>
      <c r="BK14" s="143"/>
      <c r="BL14" s="144"/>
      <c r="BM14" s="144"/>
      <c r="BN14" s="144"/>
      <c r="BO14" s="144"/>
      <c r="BP14" s="144"/>
      <c r="BQ14" s="144"/>
      <c r="BR14" s="144"/>
      <c r="BS14" s="145"/>
      <c r="BT14" s="65"/>
      <c r="BU14" s="132"/>
      <c r="BV14" s="132"/>
      <c r="BW14" s="132"/>
      <c r="BX14" s="132"/>
      <c r="BY14" s="133"/>
      <c r="CB14" s="90">
        <v>8</v>
      </c>
      <c r="CC14" s="92"/>
      <c r="CD14" s="95">
        <v>26</v>
      </c>
      <c r="CE14" s="95"/>
      <c r="CF14" s="95"/>
      <c r="CG14" s="95">
        <v>7.8</v>
      </c>
      <c r="CH14" s="95"/>
      <c r="CI14" s="90"/>
      <c r="CJ14" s="61"/>
      <c r="CK14" s="174"/>
      <c r="CL14" s="174"/>
      <c r="CM14" s="174"/>
      <c r="CN14" s="143"/>
      <c r="CO14" s="144"/>
      <c r="CP14" s="144"/>
      <c r="CQ14" s="144"/>
      <c r="CR14" s="144"/>
      <c r="CS14" s="145"/>
      <c r="CT14" s="65"/>
      <c r="CU14" s="132"/>
      <c r="CV14" s="132"/>
      <c r="CW14" s="132"/>
      <c r="CX14" s="132"/>
      <c r="CY14" s="133"/>
      <c r="DH14" s="20" t="s">
        <v>127</v>
      </c>
      <c r="DI14" s="20" t="s">
        <v>130</v>
      </c>
      <c r="DK14" s="17"/>
      <c r="DL14" s="17"/>
      <c r="DM14" s="84"/>
      <c r="DN14" s="85"/>
      <c r="DO14" s="86"/>
      <c r="DP14" s="20" t="s">
        <v>134</v>
      </c>
      <c r="EB14" s="159">
        <v>8</v>
      </c>
      <c r="EC14" s="159"/>
      <c r="ED14" s="159">
        <v>26</v>
      </c>
      <c r="EE14" s="159"/>
      <c r="EF14" s="159"/>
      <c r="EG14" s="159">
        <v>7.8</v>
      </c>
      <c r="EH14" s="159"/>
      <c r="EI14" s="159"/>
      <c r="EJ14" s="161">
        <v>-1.6999999999999993</v>
      </c>
      <c r="EK14" s="161"/>
      <c r="EL14" s="161"/>
      <c r="EM14" s="161">
        <v>0.62000000000000011</v>
      </c>
      <c r="EN14" s="161"/>
      <c r="EO14" s="161"/>
      <c r="EP14" s="161">
        <v>-1.0539999999999998</v>
      </c>
      <c r="EQ14" s="161"/>
      <c r="ER14" s="162"/>
      <c r="ES14" s="160"/>
      <c r="ET14" s="160"/>
      <c r="EU14" s="160"/>
      <c r="EV14" s="160"/>
      <c r="EW14" s="160"/>
      <c r="EX14" s="160"/>
      <c r="EY14" s="160"/>
      <c r="EZ14" s="160"/>
      <c r="FE14" s="153" t="s">
        <v>167</v>
      </c>
      <c r="FF14" s="154"/>
      <c r="FG14" s="154"/>
      <c r="FH14" s="154"/>
      <c r="FI14" s="154"/>
      <c r="FJ14" s="154"/>
      <c r="FK14" s="154"/>
      <c r="FL14" s="154"/>
      <c r="FM14" s="154"/>
      <c r="FN14" s="154"/>
      <c r="FO14" s="155"/>
      <c r="FP14" s="87"/>
      <c r="FQ14" s="88"/>
      <c r="FR14" s="88"/>
      <c r="FS14" s="88"/>
      <c r="FT14" s="88"/>
      <c r="FU14" s="89"/>
      <c r="FV14" s="87"/>
      <c r="FW14" s="88"/>
      <c r="FX14" s="88"/>
      <c r="FY14" s="89"/>
      <c r="GE14" s="153" t="s">
        <v>168</v>
      </c>
      <c r="GF14" s="154"/>
      <c r="GG14" s="154"/>
      <c r="GH14" s="154"/>
      <c r="GI14" s="154"/>
      <c r="GJ14" s="154"/>
      <c r="GK14" s="154"/>
      <c r="GL14" s="154"/>
      <c r="GM14" s="154"/>
      <c r="GN14" s="154"/>
      <c r="GO14" s="155"/>
      <c r="GP14" s="87"/>
      <c r="GQ14" s="88"/>
      <c r="GR14" s="88"/>
      <c r="GS14" s="88"/>
      <c r="GT14" s="88"/>
      <c r="GU14" s="89"/>
      <c r="GV14" s="168">
        <v>-28.51</v>
      </c>
      <c r="GW14" s="169"/>
      <c r="GX14" s="169"/>
      <c r="GY14" s="170"/>
      <c r="HI14" s="20" t="s">
        <v>198</v>
      </c>
      <c r="HJ14" s="20" t="s">
        <v>199</v>
      </c>
      <c r="HK14" s="17"/>
      <c r="HL14" s="17"/>
      <c r="IA14" s="19"/>
      <c r="IB14" s="12"/>
      <c r="IC14" s="4"/>
      <c r="IE14" s="1" t="s">
        <v>15</v>
      </c>
      <c r="IX14" s="5"/>
    </row>
    <row r="15" spans="1:258" ht="25" customHeight="1">
      <c r="E15" s="20" t="s">
        <v>24</v>
      </c>
      <c r="F15" s="84"/>
      <c r="G15" s="85"/>
      <c r="H15" s="85"/>
      <c r="I15" s="85"/>
      <c r="J15" s="85"/>
      <c r="K15" s="86"/>
      <c r="L15" s="17" t="s">
        <v>31</v>
      </c>
      <c r="AC15" s="44"/>
      <c r="AD15" s="38"/>
      <c r="AE15" s="27"/>
      <c r="AF15" s="27"/>
      <c r="AG15" s="27"/>
      <c r="AH15" s="27"/>
      <c r="AI15" s="27"/>
      <c r="AJ15" s="27"/>
      <c r="AK15" s="27"/>
      <c r="AL15" s="39"/>
      <c r="AM15" s="38"/>
      <c r="AN15" s="27"/>
      <c r="AO15" s="27"/>
      <c r="AP15" s="27"/>
      <c r="AQ15" s="27"/>
      <c r="AR15" s="27"/>
      <c r="AS15" s="27"/>
      <c r="AT15" s="27"/>
      <c r="AU15" s="39"/>
      <c r="BB15" s="90">
        <v>8</v>
      </c>
      <c r="BC15" s="92"/>
      <c r="BD15" s="95">
        <v>25</v>
      </c>
      <c r="BE15" s="95"/>
      <c r="BF15" s="95"/>
      <c r="BG15" s="95">
        <v>263</v>
      </c>
      <c r="BH15" s="95"/>
      <c r="BI15" s="90"/>
      <c r="BJ15" s="61"/>
      <c r="BK15" s="143"/>
      <c r="BL15" s="144"/>
      <c r="BM15" s="144"/>
      <c r="BN15" s="144"/>
      <c r="BO15" s="144"/>
      <c r="BP15" s="144"/>
      <c r="BQ15" s="144"/>
      <c r="BR15" s="144"/>
      <c r="BS15" s="145"/>
      <c r="BT15" s="65"/>
      <c r="BU15" s="132"/>
      <c r="BV15" s="132"/>
      <c r="BW15" s="132"/>
      <c r="BX15" s="132"/>
      <c r="BY15" s="133"/>
      <c r="CB15" s="90">
        <v>9</v>
      </c>
      <c r="CC15" s="92"/>
      <c r="CD15" s="95">
        <v>26</v>
      </c>
      <c r="CE15" s="95"/>
      <c r="CF15" s="95"/>
      <c r="CG15" s="95">
        <v>7.4</v>
      </c>
      <c r="CH15" s="95"/>
      <c r="CI15" s="90"/>
      <c r="CJ15" s="61"/>
      <c r="CK15" s="174"/>
      <c r="CL15" s="174"/>
      <c r="CM15" s="174"/>
      <c r="CN15" s="143"/>
      <c r="CO15" s="144"/>
      <c r="CP15" s="144"/>
      <c r="CQ15" s="144"/>
      <c r="CR15" s="144"/>
      <c r="CS15" s="145"/>
      <c r="CT15" s="65"/>
      <c r="CU15" s="132"/>
      <c r="CV15" s="132"/>
      <c r="CW15" s="132"/>
      <c r="CX15" s="132"/>
      <c r="CY15" s="133"/>
      <c r="DH15" s="20" t="s">
        <v>127</v>
      </c>
      <c r="DI15" s="20" t="s">
        <v>135</v>
      </c>
      <c r="DN15" s="84"/>
      <c r="DO15" s="86"/>
      <c r="DP15" s="17" t="s">
        <v>136</v>
      </c>
      <c r="DR15" s="84"/>
      <c r="DS15" s="86"/>
      <c r="DT15" s="20" t="s">
        <v>137</v>
      </c>
      <c r="EB15" s="159">
        <v>9</v>
      </c>
      <c r="EC15" s="159"/>
      <c r="ED15" s="159">
        <v>26</v>
      </c>
      <c r="EE15" s="159"/>
      <c r="EF15" s="159"/>
      <c r="EG15" s="159">
        <v>7.4</v>
      </c>
      <c r="EH15" s="159"/>
      <c r="EI15" s="159"/>
      <c r="EJ15" s="161">
        <v>-1.6999999999999993</v>
      </c>
      <c r="EK15" s="161"/>
      <c r="EL15" s="161"/>
      <c r="EM15" s="161">
        <v>0.22000000000000064</v>
      </c>
      <c r="EN15" s="161"/>
      <c r="EO15" s="161"/>
      <c r="EP15" s="161">
        <v>-0.37400000000000094</v>
      </c>
      <c r="EQ15" s="161"/>
      <c r="ER15" s="162"/>
      <c r="ES15" s="160"/>
      <c r="ET15" s="160"/>
      <c r="EU15" s="160"/>
      <c r="EV15" s="160"/>
      <c r="EW15" s="160"/>
      <c r="EX15" s="160"/>
      <c r="EY15" s="160"/>
      <c r="EZ15" s="160"/>
      <c r="FE15" s="153"/>
      <c r="FF15" s="154"/>
      <c r="FG15" s="154"/>
      <c r="FH15" s="154"/>
      <c r="FI15" s="154"/>
      <c r="FJ15" s="154"/>
      <c r="FK15" s="154"/>
      <c r="FL15" s="154"/>
      <c r="FM15" s="154"/>
      <c r="FN15" s="154"/>
      <c r="FO15" s="155"/>
      <c r="FP15" s="90"/>
      <c r="FQ15" s="91"/>
      <c r="FR15" s="91"/>
      <c r="FS15" s="91"/>
      <c r="FT15" s="91"/>
      <c r="FU15" s="92"/>
      <c r="FV15" s="90"/>
      <c r="FW15" s="91"/>
      <c r="FX15" s="91"/>
      <c r="FY15" s="92"/>
      <c r="GE15" s="153"/>
      <c r="GF15" s="154"/>
      <c r="GG15" s="154"/>
      <c r="GH15" s="154"/>
      <c r="GI15" s="154"/>
      <c r="GJ15" s="154"/>
      <c r="GK15" s="154"/>
      <c r="GL15" s="154"/>
      <c r="GM15" s="154"/>
      <c r="GN15" s="154"/>
      <c r="GO15" s="155"/>
      <c r="GP15" s="90"/>
      <c r="GQ15" s="91"/>
      <c r="GR15" s="91"/>
      <c r="GS15" s="91"/>
      <c r="GT15" s="91"/>
      <c r="GU15" s="92"/>
      <c r="GV15" s="171"/>
      <c r="GW15" s="172"/>
      <c r="GX15" s="172"/>
      <c r="GY15" s="173"/>
      <c r="HI15" s="20" t="s">
        <v>127</v>
      </c>
      <c r="HJ15" s="20" t="s">
        <v>201</v>
      </c>
      <c r="HO15" s="17"/>
      <c r="HP15" s="17"/>
      <c r="IA15" s="19"/>
      <c r="IB15" s="12"/>
      <c r="IC15" s="34"/>
      <c r="ID15" s="9" t="s">
        <v>16</v>
      </c>
      <c r="IE15" s="9"/>
      <c r="IF15" s="9"/>
      <c r="IG15" s="9"/>
      <c r="IH15" s="9"/>
      <c r="II15" s="9"/>
      <c r="IJ15" s="9"/>
      <c r="IK15" s="9"/>
      <c r="IL15" s="9"/>
      <c r="IM15" s="9"/>
      <c r="IN15" s="9"/>
      <c r="IO15" s="9"/>
      <c r="IP15" s="9"/>
      <c r="IQ15" s="9"/>
      <c r="IR15" s="9"/>
      <c r="IS15" s="9"/>
      <c r="IT15" s="9"/>
      <c r="IU15" s="9"/>
      <c r="IV15" s="9"/>
      <c r="IW15" s="9"/>
      <c r="IX15" s="15"/>
    </row>
    <row r="16" spans="1:258" ht="25" customHeight="1" thickBot="1">
      <c r="AD16" s="40"/>
      <c r="AL16" s="41"/>
      <c r="AM16" s="40"/>
      <c r="AU16" s="41"/>
      <c r="BB16" s="90">
        <v>9</v>
      </c>
      <c r="BC16" s="92"/>
      <c r="BD16" s="95">
        <v>26</v>
      </c>
      <c r="BE16" s="95"/>
      <c r="BF16" s="95"/>
      <c r="BG16" s="95">
        <v>350</v>
      </c>
      <c r="BH16" s="95"/>
      <c r="BI16" s="90"/>
      <c r="BJ16" s="61"/>
      <c r="BK16" s="143"/>
      <c r="BL16" s="144"/>
      <c r="BM16" s="144"/>
      <c r="BN16" s="144"/>
      <c r="BO16" s="144"/>
      <c r="BP16" s="144"/>
      <c r="BQ16" s="144"/>
      <c r="BR16" s="144"/>
      <c r="BS16" s="145"/>
      <c r="BT16" s="65"/>
      <c r="BU16" s="132"/>
      <c r="BV16" s="132"/>
      <c r="BW16" s="132"/>
      <c r="BX16" s="132"/>
      <c r="BY16" s="133"/>
      <c r="CB16" s="90">
        <v>10</v>
      </c>
      <c r="CC16" s="92"/>
      <c r="CD16" s="95">
        <v>32</v>
      </c>
      <c r="CE16" s="95"/>
      <c r="CF16" s="95"/>
      <c r="CG16" s="95">
        <v>6.6</v>
      </c>
      <c r="CH16" s="95"/>
      <c r="CI16" s="90"/>
      <c r="CJ16" s="61"/>
      <c r="CK16" s="175"/>
      <c r="CL16" s="175"/>
      <c r="CM16" s="175"/>
      <c r="CN16" s="137"/>
      <c r="CO16" s="144"/>
      <c r="CP16" s="144"/>
      <c r="CQ16" s="144"/>
      <c r="CR16" s="144"/>
      <c r="CS16" s="145"/>
      <c r="CT16" s="65"/>
      <c r="CU16" s="132"/>
      <c r="CV16" s="132"/>
      <c r="CW16" s="132"/>
      <c r="CX16" s="132"/>
      <c r="CY16" s="133"/>
      <c r="EB16" s="159">
        <v>10</v>
      </c>
      <c r="EC16" s="159"/>
      <c r="ED16" s="159">
        <v>32</v>
      </c>
      <c r="EE16" s="159"/>
      <c r="EF16" s="159"/>
      <c r="EG16" s="159">
        <v>6.6</v>
      </c>
      <c r="EH16" s="159"/>
      <c r="EI16" s="159"/>
      <c r="EJ16" s="161">
        <v>4.3000000000000007</v>
      </c>
      <c r="EK16" s="161"/>
      <c r="EL16" s="161"/>
      <c r="EM16" s="161">
        <v>-0.58000000000000007</v>
      </c>
      <c r="EN16" s="161"/>
      <c r="EO16" s="161"/>
      <c r="EP16" s="161">
        <v>-2.4940000000000007</v>
      </c>
      <c r="EQ16" s="161"/>
      <c r="ER16" s="162"/>
      <c r="ES16" s="160"/>
      <c r="ET16" s="160"/>
      <c r="EU16" s="160"/>
      <c r="EV16" s="160"/>
      <c r="EW16" s="160"/>
      <c r="EX16" s="160"/>
      <c r="EY16" s="160"/>
      <c r="EZ16" s="160"/>
      <c r="FE16" s="153" t="s">
        <v>168</v>
      </c>
      <c r="FF16" s="154"/>
      <c r="FG16" s="154"/>
      <c r="FH16" s="154"/>
      <c r="FI16" s="154"/>
      <c r="FJ16" s="154"/>
      <c r="FK16" s="154"/>
      <c r="FL16" s="154"/>
      <c r="FM16" s="154"/>
      <c r="FN16" s="154"/>
      <c r="FO16" s="155"/>
      <c r="FP16" s="87"/>
      <c r="FQ16" s="88"/>
      <c r="FR16" s="88"/>
      <c r="FS16" s="88"/>
      <c r="FT16" s="88"/>
      <c r="FU16" s="89"/>
      <c r="FV16" s="168">
        <v>-23.35</v>
      </c>
      <c r="FW16" s="169"/>
      <c r="FX16" s="169"/>
      <c r="FY16" s="170"/>
      <c r="GE16" s="153" t="s">
        <v>169</v>
      </c>
      <c r="GF16" s="154"/>
      <c r="GG16" s="154"/>
      <c r="GH16" s="154"/>
      <c r="GI16" s="154"/>
      <c r="GJ16" s="154"/>
      <c r="GK16" s="154"/>
      <c r="GL16" s="154"/>
      <c r="GM16" s="154"/>
      <c r="GN16" s="154"/>
      <c r="GO16" s="155"/>
      <c r="GP16" s="87"/>
      <c r="GQ16" s="88"/>
      <c r="GR16" s="88"/>
      <c r="GS16" s="88"/>
      <c r="GT16" s="88"/>
      <c r="GU16" s="89"/>
      <c r="GV16" s="87"/>
      <c r="GW16" s="88"/>
      <c r="GX16" s="88"/>
      <c r="GY16" s="89"/>
      <c r="HE16" s="20" t="s">
        <v>200</v>
      </c>
      <c r="HH16" s="20" t="s">
        <v>111</v>
      </c>
      <c r="HI16" s="20" t="s">
        <v>202</v>
      </c>
      <c r="IA16" s="19"/>
      <c r="IB16" s="12"/>
      <c r="IC16" s="4"/>
      <c r="IE16" s="1" t="s">
        <v>17</v>
      </c>
      <c r="IX16" s="5"/>
    </row>
    <row r="17" spans="1:258" ht="25" customHeight="1" thickTop="1" thickBot="1">
      <c r="A17" s="115" t="s">
        <v>36</v>
      </c>
      <c r="B17" s="115"/>
      <c r="C17" s="115"/>
      <c r="D17" s="20" t="s">
        <v>37</v>
      </c>
      <c r="I17" s="33"/>
      <c r="J17" s="33"/>
      <c r="K17" s="33"/>
      <c r="L17" s="33"/>
      <c r="AD17" s="40"/>
      <c r="AG17" s="17"/>
      <c r="AH17" s="17"/>
      <c r="AI17" s="17"/>
      <c r="AL17" s="41"/>
      <c r="AM17" s="40"/>
      <c r="AP17" s="17"/>
      <c r="AQ17" s="17"/>
      <c r="AR17" s="17"/>
      <c r="AU17" s="41"/>
      <c r="BB17" s="90">
        <v>10</v>
      </c>
      <c r="BC17" s="92"/>
      <c r="BD17" s="95">
        <v>24</v>
      </c>
      <c r="BE17" s="95"/>
      <c r="BF17" s="95"/>
      <c r="BG17" s="95">
        <v>360</v>
      </c>
      <c r="BH17" s="95"/>
      <c r="BI17" s="90"/>
      <c r="BJ17" s="61"/>
      <c r="BK17" s="143"/>
      <c r="BL17" s="144"/>
      <c r="BM17" s="144"/>
      <c r="BN17" s="144"/>
      <c r="BO17" s="144"/>
      <c r="BP17" s="144"/>
      <c r="BQ17" s="144"/>
      <c r="BR17" s="144"/>
      <c r="BS17" s="145"/>
      <c r="BT17" s="65"/>
      <c r="BU17" s="132"/>
      <c r="BV17" s="132"/>
      <c r="BW17" s="132"/>
      <c r="BX17" s="132"/>
      <c r="BY17" s="133"/>
      <c r="CB17" s="124" t="s">
        <v>87</v>
      </c>
      <c r="CC17" s="125"/>
      <c r="CD17" s="60" t="s">
        <v>89</v>
      </c>
      <c r="CE17" s="126"/>
      <c r="CF17" s="126"/>
      <c r="CG17" s="127"/>
      <c r="CH17" s="126"/>
      <c r="CI17" s="126"/>
      <c r="CJ17" s="166"/>
      <c r="CK17" s="166"/>
      <c r="CL17" s="166"/>
      <c r="CM17" s="166"/>
      <c r="CN17" s="166"/>
      <c r="CO17" s="166"/>
      <c r="CP17" s="166"/>
      <c r="CQ17" s="166"/>
      <c r="CR17" s="166"/>
      <c r="CS17" s="167"/>
      <c r="CT17" s="68"/>
      <c r="CU17" s="130"/>
      <c r="CV17" s="130"/>
      <c r="CW17" s="130"/>
      <c r="CX17" s="130"/>
      <c r="CY17" s="131"/>
      <c r="DI17" s="17"/>
      <c r="DJ17" s="17"/>
      <c r="DK17" s="17"/>
      <c r="DL17" s="17"/>
      <c r="EB17" s="159" t="s">
        <v>87</v>
      </c>
      <c r="EC17" s="159"/>
      <c r="ED17" s="159">
        <v>277</v>
      </c>
      <c r="EE17" s="159"/>
      <c r="EF17" s="159"/>
      <c r="EG17" s="159">
        <v>71.8</v>
      </c>
      <c r="EH17" s="159"/>
      <c r="EI17" s="159"/>
      <c r="EJ17" s="163">
        <v>0</v>
      </c>
      <c r="EK17" s="163"/>
      <c r="EL17" s="163"/>
      <c r="EM17" s="163">
        <v>1.7763568394002505E-15</v>
      </c>
      <c r="EN17" s="163"/>
      <c r="EO17" s="163"/>
      <c r="EP17" s="164">
        <v>-41.959999999999994</v>
      </c>
      <c r="EQ17" s="164"/>
      <c r="ER17" s="165"/>
      <c r="ES17" s="160"/>
      <c r="ET17" s="160"/>
      <c r="EU17" s="160"/>
      <c r="EV17" s="160"/>
      <c r="EW17" s="160"/>
      <c r="EX17" s="160"/>
      <c r="EY17" s="160"/>
      <c r="EZ17" s="160"/>
      <c r="FE17" s="153"/>
      <c r="FF17" s="154"/>
      <c r="FG17" s="154"/>
      <c r="FH17" s="154"/>
      <c r="FI17" s="154"/>
      <c r="FJ17" s="154"/>
      <c r="FK17" s="154"/>
      <c r="FL17" s="154"/>
      <c r="FM17" s="154"/>
      <c r="FN17" s="154"/>
      <c r="FO17" s="155"/>
      <c r="FP17" s="90"/>
      <c r="FQ17" s="91"/>
      <c r="FR17" s="91"/>
      <c r="FS17" s="91"/>
      <c r="FT17" s="91"/>
      <c r="FU17" s="92"/>
      <c r="FV17" s="171"/>
      <c r="FW17" s="172"/>
      <c r="FX17" s="172"/>
      <c r="FY17" s="173"/>
      <c r="GE17" s="156"/>
      <c r="GF17" s="157"/>
      <c r="GG17" s="157"/>
      <c r="GH17" s="157"/>
      <c r="GI17" s="157"/>
      <c r="GJ17" s="157"/>
      <c r="GK17" s="157"/>
      <c r="GL17" s="157"/>
      <c r="GM17" s="157"/>
      <c r="GN17" s="157"/>
      <c r="GO17" s="158"/>
      <c r="GP17" s="134"/>
      <c r="GQ17" s="115"/>
      <c r="GR17" s="115"/>
      <c r="GS17" s="115"/>
      <c r="GT17" s="115"/>
      <c r="GU17" s="135"/>
      <c r="GV17" s="134"/>
      <c r="GW17" s="115"/>
      <c r="GX17" s="115"/>
      <c r="GY17" s="135"/>
      <c r="HI17" s="17" t="s">
        <v>198</v>
      </c>
      <c r="HJ17" s="17" t="s">
        <v>207</v>
      </c>
      <c r="HK17" s="17"/>
      <c r="HL17" s="17"/>
      <c r="IA17" s="19"/>
      <c r="IB17" s="12"/>
      <c r="IC17" s="23"/>
      <c r="ID17" s="24"/>
      <c r="IE17" s="24" t="s">
        <v>65</v>
      </c>
      <c r="IF17" s="24"/>
      <c r="IG17" s="24"/>
      <c r="IH17" s="24"/>
      <c r="II17" s="24"/>
      <c r="IJ17" s="24"/>
      <c r="IK17" s="24"/>
      <c r="IL17" s="24"/>
      <c r="IM17" s="24"/>
      <c r="IN17" s="24"/>
      <c r="IO17" s="24"/>
      <c r="IP17" s="24"/>
      <c r="IQ17" s="24"/>
      <c r="IR17" s="24"/>
      <c r="IS17" s="24"/>
      <c r="IT17" s="24"/>
      <c r="IU17" s="24"/>
      <c r="IV17" s="24"/>
      <c r="IW17" s="24"/>
      <c r="IX17" s="25"/>
    </row>
    <row r="18" spans="1:258" ht="25" customHeight="1" thickTop="1">
      <c r="D18" s="84"/>
      <c r="E18" s="85"/>
      <c r="F18" s="86"/>
      <c r="H18" s="20" t="s">
        <v>35</v>
      </c>
      <c r="I18" s="20" t="s">
        <v>44</v>
      </c>
      <c r="K18" s="33"/>
      <c r="L18" s="33"/>
      <c r="M18" s="33"/>
      <c r="AD18" s="40"/>
      <c r="AG18" s="17"/>
      <c r="AH18" s="17"/>
      <c r="AI18" s="17"/>
      <c r="AJ18" s="17"/>
      <c r="AK18" s="17"/>
      <c r="AL18" s="41"/>
      <c r="AM18" s="40"/>
      <c r="AP18" s="17"/>
      <c r="AQ18" s="17"/>
      <c r="AR18" s="17"/>
      <c r="AS18" s="17"/>
      <c r="AT18" s="17"/>
      <c r="AU18" s="41"/>
      <c r="BB18" s="90">
        <v>11</v>
      </c>
      <c r="BC18" s="92"/>
      <c r="BD18" s="95">
        <v>29</v>
      </c>
      <c r="BE18" s="95"/>
      <c r="BF18" s="95"/>
      <c r="BG18" s="95">
        <v>346</v>
      </c>
      <c r="BH18" s="95"/>
      <c r="BI18" s="90"/>
      <c r="BJ18" s="61"/>
      <c r="BK18" s="143"/>
      <c r="BL18" s="144"/>
      <c r="BM18" s="144"/>
      <c r="BN18" s="144"/>
      <c r="BO18" s="144"/>
      <c r="BP18" s="144"/>
      <c r="BQ18" s="144"/>
      <c r="BR18" s="144"/>
      <c r="BS18" s="145"/>
      <c r="BT18" s="65"/>
      <c r="BU18" s="132"/>
      <c r="BV18" s="132"/>
      <c r="BW18" s="132"/>
      <c r="BX18" s="132"/>
      <c r="BY18" s="133"/>
      <c r="CB18" s="90" t="s">
        <v>88</v>
      </c>
      <c r="CC18" s="91"/>
      <c r="CD18" s="84"/>
      <c r="CE18" s="85"/>
      <c r="CF18" s="86"/>
      <c r="CG18" s="84"/>
      <c r="CH18" s="85"/>
      <c r="CI18" s="86"/>
      <c r="CJ18" s="109"/>
      <c r="CK18" s="110"/>
      <c r="CL18" s="110"/>
      <c r="CM18" s="110"/>
      <c r="CN18" s="110"/>
      <c r="CO18" s="111"/>
      <c r="CP18" s="112"/>
      <c r="CQ18" s="112"/>
      <c r="CR18" s="112"/>
      <c r="CS18" s="112"/>
      <c r="CT18" s="69" t="s">
        <v>95</v>
      </c>
      <c r="CU18" s="113"/>
      <c r="CV18" s="113"/>
      <c r="CW18" s="113"/>
      <c r="CX18" s="113"/>
      <c r="CY18" s="114"/>
      <c r="DD18" s="93" t="s">
        <v>140</v>
      </c>
      <c r="DE18" s="93"/>
      <c r="DF18" s="93"/>
      <c r="DG18" s="93"/>
      <c r="DH18" s="93"/>
      <c r="DI18" s="93"/>
      <c r="DJ18" s="93"/>
      <c r="DK18" s="93"/>
      <c r="DL18" s="93"/>
      <c r="DM18" s="17"/>
      <c r="DO18" s="93" t="s">
        <v>141</v>
      </c>
      <c r="DP18" s="93"/>
      <c r="DQ18" s="93"/>
      <c r="DR18" s="93"/>
      <c r="DS18" s="93"/>
      <c r="DT18" s="93"/>
      <c r="DU18" s="93"/>
      <c r="DV18" s="93"/>
      <c r="DW18" s="93"/>
      <c r="EB18" s="159" t="s">
        <v>88</v>
      </c>
      <c r="EC18" s="159"/>
      <c r="ED18" s="159">
        <v>27.7</v>
      </c>
      <c r="EE18" s="159"/>
      <c r="EF18" s="159"/>
      <c r="EG18" s="159">
        <v>7.18</v>
      </c>
      <c r="EH18" s="159"/>
      <c r="EI18" s="159"/>
      <c r="EJ18" s="146"/>
      <c r="EK18" s="147"/>
      <c r="EL18" s="148"/>
      <c r="EM18" s="149"/>
      <c r="EN18" s="149"/>
      <c r="EO18" s="149"/>
      <c r="EP18" s="150">
        <v>-4.1959999999999997</v>
      </c>
      <c r="EQ18" s="150"/>
      <c r="ER18" s="151"/>
      <c r="ES18" s="152"/>
      <c r="ET18" s="152"/>
      <c r="EU18" s="152"/>
      <c r="EV18" s="152"/>
      <c r="EW18" s="152"/>
      <c r="EX18" s="152"/>
      <c r="EY18" s="152"/>
      <c r="EZ18" s="152"/>
      <c r="FE18" s="153" t="s">
        <v>169</v>
      </c>
      <c r="FF18" s="154"/>
      <c r="FG18" s="154"/>
      <c r="FH18" s="154"/>
      <c r="FI18" s="154"/>
      <c r="FJ18" s="154"/>
      <c r="FK18" s="154"/>
      <c r="FL18" s="154"/>
      <c r="FM18" s="154"/>
      <c r="FN18" s="154"/>
      <c r="FO18" s="155"/>
      <c r="FP18" s="87"/>
      <c r="FQ18" s="88"/>
      <c r="FR18" s="88"/>
      <c r="FS18" s="88"/>
      <c r="FT18" s="88"/>
      <c r="FU18" s="89"/>
      <c r="FV18" s="87"/>
      <c r="FW18" s="88"/>
      <c r="FX18" s="88"/>
      <c r="FY18" s="89"/>
      <c r="GD18" s="17"/>
      <c r="GE18" s="122" t="s">
        <v>117</v>
      </c>
      <c r="GF18" s="122"/>
      <c r="GG18" s="122"/>
      <c r="GH18" s="122"/>
      <c r="GI18" s="122"/>
      <c r="GJ18" s="122"/>
      <c r="GK18" s="122"/>
      <c r="GL18" s="122"/>
      <c r="GM18" s="122"/>
      <c r="GN18" s="122"/>
      <c r="GO18" s="122"/>
      <c r="GP18" s="122"/>
      <c r="GQ18" s="122"/>
      <c r="GR18" s="122"/>
      <c r="GS18" s="122"/>
      <c r="GT18" s="122"/>
      <c r="GU18" s="122"/>
      <c r="GV18" s="122"/>
      <c r="GW18" s="122"/>
      <c r="GX18" s="122"/>
      <c r="GY18" s="122"/>
      <c r="HD18" s="20" t="s">
        <v>204</v>
      </c>
      <c r="HK18" s="17"/>
      <c r="HL18" s="17"/>
      <c r="HM18" s="17"/>
      <c r="IA18" s="19"/>
      <c r="IC18" s="31"/>
      <c r="ID18" s="6"/>
      <c r="IE18" s="6"/>
      <c r="IF18" s="6"/>
      <c r="IG18" s="6"/>
      <c r="IH18" s="6"/>
      <c r="II18" s="6"/>
      <c r="IJ18" s="6"/>
      <c r="IK18" s="6"/>
      <c r="IL18" s="6"/>
      <c r="IM18" s="6"/>
      <c r="IN18" s="6"/>
      <c r="IO18" s="6"/>
      <c r="IP18" s="6"/>
      <c r="IQ18" s="6"/>
      <c r="IR18" s="6"/>
      <c r="IS18" s="6"/>
      <c r="IT18" s="6"/>
      <c r="IU18" s="6"/>
      <c r="IV18" s="6"/>
      <c r="IW18" s="6"/>
      <c r="IX18" s="6"/>
    </row>
    <row r="19" spans="1:258" ht="25" customHeight="1" thickBot="1">
      <c r="I19" s="20" t="s">
        <v>45</v>
      </c>
      <c r="O19" s="84"/>
      <c r="P19" s="85"/>
      <c r="Q19" s="85"/>
      <c r="R19" s="86"/>
      <c r="S19" s="20" t="s">
        <v>47</v>
      </c>
      <c r="AD19" s="42"/>
      <c r="AE19" s="43"/>
      <c r="AF19" s="43"/>
      <c r="AG19" s="43"/>
      <c r="AH19" s="43"/>
      <c r="AI19" s="43"/>
      <c r="AJ19" s="43"/>
      <c r="AK19" s="29"/>
      <c r="AL19" s="28"/>
      <c r="AM19" s="42"/>
      <c r="AN19" s="43"/>
      <c r="AO19" s="43"/>
      <c r="AP19" s="43"/>
      <c r="AQ19" s="43"/>
      <c r="AR19" s="43"/>
      <c r="AS19" s="43"/>
      <c r="AT19" s="29"/>
      <c r="AU19" s="28"/>
      <c r="BB19" s="90">
        <v>12</v>
      </c>
      <c r="BC19" s="92"/>
      <c r="BD19" s="95">
        <v>27</v>
      </c>
      <c r="BE19" s="95"/>
      <c r="BF19" s="95"/>
      <c r="BG19" s="95">
        <v>487</v>
      </c>
      <c r="BH19" s="95"/>
      <c r="BI19" s="90"/>
      <c r="BJ19" s="61"/>
      <c r="BK19" s="143"/>
      <c r="BL19" s="144"/>
      <c r="BM19" s="144"/>
      <c r="BN19" s="144"/>
      <c r="BO19" s="144"/>
      <c r="BP19" s="144"/>
      <c r="BQ19" s="144"/>
      <c r="BR19" s="144"/>
      <c r="BS19" s="145"/>
      <c r="BT19" s="65"/>
      <c r="BU19" s="132"/>
      <c r="BV19" s="132"/>
      <c r="BW19" s="132"/>
      <c r="BX19" s="132"/>
      <c r="BY19" s="133"/>
      <c r="FE19" s="156"/>
      <c r="FF19" s="157"/>
      <c r="FG19" s="157"/>
      <c r="FH19" s="157"/>
      <c r="FI19" s="157"/>
      <c r="FJ19" s="157"/>
      <c r="FK19" s="157"/>
      <c r="FL19" s="157"/>
      <c r="FM19" s="157"/>
      <c r="FN19" s="157"/>
      <c r="FO19" s="158"/>
      <c r="FP19" s="134"/>
      <c r="FQ19" s="115"/>
      <c r="FR19" s="115"/>
      <c r="FS19" s="115"/>
      <c r="FT19" s="115"/>
      <c r="FU19" s="135"/>
      <c r="FV19" s="134"/>
      <c r="FW19" s="115"/>
      <c r="FX19" s="115"/>
      <c r="FY19" s="135"/>
      <c r="GD19" s="17"/>
      <c r="GE19" s="123"/>
      <c r="GF19" s="123"/>
      <c r="GG19" s="123"/>
      <c r="GH19" s="123"/>
      <c r="GI19" s="123"/>
      <c r="GJ19" s="123"/>
      <c r="GK19" s="123"/>
      <c r="GL19" s="123"/>
      <c r="GM19" s="123"/>
      <c r="GN19" s="123"/>
      <c r="GO19" s="123"/>
      <c r="GP19" s="123"/>
      <c r="GQ19" s="123"/>
      <c r="GR19" s="123"/>
      <c r="GS19" s="123"/>
      <c r="GT19" s="123"/>
      <c r="GU19" s="123"/>
      <c r="GV19" s="123"/>
      <c r="GW19" s="123"/>
      <c r="GX19" s="123"/>
      <c r="GY19" s="123"/>
      <c r="HD19" s="20" t="s">
        <v>203</v>
      </c>
      <c r="IA19" s="19"/>
      <c r="IB19" s="12"/>
      <c r="IC19" s="13" t="s">
        <v>1</v>
      </c>
      <c r="ID19" s="9" t="s">
        <v>4</v>
      </c>
      <c r="IE19" s="9"/>
      <c r="IF19" s="9"/>
      <c r="IG19" s="9"/>
      <c r="IH19" s="9"/>
      <c r="II19" s="9"/>
      <c r="IJ19" s="9"/>
      <c r="IK19" s="9"/>
      <c r="IL19" s="9"/>
      <c r="IM19" s="9"/>
      <c r="IN19" s="9"/>
      <c r="IO19" s="9"/>
      <c r="IP19" s="9"/>
      <c r="IQ19" s="9"/>
      <c r="IR19" s="9"/>
      <c r="IS19" s="9"/>
      <c r="IT19" s="9"/>
      <c r="IU19" s="9"/>
      <c r="IV19" s="9"/>
      <c r="IW19" s="9"/>
      <c r="IX19" s="10"/>
    </row>
    <row r="20" spans="1:258" ht="25" customHeight="1" thickTop="1" thickBot="1">
      <c r="C20" s="17"/>
      <c r="D20" s="17"/>
      <c r="E20" s="17"/>
      <c r="F20" s="17"/>
      <c r="G20" s="17"/>
      <c r="H20" s="17"/>
      <c r="I20" s="17" t="s">
        <v>48</v>
      </c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AC20" s="17">
        <v>0</v>
      </c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37" t="s">
        <v>38</v>
      </c>
      <c r="AV20" s="17"/>
      <c r="AW20" s="17"/>
      <c r="AX20" s="17"/>
      <c r="BB20" s="134">
        <v>13</v>
      </c>
      <c r="BC20" s="135"/>
      <c r="BD20" s="136">
        <v>26</v>
      </c>
      <c r="BE20" s="136"/>
      <c r="BF20" s="136"/>
      <c r="BG20" s="136">
        <v>413</v>
      </c>
      <c r="BH20" s="136"/>
      <c r="BI20" s="134"/>
      <c r="BJ20" s="62"/>
      <c r="BK20" s="137"/>
      <c r="BL20" s="138"/>
      <c r="BM20" s="138"/>
      <c r="BN20" s="138"/>
      <c r="BO20" s="139"/>
      <c r="BP20" s="139"/>
      <c r="BQ20" s="139"/>
      <c r="BR20" s="139"/>
      <c r="BS20" s="140"/>
      <c r="BT20" s="66"/>
      <c r="BU20" s="141"/>
      <c r="BV20" s="141"/>
      <c r="BW20" s="141"/>
      <c r="BX20" s="141"/>
      <c r="BY20" s="142"/>
      <c r="CC20" s="13" t="s">
        <v>1</v>
      </c>
      <c r="CD20" s="9" t="s">
        <v>101</v>
      </c>
      <c r="CE20" s="71"/>
      <c r="CF20" s="71"/>
      <c r="CG20" s="71"/>
      <c r="CH20" s="71"/>
      <c r="CI20" s="71"/>
      <c r="CJ20" s="71"/>
      <c r="CK20" s="71"/>
      <c r="CL20" s="71"/>
      <c r="CM20" s="71"/>
      <c r="CN20" s="71"/>
      <c r="CO20" s="71"/>
      <c r="CP20" s="71"/>
      <c r="CQ20" s="71"/>
      <c r="CR20" s="71"/>
      <c r="CS20" s="71"/>
      <c r="CT20" s="71"/>
      <c r="CU20" s="71"/>
      <c r="CV20" s="71"/>
      <c r="CW20" s="71"/>
      <c r="CX20" s="72"/>
      <c r="DC20" s="17"/>
      <c r="DD20" s="17"/>
      <c r="DE20" s="17"/>
      <c r="DF20" s="17"/>
      <c r="DG20" s="17"/>
      <c r="DH20" s="17"/>
      <c r="DI20" s="17"/>
      <c r="DJ20" s="17"/>
      <c r="DK20" s="17"/>
      <c r="DL20" s="17"/>
      <c r="DM20" s="17"/>
      <c r="DN20" s="17"/>
      <c r="DO20" s="17"/>
      <c r="DP20" s="17"/>
      <c r="DQ20" s="17"/>
      <c r="DR20" s="17"/>
      <c r="DS20" s="17"/>
      <c r="DT20" s="17"/>
      <c r="DU20" s="17"/>
      <c r="DV20" s="17"/>
      <c r="DW20" s="17"/>
      <c r="DX20" s="17"/>
      <c r="EC20" s="17"/>
      <c r="ED20" s="87" t="s">
        <v>147</v>
      </c>
      <c r="EE20" s="88"/>
      <c r="EF20" s="88"/>
      <c r="EG20" s="88"/>
      <c r="EH20" s="88"/>
      <c r="EI20" s="89"/>
      <c r="EJ20" s="87"/>
      <c r="EK20" s="88"/>
      <c r="EL20" s="88"/>
      <c r="EM20" s="88"/>
      <c r="EN20" s="88"/>
      <c r="EO20" s="88"/>
      <c r="EP20" s="88"/>
      <c r="EQ20" s="88"/>
      <c r="ER20" s="88"/>
      <c r="ES20" s="88"/>
      <c r="ET20" s="88"/>
      <c r="EU20" s="88"/>
      <c r="EV20" s="88"/>
      <c r="EW20" s="89"/>
      <c r="EX20" s="17"/>
      <c r="FC20" s="17"/>
      <c r="FD20" s="17"/>
      <c r="FE20" s="122" t="s">
        <v>117</v>
      </c>
      <c r="FF20" s="122"/>
      <c r="FG20" s="122"/>
      <c r="FH20" s="122"/>
      <c r="FI20" s="122"/>
      <c r="FJ20" s="122"/>
      <c r="FK20" s="122"/>
      <c r="FL20" s="122"/>
      <c r="FM20" s="122"/>
      <c r="FN20" s="122"/>
      <c r="FO20" s="122"/>
      <c r="FP20" s="122"/>
      <c r="FQ20" s="122"/>
      <c r="FR20" s="122"/>
      <c r="FS20" s="122"/>
      <c r="FT20" s="122"/>
      <c r="FU20" s="122"/>
      <c r="FV20" s="122"/>
      <c r="FW20" s="122"/>
      <c r="FX20" s="122"/>
      <c r="FY20" s="122"/>
      <c r="GC20" s="17"/>
      <c r="GD20" s="17"/>
      <c r="GE20" s="17"/>
      <c r="GF20" s="17"/>
      <c r="GG20" s="17"/>
      <c r="GH20" s="17"/>
      <c r="GI20" s="17"/>
      <c r="GJ20" s="17"/>
      <c r="GK20" s="17"/>
      <c r="GL20" s="17"/>
      <c r="GM20" s="17"/>
      <c r="GN20" s="17"/>
      <c r="GO20" s="17"/>
      <c r="GP20" s="17"/>
      <c r="GQ20" s="17"/>
      <c r="GR20" s="17"/>
      <c r="GS20" s="17"/>
      <c r="GT20" s="17"/>
      <c r="GU20" s="17"/>
      <c r="GV20" s="17"/>
      <c r="GW20" s="17"/>
      <c r="GX20" s="17"/>
      <c r="GY20" s="21"/>
      <c r="HC20" s="17"/>
      <c r="HD20" s="17"/>
      <c r="HE20" s="17" t="s">
        <v>127</v>
      </c>
      <c r="HF20" s="17" t="s">
        <v>205</v>
      </c>
      <c r="HG20" s="17"/>
      <c r="HH20" t="s">
        <v>206</v>
      </c>
      <c r="HI20" s="17"/>
      <c r="HJ20" s="17"/>
      <c r="HK20" s="17"/>
      <c r="HL20" s="17"/>
      <c r="HM20" s="17"/>
      <c r="HN20" s="17"/>
      <c r="HO20" s="17"/>
      <c r="HP20" s="17"/>
      <c r="HQ20" s="17"/>
      <c r="HR20" s="17"/>
      <c r="HS20" s="17"/>
      <c r="HT20" s="17"/>
      <c r="HU20" s="17"/>
      <c r="HV20" s="17"/>
      <c r="HW20" s="17"/>
      <c r="HX20" s="17"/>
      <c r="IA20" s="19"/>
      <c r="IB20" s="12"/>
      <c r="IC20" s="11"/>
      <c r="IX20" s="12"/>
    </row>
    <row r="21" spans="1:258" ht="25" customHeight="1" thickTop="1" thickBot="1"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21"/>
      <c r="Z21" s="21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21"/>
      <c r="AZ21" s="21"/>
      <c r="BB21" s="124" t="s">
        <v>87</v>
      </c>
      <c r="BC21" s="125"/>
      <c r="BD21" s="60" t="s">
        <v>89</v>
      </c>
      <c r="BE21" s="126"/>
      <c r="BF21" s="126"/>
      <c r="BG21" s="127"/>
      <c r="BH21" s="126"/>
      <c r="BI21" s="126"/>
      <c r="BJ21" s="128"/>
      <c r="BK21" s="128"/>
      <c r="BL21" s="128"/>
      <c r="BM21" s="128"/>
      <c r="BN21" s="128"/>
      <c r="BO21" s="128"/>
      <c r="BP21" s="128"/>
      <c r="BQ21" s="128"/>
      <c r="BR21" s="128"/>
      <c r="BS21" s="129"/>
      <c r="BT21" s="68"/>
      <c r="BU21" s="130"/>
      <c r="BV21" s="130"/>
      <c r="BW21" s="130"/>
      <c r="BX21" s="130"/>
      <c r="BY21" s="131"/>
      <c r="BZ21" s="21"/>
      <c r="CC21" s="51"/>
      <c r="CD21" s="64" t="s">
        <v>89</v>
      </c>
      <c r="CE21" s="64" t="s">
        <v>91</v>
      </c>
      <c r="CF21" s="17"/>
      <c r="CG21" s="17"/>
      <c r="CH21" s="17"/>
      <c r="CI21" s="17"/>
      <c r="CJ21" s="17"/>
      <c r="CK21" s="17"/>
      <c r="CL21" s="17"/>
      <c r="CM21" s="17"/>
      <c r="CN21" s="17"/>
      <c r="CO21" s="17"/>
      <c r="CP21" s="17"/>
      <c r="CQ21" s="17"/>
      <c r="CR21" s="17"/>
      <c r="CS21" s="17"/>
      <c r="CT21" s="17"/>
      <c r="CU21" s="17"/>
      <c r="CV21" s="17"/>
      <c r="CW21" s="17"/>
      <c r="CX21" s="52"/>
      <c r="CY21" s="21"/>
      <c r="CZ21" s="21"/>
      <c r="DC21" s="17"/>
      <c r="DD21" s="17"/>
      <c r="DE21" s="17"/>
      <c r="DF21" s="17"/>
      <c r="DG21" s="17"/>
      <c r="DH21" s="17"/>
      <c r="DI21" s="17"/>
      <c r="DJ21" s="17"/>
      <c r="DK21" s="17"/>
      <c r="DL21" s="17"/>
      <c r="DM21" s="17"/>
      <c r="DN21" s="17"/>
      <c r="DO21" s="17"/>
      <c r="DP21" s="17"/>
      <c r="DQ21" s="17"/>
      <c r="DR21" s="17"/>
      <c r="DS21" s="17"/>
      <c r="DT21" s="17"/>
      <c r="DU21" s="17"/>
      <c r="DV21" s="17"/>
      <c r="DW21" s="17"/>
      <c r="DX21" s="17"/>
      <c r="DY21" s="21"/>
      <c r="DZ21" s="21"/>
      <c r="EC21" s="17"/>
      <c r="ED21" s="90"/>
      <c r="EE21" s="91"/>
      <c r="EF21" s="91"/>
      <c r="EG21" s="91"/>
      <c r="EH21" s="91"/>
      <c r="EI21" s="92"/>
      <c r="EJ21" s="90"/>
      <c r="EK21" s="91"/>
      <c r="EL21" s="91"/>
      <c r="EM21" s="91"/>
      <c r="EN21" s="91"/>
      <c r="EO21" s="91"/>
      <c r="EP21" s="91"/>
      <c r="EQ21" s="91"/>
      <c r="ER21" s="91"/>
      <c r="ES21" s="91"/>
      <c r="ET21" s="91"/>
      <c r="EU21" s="91"/>
      <c r="EV21" s="91"/>
      <c r="EW21" s="92"/>
      <c r="EX21" s="17"/>
      <c r="EY21" s="21"/>
      <c r="EZ21" s="21"/>
      <c r="FC21" s="17"/>
      <c r="FD21" s="17"/>
      <c r="FE21" s="123"/>
      <c r="FF21" s="123"/>
      <c r="FG21" s="123"/>
      <c r="FH21" s="123"/>
      <c r="FI21" s="123"/>
      <c r="FJ21" s="123"/>
      <c r="FK21" s="123"/>
      <c r="FL21" s="123"/>
      <c r="FM21" s="123"/>
      <c r="FN21" s="123"/>
      <c r="FO21" s="123"/>
      <c r="FP21" s="123"/>
      <c r="FQ21" s="123"/>
      <c r="FR21" s="123"/>
      <c r="FS21" s="123"/>
      <c r="FT21" s="123"/>
      <c r="FU21" s="123"/>
      <c r="FV21" s="123"/>
      <c r="FW21" s="123"/>
      <c r="FX21" s="123"/>
      <c r="FY21" s="123"/>
      <c r="FZ21" s="21"/>
      <c r="GC21" s="17"/>
      <c r="GD21" s="17"/>
      <c r="GE21" s="17"/>
      <c r="GF21" s="17"/>
      <c r="GG21" s="17"/>
      <c r="GH21" s="17"/>
      <c r="GI21" s="17"/>
      <c r="GJ21" s="17"/>
      <c r="GK21" s="17"/>
      <c r="GL21" s="17"/>
      <c r="GM21" s="17"/>
      <c r="GN21" s="17"/>
      <c r="GO21" s="17"/>
      <c r="GP21" s="17"/>
      <c r="GQ21" s="17"/>
      <c r="GR21" s="17"/>
      <c r="GS21" s="17"/>
      <c r="GT21" s="17"/>
      <c r="GU21" s="17"/>
      <c r="GV21" s="17"/>
      <c r="GW21" s="17"/>
      <c r="GX21" s="17"/>
      <c r="GY21" s="21"/>
      <c r="GZ21" s="21"/>
      <c r="HC21" s="17"/>
      <c r="HD21" s="17"/>
      <c r="HE21" s="17"/>
      <c r="HF21" s="17"/>
      <c r="HG21" s="17"/>
      <c r="HH21" s="17"/>
      <c r="HI21" s="17"/>
      <c r="HJ21" s="17"/>
      <c r="HK21" s="17"/>
      <c r="HL21" s="17"/>
      <c r="HM21" s="17"/>
      <c r="HN21" s="17"/>
      <c r="HO21" s="17"/>
      <c r="HP21" s="17"/>
      <c r="HQ21" s="17"/>
      <c r="HR21" s="17"/>
      <c r="HS21" s="17"/>
      <c r="HT21" s="17"/>
      <c r="HU21" s="17"/>
      <c r="HV21" s="17"/>
      <c r="HW21" s="17"/>
      <c r="HX21" s="17"/>
      <c r="HY21" s="21"/>
      <c r="HZ21" s="21"/>
      <c r="IA21" s="19"/>
      <c r="IB21" s="12"/>
      <c r="IC21" s="11"/>
      <c r="IX21" s="12"/>
    </row>
    <row r="22" spans="1:258" ht="25" customHeight="1" thickTop="1">
      <c r="D22" s="84"/>
      <c r="E22" s="85"/>
      <c r="F22" s="85"/>
      <c r="G22" s="85"/>
      <c r="H22" s="85"/>
      <c r="I22" s="85"/>
      <c r="J22" s="85"/>
      <c r="K22" s="85"/>
      <c r="L22" s="86"/>
      <c r="M22" s="17"/>
      <c r="N22" s="17"/>
      <c r="O22" s="84"/>
      <c r="P22" s="85"/>
      <c r="Q22" s="85"/>
      <c r="R22" s="85"/>
      <c r="S22" s="85"/>
      <c r="T22" s="85"/>
      <c r="U22" s="85"/>
      <c r="V22" s="85"/>
      <c r="W22" s="86"/>
      <c r="X22" s="17"/>
      <c r="Y22" s="21"/>
      <c r="Z22" s="21"/>
      <c r="AA22" s="115" t="s">
        <v>69</v>
      </c>
      <c r="AB22" s="115"/>
      <c r="AC22" s="115"/>
      <c r="AD22" s="116" t="s">
        <v>6</v>
      </c>
      <c r="AE22" s="117"/>
      <c r="AF22" s="117"/>
      <c r="AG22" s="118"/>
      <c r="AH22" s="45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7"/>
      <c r="AX22" s="17"/>
      <c r="AY22" s="21"/>
      <c r="AZ22" s="21"/>
      <c r="BB22" s="90" t="s">
        <v>88</v>
      </c>
      <c r="BC22" s="91"/>
      <c r="BD22" s="84"/>
      <c r="BE22" s="85"/>
      <c r="BF22" s="86"/>
      <c r="BG22" s="84"/>
      <c r="BH22" s="85"/>
      <c r="BI22" s="86"/>
      <c r="BJ22" s="109"/>
      <c r="BK22" s="110"/>
      <c r="BL22" s="110"/>
      <c r="BM22" s="110"/>
      <c r="BN22" s="110"/>
      <c r="BO22" s="111"/>
      <c r="BP22" s="112"/>
      <c r="BQ22" s="112"/>
      <c r="BR22" s="112"/>
      <c r="BS22" s="112"/>
      <c r="BT22" s="69" t="s">
        <v>95</v>
      </c>
      <c r="BU22" s="113"/>
      <c r="BV22" s="113"/>
      <c r="BW22" s="113"/>
      <c r="BX22" s="113"/>
      <c r="BY22" s="114"/>
      <c r="BZ22" s="21"/>
      <c r="CC22" s="51"/>
      <c r="CD22" s="63" t="s">
        <v>90</v>
      </c>
      <c r="CE22" s="63" t="s">
        <v>92</v>
      </c>
      <c r="CF22" s="17"/>
      <c r="CG22" s="17"/>
      <c r="CH22" s="17"/>
      <c r="CI22" s="17"/>
      <c r="CJ22" s="17"/>
      <c r="CK22" s="17"/>
      <c r="CL22" s="17"/>
      <c r="CM22" s="17"/>
      <c r="CN22" s="17"/>
      <c r="CO22" s="17"/>
      <c r="CP22" s="17"/>
      <c r="CQ22" s="17"/>
      <c r="CR22" s="17"/>
      <c r="CS22" s="17"/>
      <c r="CT22" s="17"/>
      <c r="CU22" s="17"/>
      <c r="CV22" s="17"/>
      <c r="CW22" s="17"/>
      <c r="CX22" s="52"/>
      <c r="CY22" s="21"/>
      <c r="CZ22" s="21"/>
      <c r="DC22" s="17"/>
      <c r="DD22" s="17"/>
      <c r="DE22" s="17"/>
      <c r="DF22" s="17"/>
      <c r="DG22" s="17"/>
      <c r="DH22" s="17"/>
      <c r="DI22" s="17"/>
      <c r="DJ22" s="17"/>
      <c r="DK22" s="17"/>
      <c r="DL22" s="17"/>
      <c r="DM22" s="17"/>
      <c r="DN22" s="17"/>
      <c r="DO22" s="17"/>
      <c r="DP22" s="17"/>
      <c r="DQ22" s="17"/>
      <c r="DR22" s="17"/>
      <c r="DS22" s="17"/>
      <c r="DT22" s="17"/>
      <c r="DU22" s="17"/>
      <c r="DV22" s="17"/>
      <c r="DW22" s="17"/>
      <c r="DX22" s="17"/>
      <c r="DY22" s="21"/>
      <c r="DZ22" s="21"/>
      <c r="EC22" s="17"/>
      <c r="ED22" s="17"/>
      <c r="EE22" s="17"/>
      <c r="EF22" s="17"/>
      <c r="EG22" s="17"/>
      <c r="EH22" s="17"/>
      <c r="EI22" s="17"/>
      <c r="EJ22" s="17"/>
      <c r="EK22" s="17"/>
      <c r="EL22" s="17"/>
      <c r="EM22" s="17"/>
      <c r="EN22" s="17"/>
      <c r="EO22" s="17"/>
      <c r="EP22" s="17"/>
      <c r="EQ22" s="17"/>
      <c r="ER22" s="17"/>
      <c r="ES22" s="17"/>
      <c r="ET22" s="17"/>
      <c r="EU22" s="17"/>
      <c r="EV22" s="17"/>
      <c r="EW22" s="17"/>
      <c r="EX22" s="17"/>
      <c r="EY22" s="21"/>
      <c r="EZ22" s="21"/>
      <c r="FC22" s="17"/>
      <c r="FD22" s="17"/>
      <c r="FE22" s="17"/>
      <c r="FF22" s="17"/>
      <c r="FG22" s="17"/>
      <c r="FH22" s="17"/>
      <c r="FI22" s="17"/>
      <c r="FJ22" s="17"/>
      <c r="FK22" s="17"/>
      <c r="FL22" s="17"/>
      <c r="FM22" s="17"/>
      <c r="FN22" s="17"/>
      <c r="FO22" s="17"/>
      <c r="FP22" s="17"/>
      <c r="FQ22" s="17"/>
      <c r="FR22" s="17"/>
      <c r="FS22" s="17"/>
      <c r="FT22" s="17"/>
      <c r="FU22" s="17"/>
      <c r="FV22" s="17"/>
      <c r="FW22" s="17"/>
      <c r="FX22" s="17"/>
      <c r="FY22" s="21"/>
      <c r="FZ22" s="21"/>
      <c r="GC22" s="17"/>
      <c r="GD22" s="17"/>
      <c r="GE22" s="17" t="s">
        <v>174</v>
      </c>
      <c r="GF22" s="17"/>
      <c r="GG22" s="17"/>
      <c r="GH22" s="17"/>
      <c r="GI22" s="17"/>
      <c r="GJ22" s="17"/>
      <c r="GK22" s="17"/>
      <c r="GL22" s="17"/>
      <c r="GM22" s="17"/>
      <c r="GN22" s="17"/>
      <c r="GO22" s="17"/>
      <c r="GP22" s="17"/>
      <c r="GQ22" s="17"/>
      <c r="GR22" s="17"/>
      <c r="GS22" s="17"/>
      <c r="GT22" s="17"/>
      <c r="GU22" s="17"/>
      <c r="GV22" s="17"/>
      <c r="GW22" s="17"/>
      <c r="GX22" s="17"/>
      <c r="GY22" s="21"/>
      <c r="GZ22" s="21"/>
      <c r="HC22" s="17"/>
      <c r="HD22" s="17"/>
      <c r="HE22" s="17"/>
      <c r="HF22" s="17"/>
      <c r="HG22" s="17"/>
      <c r="HH22" s="17"/>
      <c r="HI22" s="17"/>
      <c r="HJ22" s="17"/>
      <c r="HK22" s="17"/>
      <c r="HL22" s="17"/>
      <c r="HM22" s="17"/>
      <c r="HN22" s="17"/>
      <c r="HO22" s="17"/>
      <c r="HP22" s="17"/>
      <c r="HQ22" s="17"/>
      <c r="HR22" s="17"/>
      <c r="HS22" s="17"/>
      <c r="HT22" s="17"/>
      <c r="HU22" s="17"/>
      <c r="HV22" s="17"/>
      <c r="HW22" s="17"/>
      <c r="HX22" s="17"/>
      <c r="HY22" s="21"/>
      <c r="HZ22" s="21"/>
      <c r="IA22" s="19"/>
      <c r="IB22" s="12"/>
      <c r="IC22" s="11"/>
      <c r="IX22" s="12"/>
    </row>
    <row r="23" spans="1:258" ht="25" customHeight="1"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AC23" s="17"/>
      <c r="AD23" s="119"/>
      <c r="AE23" s="120"/>
      <c r="AF23" s="120"/>
      <c r="AG23" s="121"/>
      <c r="AH23" s="48"/>
      <c r="AI23" s="49"/>
      <c r="AJ23" s="49"/>
      <c r="AK23" s="49"/>
      <c r="AL23" s="49"/>
      <c r="AM23" s="49"/>
      <c r="AN23" s="49"/>
      <c r="AO23" s="49"/>
      <c r="AP23" s="49"/>
      <c r="AQ23" s="49"/>
      <c r="AR23" s="49"/>
      <c r="AS23" s="49"/>
      <c r="AT23" s="49"/>
      <c r="AU23" s="49"/>
      <c r="AV23" s="49"/>
      <c r="AW23" s="50"/>
      <c r="AX23" s="17"/>
      <c r="BC23" s="17"/>
      <c r="BD23" s="17"/>
      <c r="BE23" s="17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7"/>
      <c r="BQ23" s="17"/>
      <c r="BR23" s="17"/>
      <c r="BS23" s="17"/>
      <c r="BT23" s="17"/>
      <c r="BU23" s="17"/>
      <c r="BV23" s="17"/>
      <c r="BW23" s="17"/>
      <c r="BX23" s="17"/>
      <c r="CC23" s="51"/>
      <c r="CD23" s="17"/>
      <c r="CE23" s="63" t="s">
        <v>93</v>
      </c>
      <c r="CF23" s="17"/>
      <c r="CG23" s="17"/>
      <c r="CH23" s="17"/>
      <c r="CI23" s="17"/>
      <c r="CJ23" s="17"/>
      <c r="CK23" s="17"/>
      <c r="CL23" s="17"/>
      <c r="CM23" s="17"/>
      <c r="CN23" s="17"/>
      <c r="CO23" s="17"/>
      <c r="CP23" s="17"/>
      <c r="CQ23" s="17"/>
      <c r="CR23" s="17"/>
      <c r="CS23" s="17"/>
      <c r="CT23" s="17"/>
      <c r="CU23" s="17"/>
      <c r="CV23" s="17"/>
      <c r="CW23" s="17"/>
      <c r="CX23" s="52"/>
      <c r="DC23" s="17"/>
      <c r="DD23" s="17"/>
      <c r="DE23" s="17"/>
      <c r="DF23" s="17"/>
      <c r="DG23" s="17"/>
      <c r="DH23" s="17"/>
      <c r="DI23" s="17"/>
      <c r="DJ23" s="17"/>
      <c r="DK23" s="17"/>
      <c r="DL23" s="17"/>
      <c r="DM23" s="17"/>
      <c r="DN23" s="17"/>
      <c r="DO23" s="17"/>
      <c r="DP23" s="17"/>
      <c r="DQ23" s="17"/>
      <c r="DR23" s="17"/>
      <c r="DS23" s="17"/>
      <c r="DT23" s="17"/>
      <c r="DU23" s="17"/>
      <c r="DV23" s="17"/>
      <c r="DW23" s="17"/>
      <c r="DX23" s="17"/>
      <c r="EC23" s="17"/>
      <c r="ED23" s="87" t="s">
        <v>148</v>
      </c>
      <c r="EE23" s="88"/>
      <c r="EF23" s="88"/>
      <c r="EG23" s="88"/>
      <c r="EH23" s="88"/>
      <c r="EI23" s="89"/>
      <c r="EJ23" s="87"/>
      <c r="EK23" s="88"/>
      <c r="EL23" s="88"/>
      <c r="EM23" s="88"/>
      <c r="EN23" s="88"/>
      <c r="EO23" s="88"/>
      <c r="EP23" s="88"/>
      <c r="EQ23" s="88"/>
      <c r="ER23" s="88"/>
      <c r="ES23" s="88"/>
      <c r="ET23" s="88"/>
      <c r="EU23" s="88"/>
      <c r="EV23" s="88"/>
      <c r="EW23" s="89"/>
      <c r="EX23" s="17"/>
      <c r="FC23" s="17"/>
      <c r="FD23" s="17"/>
      <c r="FE23" s="17"/>
      <c r="FF23" s="17"/>
      <c r="FG23" s="17"/>
      <c r="FH23" s="17"/>
      <c r="FI23" s="17"/>
      <c r="FJ23" s="17"/>
      <c r="FK23" s="17"/>
      <c r="FL23" s="17"/>
      <c r="FM23" s="17"/>
      <c r="FN23" s="17"/>
      <c r="FO23" s="17"/>
      <c r="FP23" s="17"/>
      <c r="FQ23" s="17"/>
      <c r="FR23" s="17"/>
      <c r="FS23" s="17"/>
      <c r="FT23" s="17"/>
      <c r="FU23" s="17"/>
      <c r="FV23" s="17"/>
      <c r="FW23" s="17"/>
      <c r="FX23" s="17"/>
      <c r="GC23" s="17"/>
      <c r="GD23" s="17"/>
      <c r="GE23" s="100" t="s">
        <v>175</v>
      </c>
      <c r="GF23" s="101"/>
      <c r="GG23" s="101"/>
      <c r="GH23" s="101"/>
      <c r="GI23" s="102"/>
      <c r="GJ23" s="100" t="s">
        <v>176</v>
      </c>
      <c r="GK23" s="101"/>
      <c r="GL23" s="101"/>
      <c r="GM23" s="101"/>
      <c r="GN23" s="102"/>
      <c r="GO23" s="100" t="s">
        <v>177</v>
      </c>
      <c r="GP23" s="101"/>
      <c r="GQ23" s="101"/>
      <c r="GR23" s="101"/>
      <c r="GS23" s="102"/>
      <c r="GT23" s="17"/>
      <c r="GU23" s="17"/>
      <c r="GV23" s="17"/>
      <c r="GW23" s="17"/>
      <c r="GX23" s="17"/>
      <c r="HC23" s="17"/>
      <c r="HD23" s="17"/>
      <c r="HE23" s="17"/>
      <c r="HF23" s="17"/>
      <c r="HG23" s="17"/>
      <c r="HH23" s="17"/>
      <c r="HI23" s="17"/>
      <c r="HJ23" s="17"/>
      <c r="HK23" s="17"/>
      <c r="HL23" s="17"/>
      <c r="HM23" s="17"/>
      <c r="HN23" s="17"/>
      <c r="HO23" s="17"/>
      <c r="HP23" s="17"/>
      <c r="HQ23" s="17"/>
      <c r="HR23" s="17"/>
      <c r="HS23" s="17"/>
      <c r="HT23" s="17"/>
      <c r="HU23" s="17"/>
      <c r="HV23" s="17"/>
      <c r="HW23" s="17"/>
      <c r="HX23" s="17"/>
      <c r="IA23" s="19"/>
      <c r="IC23" s="11"/>
      <c r="IX23" s="12"/>
    </row>
    <row r="24" spans="1:258" ht="25" customHeight="1">
      <c r="C24" s="36" t="s">
        <v>39</v>
      </c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36" t="s">
        <v>39</v>
      </c>
      <c r="O24" s="17"/>
      <c r="P24" s="17"/>
      <c r="Q24" s="17"/>
      <c r="R24" s="17"/>
      <c r="S24" s="17"/>
      <c r="T24" s="17"/>
      <c r="U24" s="17"/>
      <c r="V24" s="17"/>
      <c r="W24" s="17"/>
      <c r="X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BC24" s="17"/>
      <c r="BD24" s="64" t="s">
        <v>89</v>
      </c>
      <c r="BE24" s="64" t="s">
        <v>91</v>
      </c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7"/>
      <c r="BQ24" s="17"/>
      <c r="BR24" s="17"/>
      <c r="BS24" s="17"/>
      <c r="BT24" s="17"/>
      <c r="BU24" s="17"/>
      <c r="BV24" s="17"/>
      <c r="BW24" s="17"/>
      <c r="BX24" s="17"/>
      <c r="CC24" s="51"/>
      <c r="CD24" s="67" t="s">
        <v>94</v>
      </c>
      <c r="CE24" s="67" t="s">
        <v>96</v>
      </c>
      <c r="CF24" s="17"/>
      <c r="CG24" s="17"/>
      <c r="CH24" s="17"/>
      <c r="CI24" s="17"/>
      <c r="CJ24" s="17"/>
      <c r="CK24" s="17"/>
      <c r="CL24" s="17"/>
      <c r="CM24" s="17"/>
      <c r="CN24" s="17"/>
      <c r="CO24" s="17"/>
      <c r="CP24" s="17"/>
      <c r="CQ24" s="17"/>
      <c r="CR24" s="17"/>
      <c r="CS24" s="17"/>
      <c r="CT24" s="17"/>
      <c r="CU24" s="17"/>
      <c r="CV24" s="17"/>
      <c r="CW24" s="17"/>
      <c r="CX24" s="52"/>
      <c r="DC24" s="17"/>
      <c r="DD24" s="17"/>
      <c r="DE24" s="17"/>
      <c r="DF24" s="17"/>
      <c r="DG24" s="17"/>
      <c r="DH24" s="17"/>
      <c r="DI24" s="17"/>
      <c r="DJ24" s="17"/>
      <c r="DK24" s="17"/>
      <c r="DL24" s="17"/>
      <c r="DM24" s="17"/>
      <c r="DN24" s="17"/>
      <c r="DO24" s="17"/>
      <c r="DP24" s="17"/>
      <c r="DQ24" s="17"/>
      <c r="DR24" s="17"/>
      <c r="DS24" s="17"/>
      <c r="DT24" s="17"/>
      <c r="DU24" s="17"/>
      <c r="DV24" s="17"/>
      <c r="DW24" s="17"/>
      <c r="DX24" s="17"/>
      <c r="EC24" s="17"/>
      <c r="ED24" s="90"/>
      <c r="EE24" s="91"/>
      <c r="EF24" s="91"/>
      <c r="EG24" s="91"/>
      <c r="EH24" s="91"/>
      <c r="EI24" s="92"/>
      <c r="EJ24" s="90"/>
      <c r="EK24" s="91"/>
      <c r="EL24" s="91"/>
      <c r="EM24" s="91"/>
      <c r="EN24" s="91"/>
      <c r="EO24" s="91"/>
      <c r="EP24" s="91"/>
      <c r="EQ24" s="91"/>
      <c r="ER24" s="91"/>
      <c r="ES24" s="91"/>
      <c r="ET24" s="91"/>
      <c r="EU24" s="91"/>
      <c r="EV24" s="91"/>
      <c r="EW24" s="92"/>
      <c r="EX24" s="17"/>
      <c r="FC24" s="17"/>
      <c r="FD24" s="17"/>
      <c r="FE24" s="17"/>
      <c r="FF24" s="17"/>
      <c r="FG24" s="17"/>
      <c r="FH24" s="17"/>
      <c r="FI24" s="17"/>
      <c r="FJ24" s="17"/>
      <c r="FK24" s="17"/>
      <c r="FL24" s="17"/>
      <c r="FM24" s="17"/>
      <c r="FN24" s="17"/>
      <c r="FO24" s="17"/>
      <c r="FP24" s="17"/>
      <c r="FQ24" s="17"/>
      <c r="FR24" s="17"/>
      <c r="FS24" s="17"/>
      <c r="FT24" s="17"/>
      <c r="FU24" s="17"/>
      <c r="FV24" s="17"/>
      <c r="FW24" s="17"/>
      <c r="FX24" s="17"/>
      <c r="GC24" s="17"/>
      <c r="GD24" s="17"/>
      <c r="GE24" s="103"/>
      <c r="GF24" s="104"/>
      <c r="GG24" s="104"/>
      <c r="GH24" s="104"/>
      <c r="GI24" s="105"/>
      <c r="GJ24" s="103"/>
      <c r="GK24" s="104"/>
      <c r="GL24" s="104"/>
      <c r="GM24" s="104"/>
      <c r="GN24" s="105"/>
      <c r="GO24" s="87" t="str">
        <f>"-0.945"</f>
        <v>-0.945</v>
      </c>
      <c r="GP24" s="88"/>
      <c r="GQ24" s="88"/>
      <c r="GR24" s="88"/>
      <c r="GS24" s="89"/>
      <c r="GT24" s="17"/>
      <c r="GU24" s="17"/>
      <c r="GV24" s="17"/>
      <c r="GW24" s="17"/>
      <c r="GX24" s="17"/>
      <c r="HC24" s="17"/>
      <c r="HD24" s="17"/>
      <c r="HE24" s="17"/>
      <c r="HF24" s="17"/>
      <c r="HG24" s="17"/>
      <c r="HH24" s="17"/>
      <c r="HI24" s="17"/>
      <c r="HJ24" s="17"/>
      <c r="HK24" s="17"/>
      <c r="HL24" s="17"/>
      <c r="HM24" s="17"/>
      <c r="HN24" s="17"/>
      <c r="HO24" s="17"/>
      <c r="HP24" s="17"/>
      <c r="HQ24" s="17"/>
      <c r="HR24" s="17"/>
      <c r="HS24" s="17"/>
      <c r="HT24" s="17"/>
      <c r="HU24" s="17"/>
      <c r="HV24" s="17"/>
      <c r="HW24" s="17"/>
      <c r="HX24" s="17"/>
      <c r="IA24" s="19"/>
      <c r="IC24" s="11"/>
      <c r="IX24" s="12"/>
    </row>
    <row r="25" spans="1:258" ht="25" customHeight="1"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21"/>
      <c r="Z25" s="21"/>
      <c r="AC25" s="17"/>
      <c r="AD25" s="84"/>
      <c r="AE25" s="85"/>
      <c r="AF25" s="86"/>
      <c r="AG25" s="17" t="s">
        <v>71</v>
      </c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21"/>
      <c r="AZ25" s="21"/>
      <c r="BC25" s="17"/>
      <c r="BD25" s="63" t="s">
        <v>90</v>
      </c>
      <c r="BE25" s="63" t="s">
        <v>92</v>
      </c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7"/>
      <c r="BQ25" s="17"/>
      <c r="BR25" s="17"/>
      <c r="BS25" s="17"/>
      <c r="BT25" s="17"/>
      <c r="BU25" s="17"/>
      <c r="BV25" s="17"/>
      <c r="BW25" s="17"/>
      <c r="BX25" s="17"/>
      <c r="BY25" s="21"/>
      <c r="BZ25" s="21"/>
      <c r="CC25" s="51"/>
      <c r="CD25" s="17"/>
      <c r="CE25" s="67" t="s">
        <v>97</v>
      </c>
      <c r="CF25" s="17"/>
      <c r="CG25" s="17"/>
      <c r="CH25" s="17"/>
      <c r="CI25" s="17"/>
      <c r="CJ25" s="17"/>
      <c r="CK25" s="17"/>
      <c r="CL25" s="17"/>
      <c r="CM25" s="17"/>
      <c r="CN25" s="17"/>
      <c r="CO25" s="17"/>
      <c r="CP25" s="17"/>
      <c r="CQ25" s="17"/>
      <c r="CR25" s="17"/>
      <c r="CS25" s="17"/>
      <c r="CT25" s="17"/>
      <c r="CU25" s="17"/>
      <c r="CV25" s="17"/>
      <c r="CW25" s="17"/>
      <c r="CX25" s="52"/>
      <c r="CY25" s="21"/>
      <c r="CZ25" s="21"/>
      <c r="DC25" s="17"/>
      <c r="DD25" s="17"/>
      <c r="DE25" s="17"/>
      <c r="DF25" s="17"/>
      <c r="DG25" s="17"/>
      <c r="DH25" s="17"/>
      <c r="DI25" s="17"/>
      <c r="DJ25" s="17"/>
      <c r="DK25" s="17"/>
      <c r="DL25" s="17"/>
      <c r="DM25" s="17"/>
      <c r="DN25" s="17"/>
      <c r="DO25" s="17"/>
      <c r="DP25" s="17"/>
      <c r="DQ25" s="17"/>
      <c r="DR25" s="17"/>
      <c r="DS25" s="17"/>
      <c r="DT25" s="17"/>
      <c r="DU25" s="17"/>
      <c r="DV25" s="17"/>
      <c r="DW25" s="17"/>
      <c r="DX25" s="17"/>
      <c r="DY25" s="21"/>
      <c r="DZ25" s="21"/>
      <c r="EC25" s="17"/>
      <c r="ED25" s="17"/>
      <c r="EE25" s="17"/>
      <c r="EF25" s="17"/>
      <c r="EG25" s="17"/>
      <c r="EH25" s="17"/>
      <c r="EI25" s="17"/>
      <c r="EJ25" s="17"/>
      <c r="EK25" s="17"/>
      <c r="EL25" s="17"/>
      <c r="EM25" s="17"/>
      <c r="EN25" s="17"/>
      <c r="EO25" s="17"/>
      <c r="EP25" s="17"/>
      <c r="EQ25" s="17"/>
      <c r="ER25" s="17"/>
      <c r="ES25" s="17"/>
      <c r="ET25" s="17"/>
      <c r="EU25" s="17"/>
      <c r="EV25" s="17"/>
      <c r="EW25" s="17"/>
      <c r="EX25" s="17"/>
      <c r="EY25" s="21"/>
      <c r="EZ25" s="21"/>
      <c r="FC25" s="17"/>
      <c r="FD25" s="17"/>
      <c r="FE25" s="17"/>
      <c r="FF25" s="17"/>
      <c r="FG25" s="17"/>
      <c r="FH25" s="17"/>
      <c r="FI25" s="17"/>
      <c r="FJ25" s="17"/>
      <c r="FK25" s="17"/>
      <c r="FL25" s="17"/>
      <c r="FM25" s="17"/>
      <c r="FN25" s="17"/>
      <c r="FO25" s="17"/>
      <c r="FP25" s="17"/>
      <c r="FQ25" s="17"/>
      <c r="FR25" s="17"/>
      <c r="FS25" s="17"/>
      <c r="FT25" s="17"/>
      <c r="FU25" s="17"/>
      <c r="FV25" s="17"/>
      <c r="FW25" s="17"/>
      <c r="FX25" s="17"/>
      <c r="FY25" s="21"/>
      <c r="FZ25" s="21"/>
      <c r="GC25" s="17"/>
      <c r="GD25" s="17"/>
      <c r="GE25" s="106"/>
      <c r="GF25" s="107"/>
      <c r="GG25" s="107"/>
      <c r="GH25" s="107"/>
      <c r="GI25" s="108"/>
      <c r="GJ25" s="106"/>
      <c r="GK25" s="107"/>
      <c r="GL25" s="107"/>
      <c r="GM25" s="107"/>
      <c r="GN25" s="108"/>
      <c r="GO25" s="90"/>
      <c r="GP25" s="91"/>
      <c r="GQ25" s="91"/>
      <c r="GR25" s="91"/>
      <c r="GS25" s="92"/>
      <c r="GT25" s="17"/>
      <c r="GU25" s="17"/>
      <c r="GV25" s="17"/>
      <c r="GW25" s="17"/>
      <c r="GX25" s="17"/>
      <c r="GY25" s="21"/>
      <c r="GZ25" s="21"/>
      <c r="HC25" s="17"/>
      <c r="HD25" s="17"/>
      <c r="HE25" s="17"/>
      <c r="HF25" s="17"/>
      <c r="HG25" s="17"/>
      <c r="HH25" s="17"/>
      <c r="HI25" s="17"/>
      <c r="HJ25" s="17"/>
      <c r="HK25" s="17"/>
      <c r="HL25" s="17"/>
      <c r="HM25" s="17"/>
      <c r="HN25" s="17"/>
      <c r="HO25" s="17"/>
      <c r="HP25" s="17"/>
      <c r="HQ25" s="17"/>
      <c r="HR25" s="17"/>
      <c r="HS25" s="17"/>
      <c r="HT25" s="17"/>
      <c r="HU25" s="17"/>
      <c r="HV25" s="17"/>
      <c r="HW25" s="17"/>
      <c r="HX25" s="17"/>
      <c r="HY25" s="21"/>
      <c r="HZ25" s="21"/>
      <c r="IA25" s="19"/>
      <c r="IC25" s="11"/>
      <c r="IX25" s="12"/>
    </row>
    <row r="26" spans="1:258" ht="25" customHeight="1"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21"/>
      <c r="Z26" s="21"/>
      <c r="AC26" s="17"/>
      <c r="AD26" s="17"/>
      <c r="AE26" s="17"/>
      <c r="AF26" s="17"/>
      <c r="AG26" s="17" t="s">
        <v>35</v>
      </c>
      <c r="AH26" s="17" t="s">
        <v>72</v>
      </c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21"/>
      <c r="AZ26" s="21"/>
      <c r="BC26" s="17"/>
      <c r="BD26" s="17"/>
      <c r="BE26" s="63" t="s">
        <v>93</v>
      </c>
      <c r="BF26" s="17"/>
      <c r="BG26" s="17"/>
      <c r="BH26" s="17"/>
      <c r="BI26" s="17"/>
      <c r="BJ26" s="17"/>
      <c r="BK26" s="17"/>
      <c r="BL26" s="17"/>
      <c r="BM26" s="17"/>
      <c r="BN26" s="17"/>
      <c r="BO26" s="17"/>
      <c r="BP26" s="17"/>
      <c r="BQ26" s="17"/>
      <c r="BR26" s="17"/>
      <c r="BS26" s="17"/>
      <c r="BT26" s="17"/>
      <c r="BU26" s="17"/>
      <c r="BV26" s="17"/>
      <c r="BW26" s="17"/>
      <c r="BX26" s="17"/>
      <c r="BY26" s="21"/>
      <c r="BZ26" s="21"/>
      <c r="CC26" s="53"/>
      <c r="CD26" s="73" t="s">
        <v>95</v>
      </c>
      <c r="CE26" s="73" t="s">
        <v>98</v>
      </c>
      <c r="CF26" s="54"/>
      <c r="CG26" s="54"/>
      <c r="CH26" s="54"/>
      <c r="CI26" s="54"/>
      <c r="CJ26" s="54"/>
      <c r="CK26" s="54"/>
      <c r="CL26" s="54"/>
      <c r="CM26" s="54"/>
      <c r="CN26" s="54"/>
      <c r="CO26" s="54"/>
      <c r="CP26" s="54"/>
      <c r="CQ26" s="54"/>
      <c r="CR26" s="54"/>
      <c r="CS26" s="54"/>
      <c r="CT26" s="54"/>
      <c r="CU26" s="54"/>
      <c r="CV26" s="54"/>
      <c r="CW26" s="54"/>
      <c r="CX26" s="55"/>
      <c r="CY26" s="21"/>
      <c r="CZ26" s="21"/>
      <c r="DC26" s="17"/>
      <c r="DD26" s="17"/>
      <c r="DE26" s="17"/>
      <c r="DF26" s="17"/>
      <c r="DG26" s="17"/>
      <c r="DH26" s="17"/>
      <c r="DI26" s="17"/>
      <c r="DJ26" s="17"/>
      <c r="DK26" s="17"/>
      <c r="DL26" s="17"/>
      <c r="DM26" s="17"/>
      <c r="DN26" s="17"/>
      <c r="DO26" s="17"/>
      <c r="DP26" s="17"/>
      <c r="DQ26" s="17"/>
      <c r="DR26" s="17"/>
      <c r="DS26" s="17"/>
      <c r="DT26" s="17"/>
      <c r="DU26" s="17"/>
      <c r="DV26" s="17"/>
      <c r="DW26" s="17"/>
      <c r="DX26" s="17"/>
      <c r="DY26" s="21"/>
      <c r="DZ26" s="21"/>
      <c r="EC26" s="17"/>
      <c r="ED26" s="87" t="s">
        <v>149</v>
      </c>
      <c r="EE26" s="88"/>
      <c r="EF26" s="88"/>
      <c r="EG26" s="88"/>
      <c r="EH26" s="88"/>
      <c r="EI26" s="89"/>
      <c r="EJ26" s="87"/>
      <c r="EK26" s="88"/>
      <c r="EL26" s="88"/>
      <c r="EM26" s="88"/>
      <c r="EN26" s="88"/>
      <c r="EO26" s="88"/>
      <c r="EP26" s="88"/>
      <c r="EQ26" s="88"/>
      <c r="ER26" s="88"/>
      <c r="ES26" s="88"/>
      <c r="ET26" s="88"/>
      <c r="EU26" s="88"/>
      <c r="EV26" s="88"/>
      <c r="EW26" s="89"/>
      <c r="EX26" s="17"/>
      <c r="EY26" s="21"/>
      <c r="EZ26" s="21"/>
      <c r="FC26" s="17"/>
      <c r="FD26" s="17"/>
      <c r="FE26" s="17"/>
      <c r="FF26" s="17"/>
      <c r="FG26" s="17"/>
      <c r="FH26" s="17"/>
      <c r="FI26" s="17"/>
      <c r="FJ26" s="17"/>
      <c r="FK26" s="17"/>
      <c r="FL26" s="17"/>
      <c r="FM26" s="17"/>
      <c r="FN26" s="17"/>
      <c r="FO26" s="17"/>
      <c r="FP26" s="17"/>
      <c r="FQ26" s="17"/>
      <c r="FR26" s="17"/>
      <c r="FS26" s="17"/>
      <c r="FT26" s="17"/>
      <c r="FU26" s="17"/>
      <c r="FV26" s="17"/>
      <c r="FW26" s="17"/>
      <c r="FX26" s="17"/>
      <c r="FY26" s="21"/>
      <c r="FZ26" s="21"/>
      <c r="GC26" s="17"/>
      <c r="GD26" s="17"/>
      <c r="GE26" s="17" t="s">
        <v>151</v>
      </c>
      <c r="GF26" s="17" t="s">
        <v>180</v>
      </c>
      <c r="GG26" s="17"/>
      <c r="GH26" s="17"/>
      <c r="GI26" s="17"/>
      <c r="GJ26" s="17"/>
      <c r="GK26" s="17"/>
      <c r="GL26" s="17"/>
      <c r="GM26" s="17"/>
      <c r="GN26" s="17"/>
      <c r="GO26" s="17"/>
      <c r="GP26" s="17"/>
      <c r="GQ26" s="17"/>
      <c r="GR26" s="17"/>
      <c r="GS26" s="17"/>
      <c r="GT26" s="17"/>
      <c r="GU26" s="17"/>
      <c r="GV26" s="17"/>
      <c r="GW26" s="17"/>
      <c r="GX26" s="17"/>
      <c r="GY26" s="21"/>
      <c r="GZ26" s="21"/>
      <c r="HC26" s="17"/>
      <c r="HD26" s="17"/>
      <c r="HE26" s="17"/>
      <c r="HF26" s="17"/>
      <c r="HG26" s="17"/>
      <c r="HH26" s="17"/>
      <c r="HI26" s="17"/>
      <c r="HJ26" s="17"/>
      <c r="HK26" s="17"/>
      <c r="HL26" s="17"/>
      <c r="HM26" s="17"/>
      <c r="HN26" s="17"/>
      <c r="HO26" s="17"/>
      <c r="HP26" s="17"/>
      <c r="HQ26" s="17"/>
      <c r="HR26" s="17"/>
      <c r="HS26" s="17"/>
      <c r="HT26" s="17"/>
      <c r="HU26" s="17"/>
      <c r="HV26" s="17"/>
      <c r="HW26" s="17"/>
      <c r="HX26" s="17"/>
      <c r="HY26" s="21"/>
      <c r="HZ26" s="21"/>
      <c r="IA26" s="19"/>
      <c r="IC26" s="11"/>
      <c r="IX26" s="12"/>
    </row>
    <row r="27" spans="1:258" ht="25" customHeight="1"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AC27" s="17"/>
      <c r="AD27" s="17"/>
      <c r="AE27" s="17"/>
      <c r="AF27" s="17"/>
      <c r="AG27" s="17" t="s">
        <v>35</v>
      </c>
      <c r="AH27" s="17" t="s">
        <v>73</v>
      </c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BC27" s="17"/>
      <c r="BD27" s="67" t="s">
        <v>94</v>
      </c>
      <c r="BE27" s="67" t="s">
        <v>96</v>
      </c>
      <c r="BF27" s="17"/>
      <c r="BG27" s="17"/>
      <c r="BH27" s="17"/>
      <c r="BI27" s="17"/>
      <c r="BJ27" s="17"/>
      <c r="BK27" s="17"/>
      <c r="BL27" s="17"/>
      <c r="BM27" s="17"/>
      <c r="BN27" s="17"/>
      <c r="BO27" s="17"/>
      <c r="BP27" s="17"/>
      <c r="BQ27" s="17"/>
      <c r="BR27" s="17"/>
      <c r="BS27" s="17"/>
      <c r="BT27" s="17"/>
      <c r="BU27" s="17"/>
      <c r="BV27" s="17"/>
      <c r="BW27" s="17"/>
      <c r="BX27" s="17"/>
      <c r="CC27" s="74"/>
      <c r="CD27" s="71" t="s">
        <v>79</v>
      </c>
      <c r="CE27" s="71" t="s">
        <v>107</v>
      </c>
      <c r="CF27" s="71"/>
      <c r="CG27" s="71"/>
      <c r="CH27" s="71"/>
      <c r="CI27" s="71"/>
      <c r="CJ27" s="71"/>
      <c r="CK27" s="71"/>
      <c r="CL27" s="71"/>
      <c r="CM27" s="71"/>
      <c r="CN27" s="71"/>
      <c r="CO27" s="71"/>
      <c r="CP27" s="71"/>
      <c r="CQ27" s="71"/>
      <c r="CR27" s="71"/>
      <c r="CS27" s="71"/>
      <c r="CT27" s="71"/>
      <c r="CU27" s="71"/>
      <c r="CV27" s="71"/>
      <c r="CW27" s="71"/>
      <c r="CX27" s="72"/>
      <c r="DC27" s="17"/>
      <c r="DD27" s="17"/>
      <c r="DE27" s="17"/>
      <c r="DF27" s="17"/>
      <c r="DG27" s="17"/>
      <c r="DH27" s="17"/>
      <c r="DI27" s="17"/>
      <c r="DJ27" s="17"/>
      <c r="DK27" s="17"/>
      <c r="DL27" s="17"/>
      <c r="DM27" s="17"/>
      <c r="DN27" s="17"/>
      <c r="DO27" s="17"/>
      <c r="DP27" s="17"/>
      <c r="DQ27" s="17"/>
      <c r="DR27" s="17"/>
      <c r="DS27" s="17"/>
      <c r="DT27" s="17"/>
      <c r="DU27" s="17"/>
      <c r="DV27" s="17"/>
      <c r="DW27" s="17"/>
      <c r="DX27" s="17"/>
      <c r="EC27" s="17"/>
      <c r="ED27" s="90"/>
      <c r="EE27" s="91"/>
      <c r="EF27" s="91"/>
      <c r="EG27" s="91"/>
      <c r="EH27" s="91"/>
      <c r="EI27" s="92"/>
      <c r="EJ27" s="90"/>
      <c r="EK27" s="91"/>
      <c r="EL27" s="91"/>
      <c r="EM27" s="91"/>
      <c r="EN27" s="91"/>
      <c r="EO27" s="91"/>
      <c r="EP27" s="91"/>
      <c r="EQ27" s="91"/>
      <c r="ER27" s="91"/>
      <c r="ES27" s="91"/>
      <c r="ET27" s="91"/>
      <c r="EU27" s="91"/>
      <c r="EV27" s="91"/>
      <c r="EW27" s="92"/>
      <c r="EX27" s="17"/>
      <c r="FC27" s="17"/>
      <c r="FD27" s="17"/>
      <c r="FE27" s="17"/>
      <c r="FF27" s="17"/>
      <c r="FG27" s="17"/>
      <c r="FH27" s="17"/>
      <c r="FI27" s="17"/>
      <c r="FJ27" s="17"/>
      <c r="FK27" s="17"/>
      <c r="FL27" s="17"/>
      <c r="FM27" s="17"/>
      <c r="FN27" s="17"/>
      <c r="FO27" s="17"/>
      <c r="FP27" s="17"/>
      <c r="FQ27" s="17"/>
      <c r="FR27" s="17"/>
      <c r="FS27" s="17"/>
      <c r="FT27" s="17"/>
      <c r="FU27" s="17"/>
      <c r="FV27" s="17"/>
      <c r="FW27" s="17"/>
      <c r="FX27" s="17"/>
      <c r="GC27" s="17"/>
      <c r="GD27" s="17"/>
      <c r="GE27" s="17"/>
      <c r="GF27" s="17" t="s">
        <v>178</v>
      </c>
      <c r="GG27" s="17"/>
      <c r="GH27" s="17"/>
      <c r="GI27" s="17"/>
      <c r="GJ27" s="17"/>
      <c r="GK27" s="17"/>
      <c r="GL27" s="17"/>
      <c r="GM27" s="17"/>
      <c r="GN27" s="84"/>
      <c r="GO27" s="86"/>
      <c r="GP27" s="17" t="s">
        <v>179</v>
      </c>
      <c r="GQ27" s="17"/>
      <c r="GR27" s="17"/>
      <c r="GS27" s="17"/>
      <c r="GT27" s="17"/>
      <c r="GU27" s="17"/>
      <c r="GV27" s="17"/>
      <c r="GW27" s="17"/>
      <c r="GX27" s="17"/>
      <c r="HC27" s="17"/>
      <c r="HD27" s="17"/>
      <c r="HE27" s="17"/>
      <c r="HF27" s="17"/>
      <c r="HG27" s="17"/>
      <c r="HH27" s="17"/>
      <c r="HI27" s="17"/>
      <c r="HJ27" s="17"/>
      <c r="HK27" s="17"/>
      <c r="HL27" s="17"/>
      <c r="HM27" s="17"/>
      <c r="HN27" s="17"/>
      <c r="HO27" s="17"/>
      <c r="HP27" s="17"/>
      <c r="HQ27" s="17"/>
      <c r="HR27" s="17"/>
      <c r="HS27" s="17"/>
      <c r="HT27" s="17"/>
      <c r="HU27" s="17"/>
      <c r="HV27" s="17"/>
      <c r="HW27" s="17"/>
      <c r="HX27" s="17"/>
      <c r="IA27" s="19"/>
      <c r="IC27" s="11"/>
      <c r="IX27" s="12"/>
    </row>
    <row r="28" spans="1:258" ht="25" customHeight="1"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AC28" s="17"/>
      <c r="AD28" s="17"/>
      <c r="AE28" s="17"/>
      <c r="AF28" s="17"/>
      <c r="AG28" s="17" t="s">
        <v>3</v>
      </c>
      <c r="AH28" s="17" t="s">
        <v>75</v>
      </c>
      <c r="AI28" s="17"/>
      <c r="AJ28" s="17"/>
      <c r="AK28" s="17"/>
      <c r="AL28" s="17"/>
      <c r="AM28" s="17"/>
      <c r="AN28" s="84"/>
      <c r="AO28" s="85"/>
      <c r="AP28" s="85"/>
      <c r="AQ28" s="86"/>
      <c r="AR28" s="17" t="s">
        <v>76</v>
      </c>
      <c r="AS28" s="17"/>
      <c r="AT28" s="17"/>
      <c r="AU28" s="17"/>
      <c r="AV28" s="17"/>
      <c r="AW28" s="17"/>
      <c r="AX28" s="17"/>
      <c r="BC28" s="17"/>
      <c r="BD28" s="17"/>
      <c r="BE28" s="67" t="s">
        <v>97</v>
      </c>
      <c r="BF28" s="17"/>
      <c r="BG28" s="17"/>
      <c r="BH28" s="17"/>
      <c r="BI28" s="17"/>
      <c r="BJ28" s="17"/>
      <c r="BK28" s="17"/>
      <c r="BL28" s="17"/>
      <c r="BM28" s="17"/>
      <c r="BN28" s="17"/>
      <c r="BO28" s="17"/>
      <c r="BP28" s="17"/>
      <c r="BQ28" s="17"/>
      <c r="BR28" s="17"/>
      <c r="BS28" s="17"/>
      <c r="BT28" s="17"/>
      <c r="BU28" s="17"/>
      <c r="BV28" s="17"/>
      <c r="BW28" s="17"/>
      <c r="BX28" s="17"/>
      <c r="CC28" s="53"/>
      <c r="CD28" s="54"/>
      <c r="CE28" s="54" t="s">
        <v>108</v>
      </c>
      <c r="CF28" s="54"/>
      <c r="CG28" s="54"/>
      <c r="CH28" s="54"/>
      <c r="CI28" s="54"/>
      <c r="CJ28" s="54"/>
      <c r="CK28" s="54"/>
      <c r="CL28" s="54"/>
      <c r="CM28" s="54"/>
      <c r="CN28" s="54"/>
      <c r="CO28" s="54"/>
      <c r="CP28" s="54"/>
      <c r="CQ28" s="54"/>
      <c r="CR28" s="54"/>
      <c r="CS28" s="54"/>
      <c r="CT28" s="54"/>
      <c r="CU28" s="54"/>
      <c r="CV28" s="54"/>
      <c r="CW28" s="54"/>
      <c r="CX28" s="55"/>
      <c r="DC28" s="17"/>
      <c r="DD28" s="17"/>
      <c r="DE28" s="17"/>
      <c r="DF28" s="17"/>
      <c r="DG28" s="17"/>
      <c r="DH28" s="17"/>
      <c r="DI28" s="17"/>
      <c r="DJ28" s="17"/>
      <c r="DK28" s="17"/>
      <c r="DL28" s="17"/>
      <c r="DM28" s="17"/>
      <c r="DN28" s="17"/>
      <c r="DO28" s="17"/>
      <c r="DP28" s="17"/>
      <c r="DQ28" s="17"/>
      <c r="DR28" s="17"/>
      <c r="DS28" s="17"/>
      <c r="DT28" s="17"/>
      <c r="DU28" s="17"/>
      <c r="DV28" s="17"/>
      <c r="DW28" s="17"/>
      <c r="DX28" s="17"/>
      <c r="EC28" s="17"/>
      <c r="ED28" s="17"/>
      <c r="EE28" s="17"/>
      <c r="EF28" s="17"/>
      <c r="EG28" s="17"/>
      <c r="EH28" s="17"/>
      <c r="EI28" s="17"/>
      <c r="EJ28" s="17"/>
      <c r="EK28" s="17"/>
      <c r="EL28" s="17"/>
      <c r="EM28" s="17"/>
      <c r="EN28" s="17"/>
      <c r="EO28" s="17"/>
      <c r="EP28" s="17"/>
      <c r="EQ28" s="17"/>
      <c r="ER28" s="17"/>
      <c r="ES28" s="17"/>
      <c r="ET28" s="17"/>
      <c r="EU28" s="17"/>
      <c r="EV28" s="17"/>
      <c r="EW28" s="17"/>
      <c r="EX28" s="17"/>
      <c r="FC28" s="17"/>
      <c r="FD28" s="17"/>
      <c r="FE28" s="17"/>
      <c r="FF28" s="17"/>
      <c r="FG28" s="17"/>
      <c r="FH28" s="17"/>
      <c r="FI28" s="17"/>
      <c r="FJ28" s="17"/>
      <c r="FK28" s="17"/>
      <c r="FL28" s="17"/>
      <c r="FM28" s="17"/>
      <c r="FN28" s="17"/>
      <c r="FO28" s="17"/>
      <c r="FP28" s="17"/>
      <c r="FQ28" s="17"/>
      <c r="FR28" s="17"/>
      <c r="FS28" s="17"/>
      <c r="FT28" s="17"/>
      <c r="FU28" s="17"/>
      <c r="FV28" s="17"/>
      <c r="FW28" s="17"/>
      <c r="FX28" s="17"/>
      <c r="GC28" s="17"/>
      <c r="GD28" s="17"/>
      <c r="GE28" s="17"/>
      <c r="GF28" s="17"/>
      <c r="GG28" s="17"/>
      <c r="GH28" s="17"/>
      <c r="GI28" s="17"/>
      <c r="GJ28" s="17"/>
      <c r="GK28" s="17"/>
      <c r="GL28" s="17"/>
      <c r="GM28" s="17"/>
      <c r="GN28" s="17"/>
      <c r="GO28" s="17"/>
      <c r="GP28" s="17"/>
      <c r="GQ28" s="17"/>
      <c r="GR28" s="17"/>
      <c r="GS28" s="17"/>
      <c r="GT28" s="17"/>
      <c r="GU28" s="17"/>
      <c r="GV28" s="17"/>
      <c r="GW28" s="17"/>
      <c r="GX28" s="17"/>
      <c r="HC28" s="17"/>
      <c r="HD28" s="17"/>
      <c r="HE28" s="17"/>
      <c r="HF28" s="17"/>
      <c r="HG28" s="17"/>
      <c r="HH28" s="17"/>
      <c r="HI28" s="17"/>
      <c r="HJ28" s="17"/>
      <c r="HK28" s="17"/>
      <c r="HL28" s="17"/>
      <c r="HM28" s="17"/>
      <c r="HN28" s="17"/>
      <c r="HO28" s="17"/>
      <c r="HP28" s="17"/>
      <c r="HQ28" s="17"/>
      <c r="HR28" s="17"/>
      <c r="HS28" s="17"/>
      <c r="HT28" s="17"/>
      <c r="HU28" s="17"/>
      <c r="HV28" s="17"/>
      <c r="HW28" s="17"/>
      <c r="HX28" s="17"/>
      <c r="IA28" s="19"/>
      <c r="IC28" s="11"/>
      <c r="IX28" s="12"/>
    </row>
    <row r="29" spans="1:258" ht="25" customHeight="1"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BC29" s="17"/>
      <c r="BD29" s="70" t="s">
        <v>95</v>
      </c>
      <c r="BE29" s="70" t="s">
        <v>98</v>
      </c>
      <c r="BF29" s="17"/>
      <c r="BG29" s="17"/>
      <c r="BH29" s="17"/>
      <c r="BI29" s="17"/>
      <c r="BJ29" s="17"/>
      <c r="BK29" s="17"/>
      <c r="BL29" s="17"/>
      <c r="BM29" s="17"/>
      <c r="BN29" s="17"/>
      <c r="BO29" s="17"/>
      <c r="BP29" s="17"/>
      <c r="BQ29" s="17"/>
      <c r="BR29" s="17"/>
      <c r="BS29" s="17"/>
      <c r="BT29" s="17"/>
      <c r="BU29" s="17"/>
      <c r="BV29" s="17"/>
      <c r="BW29" s="17"/>
      <c r="BX29" s="17"/>
      <c r="CC29" s="17"/>
      <c r="CD29" s="17"/>
      <c r="CE29" s="17"/>
      <c r="CF29" s="17"/>
      <c r="CG29" s="17"/>
      <c r="CH29" s="17"/>
      <c r="CI29" s="17"/>
      <c r="CJ29" s="17"/>
      <c r="CK29" s="17"/>
      <c r="CL29" s="17"/>
      <c r="CM29" s="17"/>
      <c r="CN29" s="17"/>
      <c r="CO29" s="17"/>
      <c r="CP29" s="17"/>
      <c r="CQ29" s="17"/>
      <c r="CR29" s="17"/>
      <c r="CS29" s="17"/>
      <c r="CT29" s="17"/>
      <c r="CU29" s="17"/>
      <c r="CV29" s="17"/>
      <c r="CW29" s="17"/>
      <c r="CX29" s="17"/>
      <c r="DC29" s="17"/>
      <c r="DD29" s="93" t="s">
        <v>139</v>
      </c>
      <c r="DE29" s="93"/>
      <c r="DF29" s="93"/>
      <c r="DG29" s="93"/>
      <c r="DH29" s="93"/>
      <c r="DI29" s="93"/>
      <c r="DJ29" s="93"/>
      <c r="DK29" s="93"/>
      <c r="DL29" s="93"/>
      <c r="DM29" s="17"/>
      <c r="DN29" s="17"/>
      <c r="DO29" s="93" t="s">
        <v>138</v>
      </c>
      <c r="DP29" s="93"/>
      <c r="DQ29" s="93"/>
      <c r="DR29" s="93"/>
      <c r="DS29" s="93"/>
      <c r="DT29" s="93"/>
      <c r="DU29" s="93"/>
      <c r="DV29" s="93"/>
      <c r="DW29" s="93"/>
      <c r="DX29" s="17"/>
      <c r="EC29" s="17"/>
      <c r="ED29" s="94" t="s">
        <v>150</v>
      </c>
      <c r="EE29" s="94"/>
      <c r="EF29" s="94"/>
      <c r="EG29" s="94"/>
      <c r="EH29" s="94"/>
      <c r="EI29" s="94"/>
      <c r="EJ29" s="94"/>
      <c r="EK29" s="94"/>
      <c r="EL29" s="94"/>
      <c r="EM29" s="94"/>
      <c r="EN29" s="94"/>
      <c r="EO29" s="94"/>
      <c r="EP29" s="94"/>
      <c r="EQ29" s="94"/>
      <c r="ER29" s="94"/>
      <c r="ES29" s="94"/>
      <c r="ET29" s="94"/>
      <c r="EU29" s="94"/>
      <c r="EV29" s="94"/>
      <c r="EW29" s="94"/>
      <c r="EX29" s="17"/>
      <c r="FC29" s="17"/>
      <c r="FD29" s="17"/>
      <c r="FE29" s="17"/>
      <c r="FF29" s="17"/>
      <c r="FG29" s="17"/>
      <c r="FH29" s="17"/>
      <c r="FI29" s="17"/>
      <c r="FJ29" s="17"/>
      <c r="FK29" s="17"/>
      <c r="FL29" s="17"/>
      <c r="FM29" s="17"/>
      <c r="FN29" s="17"/>
      <c r="FO29" s="17"/>
      <c r="FP29" s="17"/>
      <c r="FQ29" s="17"/>
      <c r="FR29" s="17"/>
      <c r="FS29" s="17"/>
      <c r="FT29" s="17"/>
      <c r="FU29" s="17"/>
      <c r="FV29" s="17"/>
      <c r="FW29" s="17"/>
      <c r="FX29" s="17"/>
      <c r="GC29" s="17"/>
      <c r="GD29" s="17"/>
      <c r="GE29" s="17"/>
      <c r="GF29" s="17"/>
      <c r="GG29" s="17"/>
      <c r="GH29" s="17"/>
      <c r="GI29" s="17"/>
      <c r="GJ29" s="17"/>
      <c r="GK29" s="17"/>
      <c r="GL29" s="17"/>
      <c r="GM29" s="17"/>
      <c r="GN29" s="17"/>
      <c r="GO29" s="17"/>
      <c r="GP29" s="17"/>
      <c r="GQ29" s="17"/>
      <c r="GR29" s="17"/>
      <c r="GS29" s="17"/>
      <c r="GT29" s="17"/>
      <c r="GU29" s="17"/>
      <c r="GV29" s="17"/>
      <c r="GW29" s="17"/>
      <c r="GX29" s="17"/>
      <c r="HC29" s="17"/>
      <c r="HD29" s="17"/>
      <c r="HE29" s="17"/>
      <c r="HF29" s="17"/>
      <c r="HG29" s="17"/>
      <c r="HH29" s="17"/>
      <c r="HI29" s="17"/>
      <c r="HJ29" s="17"/>
      <c r="HK29" s="17"/>
      <c r="HL29" s="17"/>
      <c r="HM29" s="17"/>
      <c r="HN29" s="17"/>
      <c r="HO29" s="17"/>
      <c r="HP29" s="17"/>
      <c r="HQ29" s="17"/>
      <c r="HR29" s="17"/>
      <c r="HS29" s="17"/>
      <c r="HT29" s="17"/>
      <c r="HU29" s="17"/>
      <c r="HV29" s="17"/>
      <c r="HW29" s="17"/>
      <c r="HX29" s="17"/>
      <c r="IA29" s="19"/>
      <c r="IC29" s="11"/>
      <c r="IX29" s="12"/>
    </row>
    <row r="30" spans="1:258" ht="25" customHeight="1"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AC30" s="13" t="s">
        <v>1</v>
      </c>
      <c r="AD30" s="9" t="s">
        <v>4</v>
      </c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10"/>
      <c r="BC30" s="17"/>
      <c r="BD30" s="17"/>
      <c r="BE30" s="17"/>
      <c r="BF30" s="17"/>
      <c r="BG30" s="17"/>
      <c r="BH30" s="17"/>
      <c r="BI30" s="17"/>
      <c r="BJ30" s="17"/>
      <c r="BK30" s="17"/>
      <c r="BL30" s="17"/>
      <c r="BM30" s="17"/>
      <c r="BN30" s="17"/>
      <c r="BO30" s="17"/>
      <c r="BP30" s="17"/>
      <c r="BQ30" s="17"/>
      <c r="BR30" s="17"/>
      <c r="BS30" s="17"/>
      <c r="BT30" s="17"/>
      <c r="BU30" s="17"/>
      <c r="BV30" s="17"/>
      <c r="BW30" s="17"/>
      <c r="BX30" s="17"/>
      <c r="CC30" s="17"/>
      <c r="CD30" s="17"/>
      <c r="CE30" s="17"/>
      <c r="CF30" s="17"/>
      <c r="CG30" s="17"/>
      <c r="CH30" s="17"/>
      <c r="CI30" s="17"/>
      <c r="CJ30" s="17"/>
      <c r="CK30" s="17"/>
      <c r="CL30" s="17"/>
      <c r="CM30" s="17"/>
      <c r="CN30" s="96" t="s">
        <v>109</v>
      </c>
      <c r="CO30" s="97"/>
      <c r="CP30" s="97"/>
      <c r="CQ30" s="97"/>
      <c r="CR30" s="97"/>
      <c r="CS30" s="97"/>
      <c r="CT30" s="80"/>
      <c r="CU30" s="80"/>
      <c r="CV30" s="80"/>
      <c r="CW30" s="80"/>
      <c r="CX30" s="80"/>
      <c r="CY30" s="81"/>
      <c r="DC30" s="17"/>
      <c r="DD30" s="17"/>
      <c r="DE30" s="17"/>
      <c r="DF30" s="17"/>
      <c r="DG30" s="17"/>
      <c r="DH30" s="17"/>
      <c r="DI30" s="17"/>
      <c r="DJ30" s="17"/>
      <c r="DK30" s="17"/>
      <c r="DL30" s="17"/>
      <c r="DM30" s="17"/>
      <c r="DN30" s="17"/>
      <c r="DO30" s="17"/>
      <c r="DP30" s="17"/>
      <c r="DQ30" s="17"/>
      <c r="DR30" s="17"/>
      <c r="DS30" s="17"/>
      <c r="DT30" s="17"/>
      <c r="DU30" s="17"/>
      <c r="DV30" s="17"/>
      <c r="DW30" s="17"/>
      <c r="DX30" s="17"/>
      <c r="EC30" s="17"/>
      <c r="ED30" s="95"/>
      <c r="EE30" s="95"/>
      <c r="EF30" s="95"/>
      <c r="EG30" s="95"/>
      <c r="EH30" s="95"/>
      <c r="EI30" s="95"/>
      <c r="EJ30" s="95"/>
      <c r="EK30" s="95"/>
      <c r="EL30" s="95"/>
      <c r="EM30" s="95"/>
      <c r="EN30" s="95"/>
      <c r="EO30" s="95"/>
      <c r="EP30" s="95"/>
      <c r="EQ30" s="95"/>
      <c r="ER30" s="95"/>
      <c r="ES30" s="95"/>
      <c r="ET30" s="95"/>
      <c r="EU30" s="95"/>
      <c r="EV30" s="95"/>
      <c r="EW30" s="95"/>
      <c r="EX30" s="17"/>
      <c r="FC30" s="17"/>
      <c r="FD30" s="17"/>
      <c r="FE30" s="17"/>
      <c r="FF30" s="17"/>
      <c r="FG30" s="17"/>
      <c r="FH30" s="17"/>
      <c r="FI30" s="17"/>
      <c r="FJ30" s="17"/>
      <c r="FK30" s="17"/>
      <c r="FL30" s="17"/>
      <c r="FM30" s="17"/>
      <c r="FN30" s="17"/>
      <c r="FO30" s="17"/>
      <c r="FP30" s="17"/>
      <c r="FQ30" s="17"/>
      <c r="FR30" s="17"/>
      <c r="FS30" s="17"/>
      <c r="FT30" s="17"/>
      <c r="FU30" s="17"/>
      <c r="FV30" s="17"/>
      <c r="FW30" s="17"/>
      <c r="FX30" s="17"/>
      <c r="GC30" s="17"/>
      <c r="GD30" s="17"/>
      <c r="GE30" s="17"/>
      <c r="GF30" s="17"/>
      <c r="GG30" s="17"/>
      <c r="GH30" s="17"/>
      <c r="GI30" s="17"/>
      <c r="GJ30" s="17"/>
      <c r="GK30" s="17"/>
      <c r="GL30" s="17"/>
      <c r="GM30" s="17"/>
      <c r="GN30" s="17"/>
      <c r="GO30" s="17"/>
      <c r="GP30" s="17"/>
      <c r="GQ30" s="17"/>
      <c r="GR30" s="17"/>
      <c r="GS30" s="17"/>
      <c r="GT30" s="17"/>
      <c r="GU30" s="17"/>
      <c r="GV30" s="17"/>
      <c r="GW30" s="17"/>
      <c r="GX30" s="17"/>
      <c r="HC30" s="17"/>
      <c r="HD30" s="17"/>
      <c r="HE30" s="17"/>
      <c r="HF30" s="17"/>
      <c r="HG30" s="17"/>
      <c r="HH30" s="17"/>
      <c r="HI30" s="17"/>
      <c r="HJ30" s="17"/>
      <c r="HK30" s="17"/>
      <c r="HL30" s="17"/>
      <c r="HM30" s="17"/>
      <c r="HN30" s="17"/>
      <c r="HO30" s="17"/>
      <c r="HP30" s="17"/>
      <c r="HQ30" s="17"/>
      <c r="HR30" s="17"/>
      <c r="HS30" s="17"/>
      <c r="HT30" s="17"/>
      <c r="HU30" s="17"/>
      <c r="HV30" s="17"/>
      <c r="HW30" s="17"/>
      <c r="HX30" s="17"/>
      <c r="IA30" s="19"/>
      <c r="IC30" s="11"/>
      <c r="IX30" s="12"/>
    </row>
    <row r="31" spans="1:258" ht="25" customHeight="1">
      <c r="C31" s="17">
        <v>0</v>
      </c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>
        <v>0</v>
      </c>
      <c r="O31" s="17"/>
      <c r="P31" s="17"/>
      <c r="Q31" s="17"/>
      <c r="R31" s="17"/>
      <c r="S31" s="17"/>
      <c r="T31" s="17"/>
      <c r="U31" s="17"/>
      <c r="V31" s="17"/>
      <c r="W31" s="17"/>
      <c r="X31" s="17"/>
      <c r="AC31" s="1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2"/>
      <c r="BC31" s="17"/>
      <c r="BD31" s="17"/>
      <c r="BE31" s="17"/>
      <c r="BF31" s="17"/>
      <c r="BG31" s="17"/>
      <c r="BH31" s="17"/>
      <c r="BI31" s="17"/>
      <c r="BJ31" s="17"/>
      <c r="BK31" s="17"/>
      <c r="BL31" s="17"/>
      <c r="BM31" s="17"/>
      <c r="BN31" s="17"/>
      <c r="BO31" s="17"/>
      <c r="BP31" s="17"/>
      <c r="BQ31" s="17"/>
      <c r="BR31" s="17"/>
      <c r="BS31" s="17"/>
      <c r="BT31" s="17"/>
      <c r="BU31" s="17"/>
      <c r="BV31" s="17"/>
      <c r="BW31" s="17"/>
      <c r="BX31" s="17"/>
      <c r="CC31" s="17"/>
      <c r="CD31" s="17"/>
      <c r="CE31" s="17"/>
      <c r="CF31" s="17"/>
      <c r="CG31" s="17"/>
      <c r="CH31" s="17"/>
      <c r="CI31" s="17"/>
      <c r="CJ31" s="17"/>
      <c r="CK31" s="17"/>
      <c r="CL31" s="17"/>
      <c r="CM31" s="17"/>
      <c r="CN31" s="98"/>
      <c r="CO31" s="99"/>
      <c r="CP31" s="99"/>
      <c r="CQ31" s="99"/>
      <c r="CR31" s="99"/>
      <c r="CS31" s="99"/>
      <c r="CT31" s="82"/>
      <c r="CU31" s="82"/>
      <c r="CV31" s="82"/>
      <c r="CW31" s="82"/>
      <c r="CX31" s="82"/>
      <c r="CY31" s="83"/>
      <c r="DC31" s="17"/>
      <c r="DD31" s="17"/>
      <c r="DE31" s="17"/>
      <c r="DF31" s="17"/>
      <c r="DG31" s="17"/>
      <c r="DH31" s="17"/>
      <c r="DI31" s="17"/>
      <c r="DJ31" s="17"/>
      <c r="DK31" s="17"/>
      <c r="DL31" s="17"/>
      <c r="DM31" s="17"/>
      <c r="DN31" s="17"/>
      <c r="DO31" s="17"/>
      <c r="DP31" s="17"/>
      <c r="DQ31" s="17"/>
      <c r="DR31" s="17"/>
      <c r="DS31" s="17"/>
      <c r="DT31" s="17"/>
      <c r="DU31" s="17"/>
      <c r="DV31" s="17"/>
      <c r="DW31" s="17"/>
      <c r="DX31" s="17"/>
      <c r="EC31" s="17"/>
      <c r="ED31" s="17"/>
      <c r="EE31" s="17"/>
      <c r="EF31" s="17"/>
      <c r="EG31" s="17"/>
      <c r="EH31" s="17"/>
      <c r="EI31" s="17"/>
      <c r="EJ31" s="17"/>
      <c r="EK31" s="17"/>
      <c r="EL31" s="17"/>
      <c r="EM31" s="17"/>
      <c r="EN31" s="17"/>
      <c r="EO31" s="17"/>
      <c r="EP31" s="17"/>
      <c r="EQ31" s="17"/>
      <c r="ER31" s="17"/>
      <c r="ES31" s="17"/>
      <c r="ET31" s="17"/>
      <c r="EU31" s="17"/>
      <c r="EV31" s="17"/>
      <c r="EW31" s="17"/>
      <c r="EX31" s="17"/>
      <c r="FC31" s="17"/>
      <c r="FD31" s="17"/>
      <c r="FE31" s="17"/>
      <c r="FF31" s="17"/>
      <c r="FG31" s="17"/>
      <c r="FH31" s="17"/>
      <c r="FI31" s="17"/>
      <c r="FJ31" s="17"/>
      <c r="FK31" s="17"/>
      <c r="FL31" s="17"/>
      <c r="FM31" s="17"/>
      <c r="FN31" s="17"/>
      <c r="FO31" s="17"/>
      <c r="FP31" s="17"/>
      <c r="FQ31" s="17"/>
      <c r="FR31" s="17"/>
      <c r="FS31" s="17"/>
      <c r="FT31" s="17"/>
      <c r="FU31" s="17"/>
      <c r="FV31" s="17"/>
      <c r="FW31" s="17"/>
      <c r="FX31" s="17"/>
      <c r="GC31" s="17"/>
      <c r="GD31" s="17"/>
      <c r="GE31" s="17"/>
      <c r="GF31" s="17"/>
      <c r="GG31" s="17"/>
      <c r="GH31" s="17"/>
      <c r="GI31" s="17"/>
      <c r="GJ31" s="17"/>
      <c r="GK31" s="17"/>
      <c r="GL31" s="17"/>
      <c r="GM31" s="17"/>
      <c r="GN31" s="17"/>
      <c r="GO31" s="17"/>
      <c r="GP31" s="17"/>
      <c r="GQ31" s="17"/>
      <c r="GR31" s="17"/>
      <c r="GS31" s="17"/>
      <c r="GT31" s="17"/>
      <c r="GU31" s="17"/>
      <c r="GV31" s="17"/>
      <c r="GW31" s="17"/>
      <c r="GX31" s="17"/>
      <c r="HC31" s="17"/>
      <c r="HD31" s="17"/>
      <c r="HE31" s="17"/>
      <c r="HF31" s="17"/>
      <c r="HG31" s="17"/>
      <c r="HH31" s="17"/>
      <c r="HI31" s="17"/>
      <c r="HJ31" s="17"/>
      <c r="HK31" s="17"/>
      <c r="HL31" s="17"/>
      <c r="HM31" s="17"/>
      <c r="HN31" s="17"/>
      <c r="HO31" s="17"/>
      <c r="HP31" s="17"/>
      <c r="HQ31" s="17"/>
      <c r="HR31" s="17"/>
      <c r="HS31" s="17"/>
      <c r="HT31" s="17"/>
      <c r="HU31" s="17"/>
      <c r="HV31" s="17"/>
      <c r="HW31" s="17"/>
      <c r="HX31" s="17"/>
      <c r="IA31" s="19"/>
      <c r="IC31" s="32"/>
      <c r="ID31" s="6"/>
      <c r="IE31" s="6"/>
      <c r="IF31" s="6"/>
      <c r="IG31" s="6"/>
      <c r="IH31" s="6"/>
      <c r="II31" s="6"/>
      <c r="IJ31" s="6"/>
      <c r="IK31" s="6"/>
      <c r="IL31" s="6"/>
      <c r="IM31" s="6"/>
      <c r="IN31" s="6"/>
      <c r="IO31" s="6"/>
      <c r="IP31" s="6"/>
      <c r="IQ31" s="6"/>
      <c r="IR31" s="6"/>
      <c r="IS31" s="6"/>
      <c r="IT31" s="6"/>
      <c r="IU31" s="6"/>
      <c r="IV31" s="6"/>
      <c r="IW31" s="6"/>
      <c r="IX31" s="7"/>
    </row>
    <row r="32" spans="1:258" ht="25" customHeight="1">
      <c r="C32" s="17"/>
      <c r="D32" s="17"/>
      <c r="E32" s="17"/>
      <c r="F32" s="17"/>
      <c r="G32" s="17"/>
      <c r="H32" s="17"/>
      <c r="I32" s="17"/>
      <c r="J32" s="17"/>
      <c r="K32" s="17"/>
      <c r="L32" s="37" t="s">
        <v>38</v>
      </c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37" t="s">
        <v>38</v>
      </c>
      <c r="X32" s="17"/>
      <c r="AC32" s="1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2"/>
      <c r="BC32" s="17"/>
      <c r="BD32" s="17"/>
      <c r="BE32" s="17"/>
      <c r="BF32" s="17"/>
      <c r="BG32" s="17"/>
      <c r="BH32" s="17"/>
      <c r="BI32" s="17"/>
      <c r="BJ32" s="17"/>
      <c r="BK32" s="17"/>
      <c r="BL32" s="17"/>
      <c r="BM32" s="17"/>
      <c r="BN32" s="17"/>
      <c r="BO32" s="17"/>
      <c r="BP32" s="17"/>
      <c r="BQ32" s="17"/>
      <c r="BR32" s="17"/>
      <c r="BS32" s="17"/>
      <c r="BT32" s="17"/>
      <c r="BU32" s="17"/>
      <c r="BV32" s="17"/>
      <c r="BW32" s="17"/>
      <c r="BX32" s="17"/>
      <c r="CC32" s="17"/>
      <c r="CD32" s="17"/>
      <c r="CE32" s="17"/>
      <c r="CF32" s="17"/>
      <c r="CG32" s="17"/>
      <c r="CH32" s="17"/>
      <c r="CI32" s="17"/>
      <c r="CJ32" s="17"/>
      <c r="CK32" s="17"/>
      <c r="CL32" s="17"/>
      <c r="CM32" s="17"/>
      <c r="CN32" s="17"/>
      <c r="CO32" s="17"/>
      <c r="CP32" s="17"/>
      <c r="CQ32" s="17"/>
      <c r="CR32" s="17"/>
      <c r="CS32" s="17"/>
      <c r="CT32" s="17"/>
      <c r="CU32" s="17"/>
      <c r="CV32" s="17"/>
      <c r="CW32" s="17"/>
      <c r="CX32" s="17"/>
      <c r="DC32" s="17"/>
      <c r="DD32" s="17"/>
      <c r="DE32" s="17"/>
      <c r="DF32" s="17"/>
      <c r="DG32" s="17"/>
      <c r="DH32" s="17"/>
      <c r="DI32" s="17"/>
      <c r="DJ32" s="17"/>
      <c r="DK32" s="17"/>
      <c r="DL32" s="17"/>
      <c r="DM32" s="17"/>
      <c r="DN32" s="17"/>
      <c r="DO32" s="17"/>
      <c r="DP32" s="17"/>
      <c r="DQ32" s="17"/>
      <c r="DR32" s="17"/>
      <c r="DS32" s="17"/>
      <c r="DT32" s="17"/>
      <c r="DU32" s="17"/>
      <c r="DV32" s="17"/>
      <c r="DW32" s="17"/>
      <c r="DX32" s="17"/>
      <c r="EC32" s="17"/>
      <c r="ED32" s="17" t="s">
        <v>152</v>
      </c>
      <c r="EE32" s="17"/>
      <c r="EF32" s="17"/>
      <c r="EG32" s="17"/>
      <c r="EH32" s="17"/>
      <c r="EI32" s="17"/>
      <c r="EJ32" s="17"/>
      <c r="EK32" s="17"/>
      <c r="EL32" s="17"/>
      <c r="EM32" s="17"/>
      <c r="EN32" s="17"/>
      <c r="EO32" s="17"/>
      <c r="EP32" s="17"/>
      <c r="EQ32" s="17"/>
      <c r="ER32" s="17"/>
      <c r="ES32" s="17"/>
      <c r="ET32" s="17"/>
      <c r="EU32" s="17"/>
      <c r="EV32" s="17"/>
      <c r="EW32" s="17"/>
      <c r="EX32" s="17"/>
      <c r="FC32" s="17"/>
      <c r="FD32" s="17"/>
      <c r="FE32" s="17"/>
      <c r="FF32" s="17"/>
      <c r="FG32" s="17"/>
      <c r="FH32" s="17"/>
      <c r="FI32" s="17"/>
      <c r="FJ32" s="17"/>
      <c r="FK32" s="17"/>
      <c r="FL32" s="17"/>
      <c r="FM32" s="17"/>
      <c r="FN32" s="17"/>
      <c r="FO32" s="17"/>
      <c r="FP32" s="17"/>
      <c r="FQ32" s="17"/>
      <c r="FR32" s="17"/>
      <c r="FS32" s="17"/>
      <c r="FT32" s="17"/>
      <c r="FU32" s="17"/>
      <c r="FV32" s="17"/>
      <c r="FW32" s="17"/>
      <c r="FX32" s="17"/>
      <c r="GC32" s="17"/>
      <c r="GD32" s="17"/>
      <c r="GE32" s="17"/>
      <c r="GF32" s="17"/>
      <c r="GG32" s="17"/>
      <c r="GH32" s="17"/>
      <c r="GI32" s="17"/>
      <c r="GJ32" s="17"/>
      <c r="GK32" s="17"/>
      <c r="GL32" s="17"/>
      <c r="GM32" s="17"/>
      <c r="GN32" s="17"/>
      <c r="GO32" s="17"/>
      <c r="GP32" s="17"/>
      <c r="GQ32" s="17"/>
      <c r="GR32" s="17"/>
      <c r="GS32" s="17"/>
      <c r="GT32" s="17"/>
      <c r="GU32" s="17"/>
      <c r="GV32" s="17"/>
      <c r="GW32" s="17"/>
      <c r="GX32" s="17"/>
      <c r="HC32" s="17"/>
      <c r="HD32" s="17"/>
      <c r="HE32" s="17"/>
      <c r="HF32" s="17"/>
      <c r="HG32" s="17"/>
      <c r="HH32" s="17"/>
      <c r="HI32" s="17"/>
      <c r="HJ32" s="17"/>
      <c r="HK32" s="17"/>
      <c r="HL32" s="17"/>
      <c r="HM32" s="17"/>
      <c r="HN32" s="17"/>
      <c r="HO32" s="17"/>
      <c r="HP32" s="17"/>
      <c r="HQ32" s="17"/>
      <c r="HR32" s="17"/>
      <c r="HS32" s="17"/>
      <c r="HT32" s="17"/>
      <c r="HU32" s="17"/>
      <c r="HV32" s="17"/>
      <c r="HW32" s="17"/>
      <c r="HX32" s="17"/>
      <c r="IA32" s="19"/>
    </row>
    <row r="33" spans="3:235" ht="25" customHeight="1"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AC33" s="51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52"/>
      <c r="BC33" s="17" t="s">
        <v>110</v>
      </c>
      <c r="BD33" s="17"/>
      <c r="BE33" s="17"/>
      <c r="BF33" s="17"/>
      <c r="BG33" s="17" t="s">
        <v>111</v>
      </c>
      <c r="BH33" s="17" t="s">
        <v>112</v>
      </c>
      <c r="BI33" s="17"/>
      <c r="BJ33" s="17"/>
      <c r="BK33" s="17"/>
      <c r="BL33" s="17"/>
      <c r="BM33" s="17"/>
      <c r="BN33" s="17"/>
      <c r="BO33" s="17"/>
      <c r="BP33" s="17"/>
      <c r="BQ33" s="17"/>
      <c r="BR33" s="17"/>
      <c r="BS33" s="17"/>
      <c r="BT33" s="17"/>
      <c r="BU33" s="17"/>
      <c r="BV33" s="17"/>
      <c r="BW33" s="17"/>
      <c r="BX33" s="17"/>
      <c r="CC33" s="17"/>
      <c r="CD33" s="17"/>
      <c r="CE33" s="17"/>
      <c r="CF33" s="17"/>
      <c r="CG33" s="17"/>
      <c r="CH33" s="17"/>
      <c r="CI33" s="17"/>
      <c r="CJ33" s="17"/>
      <c r="CK33" s="17"/>
      <c r="CL33" s="17"/>
      <c r="CM33" s="17"/>
      <c r="CN33" s="17"/>
      <c r="CO33" s="17"/>
      <c r="CP33" s="17"/>
      <c r="CQ33" s="17"/>
      <c r="CR33" s="17"/>
      <c r="CS33" s="17"/>
      <c r="CT33" s="17"/>
      <c r="CU33" s="17"/>
      <c r="CV33" s="17"/>
      <c r="CW33" s="17"/>
      <c r="CX33" s="17"/>
      <c r="DC33" s="17"/>
      <c r="DD33" s="17"/>
      <c r="DE33" s="17"/>
      <c r="DF33" s="17"/>
      <c r="DG33" s="17"/>
      <c r="DH33" s="17"/>
      <c r="DI33" s="17"/>
      <c r="DJ33" s="17"/>
      <c r="DK33" s="17"/>
      <c r="DL33" s="17"/>
      <c r="DM33" s="17"/>
      <c r="DN33" s="17"/>
      <c r="DO33" s="17"/>
      <c r="DP33" s="17"/>
      <c r="DQ33" s="17"/>
      <c r="DR33" s="17"/>
      <c r="DS33" s="17"/>
      <c r="DT33" s="17"/>
      <c r="DU33" s="17"/>
      <c r="DV33" s="17"/>
      <c r="DW33" s="17"/>
      <c r="DX33" s="17"/>
      <c r="EC33" s="17"/>
      <c r="ED33" s="17" t="s">
        <v>153</v>
      </c>
      <c r="EF33" s="17"/>
      <c r="EG33" s="17"/>
      <c r="EH33" s="17"/>
      <c r="EI33" s="17"/>
      <c r="EJ33" s="17"/>
      <c r="EK33" s="17"/>
      <c r="EL33" s="17"/>
      <c r="EM33" s="17"/>
      <c r="EN33" s="17"/>
      <c r="EO33" s="17"/>
      <c r="EP33" s="17"/>
      <c r="EQ33" s="17"/>
      <c r="ER33" s="17"/>
      <c r="ES33" s="17"/>
      <c r="ET33" s="17"/>
      <c r="EU33" s="17"/>
      <c r="EV33" s="17"/>
      <c r="EW33" s="17"/>
      <c r="EX33" s="17"/>
      <c r="FC33" s="17"/>
      <c r="FD33" s="17"/>
      <c r="FE33" s="17"/>
      <c r="FF33" s="17"/>
      <c r="FG33" s="17"/>
      <c r="FH33" s="17"/>
      <c r="FI33" s="17"/>
      <c r="FJ33" s="17"/>
      <c r="FK33" s="17"/>
      <c r="FL33" s="17"/>
      <c r="FM33" s="17"/>
      <c r="FN33" s="17"/>
      <c r="FO33" s="17"/>
      <c r="FP33" s="17"/>
      <c r="FQ33" s="17"/>
      <c r="FR33" s="17"/>
      <c r="FS33" s="17"/>
      <c r="FT33" s="17"/>
      <c r="FU33" s="17"/>
      <c r="FV33" s="17"/>
      <c r="FW33" s="17"/>
      <c r="FX33" s="17"/>
      <c r="GC33" s="17"/>
      <c r="GD33" s="17"/>
      <c r="GE33" s="17"/>
      <c r="GF33" s="17"/>
      <c r="GG33" s="17"/>
      <c r="GH33" s="17"/>
      <c r="GI33" s="17"/>
      <c r="GJ33" s="17"/>
      <c r="GK33" s="17"/>
      <c r="GL33" s="17"/>
      <c r="GM33" s="17"/>
      <c r="GN33" s="17"/>
      <c r="GO33" s="17"/>
      <c r="GP33" s="17"/>
      <c r="GQ33" s="17"/>
      <c r="GR33" s="17"/>
      <c r="GS33" s="17"/>
      <c r="GT33" s="17"/>
      <c r="GU33" s="17"/>
      <c r="GV33" s="17"/>
      <c r="GW33" s="17"/>
      <c r="GX33" s="17"/>
      <c r="HC33" s="17"/>
      <c r="HD33" s="17"/>
      <c r="HE33" s="17"/>
      <c r="HF33" s="17"/>
      <c r="HG33" s="17"/>
      <c r="HH33" s="17"/>
      <c r="HI33" s="17"/>
      <c r="HJ33" s="17"/>
      <c r="HK33" s="17"/>
      <c r="HL33" s="17"/>
      <c r="HM33" s="17"/>
      <c r="HN33" s="17"/>
      <c r="HO33" s="17"/>
      <c r="HP33" s="17"/>
      <c r="HQ33" s="17"/>
      <c r="HR33" s="17"/>
      <c r="HS33" s="17"/>
      <c r="HT33" s="17"/>
      <c r="HU33" s="17"/>
      <c r="HV33" s="17"/>
      <c r="HW33" s="17"/>
      <c r="HX33" s="17"/>
      <c r="IA33" s="19"/>
    </row>
    <row r="34" spans="3:235" ht="25" customHeight="1"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AC34" s="51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7"/>
      <c r="AT34" s="17"/>
      <c r="AU34" s="17"/>
      <c r="AV34" s="17"/>
      <c r="AW34" s="17"/>
      <c r="AX34" s="52"/>
      <c r="BC34" s="17"/>
      <c r="BD34" s="17"/>
      <c r="BE34" s="17"/>
      <c r="BF34" s="17"/>
      <c r="BG34" s="17"/>
      <c r="BH34" s="17" t="s">
        <v>79</v>
      </c>
      <c r="BI34" s="17" t="s">
        <v>113</v>
      </c>
      <c r="BJ34" s="17"/>
      <c r="BK34" s="17"/>
      <c r="BL34" s="17"/>
      <c r="BM34" s="17"/>
      <c r="BN34" s="17"/>
      <c r="BO34" s="17"/>
      <c r="BP34" s="17"/>
      <c r="BQ34" s="17"/>
      <c r="BR34" s="17"/>
      <c r="BS34" s="17"/>
      <c r="BT34" s="17"/>
      <c r="BU34" s="17"/>
      <c r="BV34" s="17"/>
      <c r="BW34" s="17"/>
      <c r="BX34" s="17"/>
      <c r="CC34" s="17"/>
      <c r="CD34" s="17"/>
      <c r="CE34" s="17"/>
      <c r="CF34" s="17"/>
      <c r="CG34" s="17"/>
      <c r="CH34" s="17"/>
      <c r="CI34" s="17"/>
      <c r="CJ34" s="17"/>
      <c r="CK34" s="17"/>
      <c r="CL34" s="17"/>
      <c r="CM34" s="17"/>
      <c r="CN34" s="17"/>
      <c r="CO34" s="17"/>
      <c r="CP34" s="17"/>
      <c r="CQ34" s="17"/>
      <c r="CR34" s="17"/>
      <c r="CS34" s="17"/>
      <c r="CT34" s="17"/>
      <c r="CU34" s="17"/>
      <c r="CV34" s="17"/>
      <c r="CW34" s="17"/>
      <c r="CX34" s="17"/>
      <c r="DC34" s="17"/>
      <c r="DD34" s="17"/>
      <c r="DE34" s="17"/>
      <c r="DF34" s="17"/>
      <c r="DG34" s="17"/>
      <c r="DH34" s="17"/>
      <c r="DI34" s="17"/>
      <c r="DJ34" s="17"/>
      <c r="DK34" s="17"/>
      <c r="DL34" s="17"/>
      <c r="DM34" s="17"/>
      <c r="DN34" s="17"/>
      <c r="DO34" s="17"/>
      <c r="DP34" s="17"/>
      <c r="DQ34" s="17"/>
      <c r="DR34" s="17"/>
      <c r="DS34" s="17"/>
      <c r="DT34" s="17"/>
      <c r="DU34" s="17"/>
      <c r="DV34" s="17"/>
      <c r="DW34" s="17"/>
      <c r="DX34" s="17"/>
      <c r="EC34" s="17"/>
      <c r="ED34" s="17" t="s">
        <v>154</v>
      </c>
      <c r="EE34" s="17"/>
      <c r="EF34" s="17"/>
      <c r="EG34" s="17"/>
      <c r="EH34" s="17"/>
      <c r="EI34" s="17"/>
      <c r="EJ34" s="17"/>
      <c r="EK34" s="17"/>
      <c r="EL34" s="17"/>
      <c r="EM34" s="17"/>
      <c r="EN34" s="17"/>
      <c r="EO34" s="17"/>
      <c r="EP34" s="17"/>
      <c r="EQ34" s="17"/>
      <c r="ER34" s="17"/>
      <c r="ES34" s="17"/>
      <c r="ET34" s="17"/>
      <c r="EU34" s="17"/>
      <c r="EV34" s="17"/>
      <c r="EW34" s="17"/>
      <c r="EX34" s="17"/>
      <c r="FC34" s="17"/>
      <c r="FD34" s="17"/>
      <c r="FE34" s="17"/>
      <c r="FF34" s="17"/>
      <c r="FG34" s="17"/>
      <c r="FH34" s="17"/>
      <c r="FI34" s="17"/>
      <c r="FJ34" s="17"/>
      <c r="FK34" s="17"/>
      <c r="FL34" s="17"/>
      <c r="FM34" s="17"/>
      <c r="FN34" s="17"/>
      <c r="FO34" s="17"/>
      <c r="FP34" s="17"/>
      <c r="FQ34" s="17"/>
      <c r="FR34" s="17"/>
      <c r="FS34" s="17"/>
      <c r="FT34" s="17"/>
      <c r="FU34" s="17"/>
      <c r="FV34" s="17"/>
      <c r="FW34" s="17"/>
      <c r="FX34" s="17"/>
      <c r="GC34" s="17"/>
      <c r="GD34" s="17"/>
      <c r="GE34" s="17"/>
      <c r="GF34" s="17"/>
      <c r="GG34" s="17"/>
      <c r="GH34" s="17"/>
      <c r="GI34" s="17"/>
      <c r="GJ34" s="17"/>
      <c r="GK34" s="17"/>
      <c r="GL34" s="17"/>
      <c r="GM34" s="17"/>
      <c r="GN34" s="17"/>
      <c r="GO34" s="17"/>
      <c r="GP34" s="17"/>
      <c r="GQ34" s="17"/>
      <c r="GR34" s="17"/>
      <c r="GS34" s="17"/>
      <c r="GT34" s="17"/>
      <c r="GU34" s="17"/>
      <c r="GV34" s="17"/>
      <c r="GW34" s="17"/>
      <c r="GX34" s="17"/>
      <c r="HC34" s="17"/>
      <c r="HD34" s="17"/>
      <c r="HE34" s="17"/>
      <c r="HF34" s="17"/>
      <c r="HG34" s="17"/>
      <c r="HH34" s="17"/>
      <c r="HI34" s="17"/>
      <c r="HJ34" s="17"/>
      <c r="HK34" s="17"/>
      <c r="HL34" s="17"/>
      <c r="HM34" s="17"/>
      <c r="HN34" s="17"/>
      <c r="HO34" s="17"/>
      <c r="HP34" s="17"/>
      <c r="HQ34" s="17"/>
      <c r="HR34" s="17"/>
      <c r="HS34" s="17"/>
      <c r="HT34" s="17"/>
      <c r="HU34" s="17"/>
      <c r="HV34" s="17"/>
      <c r="HW34" s="17"/>
      <c r="HX34" s="17"/>
    </row>
    <row r="35" spans="3:235" ht="25" customHeight="1"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AC35" s="51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17"/>
      <c r="AP35" s="17"/>
      <c r="AQ35" s="17"/>
      <c r="AR35" s="17"/>
      <c r="AS35" s="17"/>
      <c r="AT35" s="17"/>
      <c r="AU35" s="17"/>
      <c r="AV35" s="17"/>
      <c r="AW35" s="17"/>
      <c r="AX35" s="52"/>
      <c r="BC35" s="17"/>
      <c r="BD35" s="17"/>
      <c r="BE35" s="17"/>
      <c r="BF35" s="17"/>
      <c r="BG35" s="17" t="s">
        <v>111</v>
      </c>
      <c r="BH35" s="17" t="s">
        <v>114</v>
      </c>
      <c r="BI35" s="17"/>
      <c r="BJ35" s="17"/>
      <c r="BK35" s="17"/>
      <c r="BL35" s="17"/>
      <c r="BM35" s="17"/>
      <c r="BN35" s="17"/>
      <c r="BO35" s="17"/>
      <c r="BP35" s="17"/>
      <c r="BQ35" s="17"/>
      <c r="BR35" s="17"/>
      <c r="BS35" s="17"/>
      <c r="BT35" s="17"/>
      <c r="BU35" s="17"/>
      <c r="BV35" s="17"/>
      <c r="BW35" s="17"/>
      <c r="BX35" s="17"/>
      <c r="CC35" s="17"/>
      <c r="CD35" s="17"/>
      <c r="CE35" s="17"/>
      <c r="CF35" s="17"/>
      <c r="CG35" s="17"/>
      <c r="CH35" s="17"/>
      <c r="CI35" s="17"/>
      <c r="CJ35" s="17"/>
      <c r="CK35" s="17"/>
      <c r="CL35" s="17"/>
      <c r="CM35" s="17"/>
      <c r="CN35" s="17"/>
      <c r="CO35" s="17"/>
      <c r="CP35" s="17"/>
      <c r="CQ35" s="17"/>
      <c r="CR35" s="17"/>
      <c r="CS35" s="17"/>
      <c r="CT35" s="17"/>
      <c r="CU35" s="17"/>
      <c r="CV35" s="17"/>
      <c r="CW35" s="17"/>
      <c r="CX35" s="17"/>
      <c r="DC35" s="17"/>
      <c r="DD35" s="17"/>
      <c r="DE35" s="17"/>
      <c r="DF35" s="17"/>
      <c r="DG35" s="17"/>
      <c r="DH35" s="17"/>
      <c r="DI35" s="17"/>
      <c r="DJ35" s="17"/>
      <c r="DK35" s="17"/>
      <c r="DL35" s="17"/>
      <c r="DM35" s="17"/>
      <c r="DN35" s="17"/>
      <c r="DO35" s="17"/>
      <c r="DP35" s="17"/>
      <c r="DQ35" s="17"/>
      <c r="DR35" s="17"/>
      <c r="DS35" s="17"/>
      <c r="DT35" s="17"/>
      <c r="DU35" s="17"/>
      <c r="DV35" s="17"/>
      <c r="DW35" s="17"/>
      <c r="DX35" s="17"/>
      <c r="EC35" s="17"/>
      <c r="ED35" s="17"/>
      <c r="EE35" s="17" t="s">
        <v>151</v>
      </c>
      <c r="EF35" s="17" t="s">
        <v>155</v>
      </c>
      <c r="EG35" s="17"/>
      <c r="EH35" s="17"/>
      <c r="EI35" s="17"/>
      <c r="EJ35" s="17"/>
      <c r="EK35" s="17"/>
      <c r="EL35" s="17"/>
      <c r="EM35" s="17"/>
      <c r="EN35" s="17"/>
      <c r="EO35" s="17"/>
      <c r="EP35" s="17"/>
      <c r="EQ35" s="17"/>
      <c r="ER35" s="17"/>
      <c r="ES35" s="17"/>
      <c r="ET35" s="17"/>
      <c r="EU35" s="17"/>
      <c r="EV35" s="17"/>
      <c r="EW35" s="17"/>
      <c r="EX35" s="17"/>
      <c r="FC35" s="17"/>
      <c r="FD35" s="17"/>
      <c r="FE35" s="17"/>
      <c r="FF35" s="17"/>
      <c r="FG35" s="17"/>
      <c r="FH35" s="17"/>
      <c r="FI35" s="17"/>
      <c r="FJ35" s="17"/>
      <c r="FK35" s="17"/>
      <c r="FL35" s="17"/>
      <c r="FM35" s="17"/>
      <c r="FN35" s="17"/>
      <c r="FO35" s="17"/>
      <c r="FP35" s="17"/>
      <c r="FQ35" s="17"/>
      <c r="FR35" s="17"/>
      <c r="FS35" s="17"/>
      <c r="FT35" s="17"/>
      <c r="FU35" s="17"/>
      <c r="FV35" s="17"/>
      <c r="FW35" s="17"/>
      <c r="FX35" s="17"/>
      <c r="GC35" s="17"/>
      <c r="GD35" s="17"/>
      <c r="GE35" s="17"/>
      <c r="GF35" s="17"/>
      <c r="GG35" s="17"/>
      <c r="GH35" s="17"/>
      <c r="GI35" s="17"/>
      <c r="GJ35" s="17"/>
      <c r="GK35" s="17"/>
      <c r="GL35" s="17"/>
      <c r="GM35" s="17"/>
      <c r="GN35" s="17"/>
      <c r="GO35" s="17"/>
      <c r="GP35" s="17"/>
      <c r="GQ35" s="17"/>
      <c r="GR35" s="17"/>
      <c r="GS35" s="17"/>
      <c r="GT35" s="17"/>
      <c r="GU35" s="17"/>
      <c r="GV35" s="17"/>
      <c r="GW35" s="17"/>
      <c r="GX35" s="17"/>
      <c r="HC35" s="17"/>
      <c r="HD35" s="17"/>
      <c r="HE35" s="17"/>
      <c r="HF35" s="17"/>
      <c r="HG35" s="17"/>
      <c r="HH35" s="17"/>
      <c r="HI35" s="17"/>
      <c r="HJ35" s="17"/>
      <c r="HK35" s="17"/>
      <c r="HL35" s="17"/>
      <c r="HM35" s="17"/>
      <c r="HN35" s="17"/>
      <c r="HO35" s="17"/>
      <c r="HP35" s="17"/>
      <c r="HQ35" s="17"/>
      <c r="HR35" s="17"/>
      <c r="HS35" s="17"/>
      <c r="HT35" s="17"/>
      <c r="HU35" s="17"/>
      <c r="HV35" s="17"/>
      <c r="HW35" s="17"/>
      <c r="HX35" s="17"/>
    </row>
    <row r="36" spans="3:235" ht="25" customHeight="1"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AC36" s="53"/>
      <c r="AD36" s="54"/>
      <c r="AE36" s="54"/>
      <c r="AF36" s="54"/>
      <c r="AG36" s="54"/>
      <c r="AH36" s="54"/>
      <c r="AI36" s="54"/>
      <c r="AJ36" s="54"/>
      <c r="AK36" s="54"/>
      <c r="AL36" s="54"/>
      <c r="AM36" s="54"/>
      <c r="AN36" s="54"/>
      <c r="AO36" s="54"/>
      <c r="AP36" s="54"/>
      <c r="AQ36" s="54"/>
      <c r="AR36" s="54"/>
      <c r="AS36" s="54"/>
      <c r="AT36" s="54"/>
      <c r="AU36" s="54"/>
      <c r="AV36" s="54"/>
      <c r="AW36" s="54"/>
      <c r="AX36" s="55"/>
      <c r="BC36" s="17"/>
      <c r="BD36" s="17"/>
      <c r="BE36" s="17"/>
      <c r="BF36" s="17"/>
      <c r="BG36" s="17"/>
      <c r="BH36" s="17" t="s">
        <v>115</v>
      </c>
      <c r="BI36" s="17"/>
      <c r="BJ36" s="17"/>
      <c r="BK36" s="17"/>
      <c r="BL36" s="17"/>
      <c r="BM36" s="17"/>
      <c r="BN36" s="17"/>
      <c r="BO36" s="17"/>
      <c r="BP36" s="17"/>
      <c r="BQ36" s="17"/>
      <c r="BR36" s="17"/>
      <c r="BS36" s="17"/>
      <c r="BT36" s="17"/>
      <c r="BU36" s="17"/>
      <c r="BV36" s="17"/>
      <c r="BW36" s="17"/>
      <c r="BX36" s="17"/>
      <c r="CC36" s="17"/>
      <c r="CD36" s="17"/>
      <c r="CE36" s="17"/>
      <c r="CF36" s="17"/>
      <c r="CG36" s="17"/>
      <c r="CH36" s="17"/>
      <c r="CI36" s="17"/>
      <c r="CJ36" s="17"/>
      <c r="CK36" s="17"/>
      <c r="CL36" s="17"/>
      <c r="CM36" s="17"/>
      <c r="CN36" s="17"/>
      <c r="CO36" s="17"/>
      <c r="CP36" s="17"/>
      <c r="CQ36" s="17"/>
      <c r="CR36" s="17"/>
      <c r="CS36" s="17"/>
      <c r="CT36" s="17"/>
      <c r="CU36" s="17"/>
      <c r="CV36" s="17"/>
      <c r="CW36" s="17"/>
      <c r="CX36" s="17"/>
      <c r="DC36" s="17"/>
      <c r="DD36" s="17"/>
      <c r="DE36" s="17"/>
      <c r="DF36" s="17"/>
      <c r="DG36" s="17"/>
      <c r="DH36" s="17"/>
      <c r="DI36" s="17"/>
      <c r="DJ36" s="17"/>
      <c r="DK36" s="17"/>
      <c r="DL36" s="17"/>
      <c r="DM36" s="17"/>
      <c r="DN36" s="17"/>
      <c r="DO36" s="17"/>
      <c r="DP36" s="17"/>
      <c r="DQ36" s="17"/>
      <c r="DR36" s="17"/>
      <c r="DS36" s="17"/>
      <c r="DT36" s="17"/>
      <c r="DU36" s="17"/>
      <c r="DV36" s="17"/>
      <c r="DW36" s="17"/>
      <c r="DX36" s="17"/>
      <c r="EC36" s="17"/>
      <c r="ED36" s="17"/>
      <c r="EE36" s="17"/>
      <c r="EF36" s="84"/>
      <c r="EG36" s="85"/>
      <c r="EH36" s="85"/>
      <c r="EI36" s="85"/>
      <c r="EJ36" s="85"/>
      <c r="EK36" s="86"/>
      <c r="EL36" s="17" t="s">
        <v>157</v>
      </c>
      <c r="EM36" s="17"/>
      <c r="EN36" s="17"/>
      <c r="EO36" s="17"/>
      <c r="EP36" s="17"/>
      <c r="EQ36" s="17"/>
      <c r="ER36" s="17"/>
      <c r="ES36" s="17"/>
      <c r="ET36" s="17"/>
      <c r="EU36" s="17"/>
      <c r="EV36" s="17"/>
      <c r="EW36" s="17"/>
      <c r="EX36" s="17"/>
      <c r="FC36" s="17"/>
      <c r="FD36" s="17"/>
      <c r="FE36" s="17"/>
      <c r="FF36" s="17"/>
      <c r="FG36" s="17"/>
      <c r="FH36" s="17"/>
      <c r="FI36" s="17"/>
      <c r="FJ36" s="17"/>
      <c r="FK36" s="17"/>
      <c r="FL36" s="17"/>
      <c r="FM36" s="17"/>
      <c r="FN36" s="17"/>
      <c r="FO36" s="17"/>
      <c r="FP36" s="17"/>
      <c r="FQ36" s="17"/>
      <c r="FR36" s="17"/>
      <c r="FS36" s="17"/>
      <c r="FT36" s="17"/>
      <c r="FU36" s="17"/>
      <c r="FV36" s="17"/>
      <c r="FW36" s="17"/>
      <c r="FX36" s="17"/>
      <c r="GC36" s="17"/>
      <c r="GD36" s="17"/>
      <c r="GE36" s="17"/>
      <c r="GF36" s="17"/>
      <c r="GG36" s="17"/>
      <c r="GH36" s="17"/>
      <c r="GI36" s="17"/>
      <c r="GJ36" s="17"/>
      <c r="GK36" s="17"/>
      <c r="GL36" s="17"/>
      <c r="GM36" s="17"/>
      <c r="GN36" s="17"/>
      <c r="GO36" s="17"/>
      <c r="GP36" s="17"/>
      <c r="GQ36" s="17"/>
      <c r="GR36" s="17"/>
      <c r="GS36" s="17"/>
      <c r="GT36" s="17"/>
      <c r="GU36" s="17"/>
      <c r="GV36" s="17"/>
      <c r="GW36" s="17"/>
      <c r="GX36" s="17"/>
      <c r="HC36" s="17"/>
      <c r="HD36" s="17"/>
      <c r="HE36" s="17"/>
      <c r="HF36" s="17"/>
      <c r="HG36" s="17"/>
      <c r="HH36" s="17"/>
      <c r="HI36" s="17"/>
      <c r="HJ36" s="17"/>
      <c r="HK36" s="17"/>
      <c r="HL36" s="17"/>
      <c r="HM36" s="17"/>
      <c r="HN36" s="17"/>
      <c r="HO36" s="17"/>
      <c r="HP36" s="17"/>
      <c r="HQ36" s="17"/>
      <c r="HR36" s="17"/>
      <c r="HS36" s="17"/>
      <c r="HT36" s="17"/>
      <c r="HU36" s="17"/>
      <c r="HV36" s="17"/>
      <c r="HW36" s="17"/>
      <c r="HX36" s="17"/>
    </row>
    <row r="37" spans="3:235" ht="26" customHeight="1"/>
  </sheetData>
  <mergeCells count="398">
    <mergeCell ref="EA2:EC2"/>
    <mergeCell ref="FA2:FC2"/>
    <mergeCell ref="GA2:GC2"/>
    <mergeCell ref="HA2:HC2"/>
    <mergeCell ref="IC2:IX3"/>
    <mergeCell ref="CB4:CC5"/>
    <mergeCell ref="CD4:CF5"/>
    <mergeCell ref="CG4:CI5"/>
    <mergeCell ref="CJ4:CN5"/>
    <mergeCell ref="CO4:CS5"/>
    <mergeCell ref="CA2:CC2"/>
    <mergeCell ref="DA2:DC2"/>
    <mergeCell ref="DD2:DG4"/>
    <mergeCell ref="CT4:CY5"/>
    <mergeCell ref="HK4:HO4"/>
    <mergeCell ref="BB5:BC6"/>
    <mergeCell ref="BD5:BF6"/>
    <mergeCell ref="BG5:BI6"/>
    <mergeCell ref="BJ5:BN6"/>
    <mergeCell ref="BO5:BS6"/>
    <mergeCell ref="BT5:BY6"/>
    <mergeCell ref="HG5:HI5"/>
    <mergeCell ref="EB4:EC5"/>
    <mergeCell ref="ED4:EF5"/>
    <mergeCell ref="EG4:EI5"/>
    <mergeCell ref="ES4:EV5"/>
    <mergeCell ref="EW4:EZ5"/>
    <mergeCell ref="GE4:GO5"/>
    <mergeCell ref="ED6:EF6"/>
    <mergeCell ref="FE6:FO7"/>
    <mergeCell ref="FP6:FU7"/>
    <mergeCell ref="FV6:FY7"/>
    <mergeCell ref="EP7:ER7"/>
    <mergeCell ref="ES7:EV7"/>
    <mergeCell ref="EW7:EZ7"/>
    <mergeCell ref="CJ6:CN6"/>
    <mergeCell ref="CO6:CS6"/>
    <mergeCell ref="CT6:CY6"/>
    <mergeCell ref="DD6:DG6"/>
    <mergeCell ref="A6:C6"/>
    <mergeCell ref="D6:G6"/>
    <mergeCell ref="AX6:AZ6"/>
    <mergeCell ref="CB6:CC6"/>
    <mergeCell ref="CD6:CF6"/>
    <mergeCell ref="CG6:CI6"/>
    <mergeCell ref="GP4:GU5"/>
    <mergeCell ref="GV4:GY5"/>
    <mergeCell ref="C2:F4"/>
    <mergeCell ref="AA2:AC2"/>
    <mergeCell ref="BA2:BC2"/>
    <mergeCell ref="GE6:GO7"/>
    <mergeCell ref="GP6:GU7"/>
    <mergeCell ref="GV6:GY7"/>
    <mergeCell ref="AX7:AZ7"/>
    <mergeCell ref="BB7:BC7"/>
    <mergeCell ref="BD7:BF7"/>
    <mergeCell ref="BG7:BI7"/>
    <mergeCell ref="BJ7:BN7"/>
    <mergeCell ref="BO7:BS7"/>
    <mergeCell ref="BT7:BY7"/>
    <mergeCell ref="EG6:EI6"/>
    <mergeCell ref="ES6:EV6"/>
    <mergeCell ref="EW6:EZ6"/>
    <mergeCell ref="EB6:EC6"/>
    <mergeCell ref="DI7:DK7"/>
    <mergeCell ref="EB7:EC7"/>
    <mergeCell ref="ED7:EF7"/>
    <mergeCell ref="EG7:EI7"/>
    <mergeCell ref="EJ7:EL7"/>
    <mergeCell ref="EM7:EO7"/>
    <mergeCell ref="CB7:CC7"/>
    <mergeCell ref="CD7:CF7"/>
    <mergeCell ref="CG7:CI7"/>
    <mergeCell ref="CK7:CN7"/>
    <mergeCell ref="CO7:CS7"/>
    <mergeCell ref="CU7:CY7"/>
    <mergeCell ref="CB8:CC8"/>
    <mergeCell ref="CD8:CF8"/>
    <mergeCell ref="CG8:CI8"/>
    <mergeCell ref="CK8:CN8"/>
    <mergeCell ref="CO8:CS8"/>
    <mergeCell ref="CU8:CY8"/>
    <mergeCell ref="BB8:BC8"/>
    <mergeCell ref="BD8:BF8"/>
    <mergeCell ref="BG8:BI8"/>
    <mergeCell ref="BK8:BN8"/>
    <mergeCell ref="BO8:BS8"/>
    <mergeCell ref="BU8:BY8"/>
    <mergeCell ref="GP8:GU9"/>
    <mergeCell ref="GV8:GY9"/>
    <mergeCell ref="BB9:BC9"/>
    <mergeCell ref="BD9:BF9"/>
    <mergeCell ref="BG9:BI9"/>
    <mergeCell ref="BK9:BN9"/>
    <mergeCell ref="BO9:BS9"/>
    <mergeCell ref="BU9:BY9"/>
    <mergeCell ref="CB9:CC9"/>
    <mergeCell ref="CD9:CF9"/>
    <mergeCell ref="ES8:EV8"/>
    <mergeCell ref="EW8:EZ8"/>
    <mergeCell ref="FE8:FO9"/>
    <mergeCell ref="FP8:FU9"/>
    <mergeCell ref="FV8:FY9"/>
    <mergeCell ref="GE8:GO9"/>
    <mergeCell ref="ES9:EV9"/>
    <mergeCell ref="EW9:EZ9"/>
    <mergeCell ref="EB8:EC8"/>
    <mergeCell ref="ED8:EF8"/>
    <mergeCell ref="EG8:EI8"/>
    <mergeCell ref="EJ8:EL8"/>
    <mergeCell ref="EM8:EO8"/>
    <mergeCell ref="EP8:ER8"/>
    <mergeCell ref="EB9:EC9"/>
    <mergeCell ref="ED9:EF9"/>
    <mergeCell ref="EG9:EI9"/>
    <mergeCell ref="EJ9:EL9"/>
    <mergeCell ref="EM9:EO9"/>
    <mergeCell ref="EP9:ER9"/>
    <mergeCell ref="CG9:CI9"/>
    <mergeCell ref="CK9:CN9"/>
    <mergeCell ref="CO9:CS9"/>
    <mergeCell ref="CU9:CY9"/>
    <mergeCell ref="DM9:DO9"/>
    <mergeCell ref="DS9:DV9"/>
    <mergeCell ref="CB10:CC10"/>
    <mergeCell ref="CD10:CF10"/>
    <mergeCell ref="CG10:CI10"/>
    <mergeCell ref="CK10:CN10"/>
    <mergeCell ref="CO10:CS10"/>
    <mergeCell ref="CU10:CY10"/>
    <mergeCell ref="BB10:BC10"/>
    <mergeCell ref="BD10:BF10"/>
    <mergeCell ref="BG10:BI10"/>
    <mergeCell ref="BK10:BN10"/>
    <mergeCell ref="BO10:BS10"/>
    <mergeCell ref="BU10:BY10"/>
    <mergeCell ref="GP10:GU11"/>
    <mergeCell ref="GV10:GY11"/>
    <mergeCell ref="HA10:HC10"/>
    <mergeCell ref="F11:K11"/>
    <mergeCell ref="BB11:BC11"/>
    <mergeCell ref="BD11:BF11"/>
    <mergeCell ref="BG11:BI11"/>
    <mergeCell ref="BK11:BN11"/>
    <mergeCell ref="BO11:BS11"/>
    <mergeCell ref="BU11:BY11"/>
    <mergeCell ref="ES10:EV10"/>
    <mergeCell ref="EW10:EZ10"/>
    <mergeCell ref="FE10:FO11"/>
    <mergeCell ref="FP10:FU11"/>
    <mergeCell ref="FV10:FY11"/>
    <mergeCell ref="GE10:GO11"/>
    <mergeCell ref="ES11:EV11"/>
    <mergeCell ref="EW11:EZ11"/>
    <mergeCell ref="EB10:EC10"/>
    <mergeCell ref="ED10:EF10"/>
    <mergeCell ref="EG10:EI10"/>
    <mergeCell ref="EJ10:EL10"/>
    <mergeCell ref="EM10:EO10"/>
    <mergeCell ref="EP10:ER10"/>
    <mergeCell ref="EB11:EC11"/>
    <mergeCell ref="ED11:EF11"/>
    <mergeCell ref="EG11:EI11"/>
    <mergeCell ref="EJ11:EL11"/>
    <mergeCell ref="EM11:EO11"/>
    <mergeCell ref="EP11:ER11"/>
    <mergeCell ref="CB11:CC11"/>
    <mergeCell ref="CD11:CF11"/>
    <mergeCell ref="CG11:CI11"/>
    <mergeCell ref="CK11:CN11"/>
    <mergeCell ref="CO11:CS11"/>
    <mergeCell ref="CU11:CY11"/>
    <mergeCell ref="CB12:CC12"/>
    <mergeCell ref="CD12:CF12"/>
    <mergeCell ref="CG12:CI12"/>
    <mergeCell ref="CK12:CN12"/>
    <mergeCell ref="CO12:CS12"/>
    <mergeCell ref="CU12:CY12"/>
    <mergeCell ref="BB12:BC12"/>
    <mergeCell ref="BD12:BF12"/>
    <mergeCell ref="BG12:BI12"/>
    <mergeCell ref="BK12:BN12"/>
    <mergeCell ref="BO12:BS12"/>
    <mergeCell ref="BU12:BY12"/>
    <mergeCell ref="GP12:GU13"/>
    <mergeCell ref="GV12:GY13"/>
    <mergeCell ref="F13:K13"/>
    <mergeCell ref="BB13:BC13"/>
    <mergeCell ref="BD13:BF13"/>
    <mergeCell ref="BG13:BI13"/>
    <mergeCell ref="BK13:BN13"/>
    <mergeCell ref="BO13:BS13"/>
    <mergeCell ref="BU13:BY13"/>
    <mergeCell ref="CB13:CC13"/>
    <mergeCell ref="ES12:EV12"/>
    <mergeCell ref="EW12:EZ12"/>
    <mergeCell ref="FE12:FO13"/>
    <mergeCell ref="FP12:FU13"/>
    <mergeCell ref="FV12:FY13"/>
    <mergeCell ref="GE12:GO13"/>
    <mergeCell ref="ES13:EV13"/>
    <mergeCell ref="EW13:EZ13"/>
    <mergeCell ref="EB12:EC12"/>
    <mergeCell ref="ED12:EF12"/>
    <mergeCell ref="EG12:EI12"/>
    <mergeCell ref="EJ12:EL12"/>
    <mergeCell ref="EM12:EO12"/>
    <mergeCell ref="EP12:ER12"/>
    <mergeCell ref="BK14:BN14"/>
    <mergeCell ref="BO14:BS14"/>
    <mergeCell ref="BU14:BY14"/>
    <mergeCell ref="EB13:EC13"/>
    <mergeCell ref="ED13:EF13"/>
    <mergeCell ref="EG13:EI13"/>
    <mergeCell ref="EJ13:EL13"/>
    <mergeCell ref="EM13:EO13"/>
    <mergeCell ref="EP13:ER13"/>
    <mergeCell ref="CD13:CF13"/>
    <mergeCell ref="CG13:CI13"/>
    <mergeCell ref="CK13:CN13"/>
    <mergeCell ref="CO13:CS13"/>
    <mergeCell ref="CU13:CY13"/>
    <mergeCell ref="DM13:DN13"/>
    <mergeCell ref="F15:K15"/>
    <mergeCell ref="BB15:BC15"/>
    <mergeCell ref="BD15:BF15"/>
    <mergeCell ref="BG15:BI15"/>
    <mergeCell ref="BK15:BN15"/>
    <mergeCell ref="BO15:BS15"/>
    <mergeCell ref="BU15:BY15"/>
    <mergeCell ref="EP14:ER14"/>
    <mergeCell ref="ES14:EV14"/>
    <mergeCell ref="DM14:DO14"/>
    <mergeCell ref="EB14:EC14"/>
    <mergeCell ref="ED14:EF14"/>
    <mergeCell ref="EG14:EI14"/>
    <mergeCell ref="EJ14:EL14"/>
    <mergeCell ref="EM14:EO14"/>
    <mergeCell ref="CB14:CC14"/>
    <mergeCell ref="CD14:CF14"/>
    <mergeCell ref="CG14:CI14"/>
    <mergeCell ref="CK14:CN14"/>
    <mergeCell ref="CO14:CS14"/>
    <mergeCell ref="CU14:CY14"/>
    <mergeCell ref="BB14:BC14"/>
    <mergeCell ref="BD14:BF14"/>
    <mergeCell ref="BG14:BI14"/>
    <mergeCell ref="BB16:BC16"/>
    <mergeCell ref="BD16:BF16"/>
    <mergeCell ref="BG16:BI16"/>
    <mergeCell ref="BK16:BN16"/>
    <mergeCell ref="BO16:BS16"/>
    <mergeCell ref="BU16:BY16"/>
    <mergeCell ref="DN15:DO15"/>
    <mergeCell ref="DR15:DS15"/>
    <mergeCell ref="EB15:EC15"/>
    <mergeCell ref="CB15:CC15"/>
    <mergeCell ref="CD15:CF15"/>
    <mergeCell ref="CG15:CI15"/>
    <mergeCell ref="CK15:CN15"/>
    <mergeCell ref="CO15:CS15"/>
    <mergeCell ref="CU15:CY15"/>
    <mergeCell ref="CD16:CF16"/>
    <mergeCell ref="CG16:CI16"/>
    <mergeCell ref="CK16:CN16"/>
    <mergeCell ref="CO16:CS16"/>
    <mergeCell ref="CU16:CY16"/>
    <mergeCell ref="EM15:EO15"/>
    <mergeCell ref="EP15:ER15"/>
    <mergeCell ref="ES15:EV15"/>
    <mergeCell ref="EW15:EZ15"/>
    <mergeCell ref="ED15:EF15"/>
    <mergeCell ref="EG15:EI15"/>
    <mergeCell ref="EJ15:EL15"/>
    <mergeCell ref="GP16:GU17"/>
    <mergeCell ref="GV16:GY17"/>
    <mergeCell ref="EW16:EZ16"/>
    <mergeCell ref="FE16:FO17"/>
    <mergeCell ref="FP16:FU17"/>
    <mergeCell ref="FV16:FY17"/>
    <mergeCell ref="GE16:GO17"/>
    <mergeCell ref="EW17:EZ17"/>
    <mergeCell ref="EJ17:EL17"/>
    <mergeCell ref="GE14:GO15"/>
    <mergeCell ref="GP14:GU15"/>
    <mergeCell ref="GV14:GY15"/>
    <mergeCell ref="EW14:EZ14"/>
    <mergeCell ref="FE14:FO15"/>
    <mergeCell ref="FP14:FU15"/>
    <mergeCell ref="FV14:FY15"/>
    <mergeCell ref="A17:C17"/>
    <mergeCell ref="BB17:BC17"/>
    <mergeCell ref="BD17:BF17"/>
    <mergeCell ref="BG17:BI17"/>
    <mergeCell ref="BK17:BN17"/>
    <mergeCell ref="BO17:BS17"/>
    <mergeCell ref="BU17:BY17"/>
    <mergeCell ref="CB17:CC17"/>
    <mergeCell ref="ES16:EV16"/>
    <mergeCell ref="EB16:EC16"/>
    <mergeCell ref="ED16:EF16"/>
    <mergeCell ref="EG16:EI16"/>
    <mergeCell ref="EJ16:EL16"/>
    <mergeCell ref="EM16:EO16"/>
    <mergeCell ref="EP16:ER16"/>
    <mergeCell ref="CB16:CC16"/>
    <mergeCell ref="EM17:EO17"/>
    <mergeCell ref="EP17:ER17"/>
    <mergeCell ref="ES17:EV17"/>
    <mergeCell ref="CE17:CF17"/>
    <mergeCell ref="CG17:CI17"/>
    <mergeCell ref="CJ17:CN17"/>
    <mergeCell ref="CO17:CS17"/>
    <mergeCell ref="CU17:CY17"/>
    <mergeCell ref="EB17:EC17"/>
    <mergeCell ref="D18:F18"/>
    <mergeCell ref="BB18:BC18"/>
    <mergeCell ref="BD18:BF18"/>
    <mergeCell ref="BG18:BI18"/>
    <mergeCell ref="BK18:BN18"/>
    <mergeCell ref="BO18:BS18"/>
    <mergeCell ref="ED17:EF17"/>
    <mergeCell ref="EG17:EI17"/>
    <mergeCell ref="GE18:GI19"/>
    <mergeCell ref="GJ18:GY19"/>
    <mergeCell ref="O19:R19"/>
    <mergeCell ref="BB19:BC19"/>
    <mergeCell ref="BD19:BF19"/>
    <mergeCell ref="BG19:BI19"/>
    <mergeCell ref="BK19:BN19"/>
    <mergeCell ref="BO19:BS19"/>
    <mergeCell ref="EJ18:EL18"/>
    <mergeCell ref="EM18:EO18"/>
    <mergeCell ref="EP18:ER18"/>
    <mergeCell ref="ES18:EV18"/>
    <mergeCell ref="EW18:EZ18"/>
    <mergeCell ref="FE18:FO19"/>
    <mergeCell ref="CU18:CY18"/>
    <mergeCell ref="DD18:DL18"/>
    <mergeCell ref="DO18:DW18"/>
    <mergeCell ref="EB18:EC18"/>
    <mergeCell ref="ED18:EF18"/>
    <mergeCell ref="EG18:EI18"/>
    <mergeCell ref="BU18:BY18"/>
    <mergeCell ref="CB18:CC18"/>
    <mergeCell ref="CD18:CF18"/>
    <mergeCell ref="CG18:CI18"/>
    <mergeCell ref="FJ20:FY21"/>
    <mergeCell ref="BB21:BC21"/>
    <mergeCell ref="BE21:BF21"/>
    <mergeCell ref="BG21:BI21"/>
    <mergeCell ref="BJ21:BN21"/>
    <mergeCell ref="BO21:BS21"/>
    <mergeCell ref="BU21:BY21"/>
    <mergeCell ref="BU19:BY19"/>
    <mergeCell ref="BB20:BC20"/>
    <mergeCell ref="BD20:BF20"/>
    <mergeCell ref="BG20:BI20"/>
    <mergeCell ref="BK20:BN20"/>
    <mergeCell ref="BO20:BS20"/>
    <mergeCell ref="BU20:BY20"/>
    <mergeCell ref="FP18:FU19"/>
    <mergeCell ref="FV18:FY19"/>
    <mergeCell ref="CJ18:CN18"/>
    <mergeCell ref="CO18:CS18"/>
    <mergeCell ref="D22:L22"/>
    <mergeCell ref="O22:W22"/>
    <mergeCell ref="AA22:AC22"/>
    <mergeCell ref="AD22:AG23"/>
    <mergeCell ref="BB22:BC22"/>
    <mergeCell ref="BD22:BF22"/>
    <mergeCell ref="ED20:EI21"/>
    <mergeCell ref="EJ20:EW21"/>
    <mergeCell ref="FE20:FI21"/>
    <mergeCell ref="GE23:GI23"/>
    <mergeCell ref="GJ23:GN23"/>
    <mergeCell ref="GO23:GS23"/>
    <mergeCell ref="GE24:GI25"/>
    <mergeCell ref="GJ24:GN25"/>
    <mergeCell ref="GO24:GS25"/>
    <mergeCell ref="BG22:BI22"/>
    <mergeCell ref="BJ22:BN22"/>
    <mergeCell ref="BO22:BS22"/>
    <mergeCell ref="BU22:BY22"/>
    <mergeCell ref="ED23:EI24"/>
    <mergeCell ref="EJ23:EW24"/>
    <mergeCell ref="CT30:CY31"/>
    <mergeCell ref="EF36:EK36"/>
    <mergeCell ref="AD25:AF25"/>
    <mergeCell ref="ED26:EI27"/>
    <mergeCell ref="EJ26:EW27"/>
    <mergeCell ref="GN27:GO27"/>
    <mergeCell ref="AN28:AQ28"/>
    <mergeCell ref="DD29:DL29"/>
    <mergeCell ref="DO29:DW29"/>
    <mergeCell ref="ED29:EI30"/>
    <mergeCell ref="EJ29:EW30"/>
    <mergeCell ref="CN30:CS31"/>
  </mergeCells>
  <phoneticPr fontId="2"/>
  <pageMargins left="0.6" right="0.6" top="0.3" bottom="0" header="0.3" footer="0.3"/>
  <pageSetup paperSize="9" scale="87" orientation="portrait" copies="34" r:id="rId1"/>
  <headerFooter>
    <oddHeader>&amp;L2023/07/04&amp;C&amp;"メイリオ,Regular"&amp;16&amp;A&amp;R&amp;"メイリオ,Regular"（担当：YOH）</oddHeader>
    <oddFooter>&amp;R&amp;P /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X37"/>
  <sheetViews>
    <sheetView showGridLines="0" view="pageLayout" zoomScale="80" zoomScaleNormal="90" zoomScalePageLayoutView="80" workbookViewId="0">
      <selection activeCell="J36" sqref="J36"/>
    </sheetView>
  </sheetViews>
  <sheetFormatPr baseColWidth="10" defaultColWidth="3.6640625" defaultRowHeight="25" customHeight="1"/>
  <cols>
    <col min="1" max="232" width="3.6640625" style="20"/>
    <col min="233" max="233" width="3.6640625" style="20" customWidth="1"/>
    <col min="234" max="234" width="3.6640625" style="20"/>
    <col min="235" max="16384" width="3.6640625" style="1"/>
  </cols>
  <sheetData>
    <row r="1" spans="1:258" ht="25" customHeight="1" thickBot="1"/>
    <row r="2" spans="1:258" ht="25" customHeight="1">
      <c r="A2" s="17"/>
      <c r="B2" s="17"/>
      <c r="C2" s="189" t="s">
        <v>0</v>
      </c>
      <c r="D2" s="190"/>
      <c r="E2" s="190"/>
      <c r="F2" s="191"/>
      <c r="G2" s="22" t="s">
        <v>18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3"/>
      <c r="AA2" s="115" t="s">
        <v>54</v>
      </c>
      <c r="AB2" s="115"/>
      <c r="AC2" s="115"/>
      <c r="AD2" s="20" t="s">
        <v>55</v>
      </c>
      <c r="AP2" s="17"/>
      <c r="AQ2" s="17"/>
      <c r="AS2" s="17"/>
      <c r="AT2" s="17"/>
      <c r="AU2" s="17"/>
      <c r="AV2" s="17"/>
      <c r="BA2" s="115" t="s">
        <v>77</v>
      </c>
      <c r="BB2" s="115"/>
      <c r="BC2" s="115"/>
      <c r="BD2" s="20" t="s">
        <v>78</v>
      </c>
      <c r="BP2" s="17"/>
      <c r="BQ2" s="17"/>
      <c r="BS2" s="17"/>
      <c r="BT2" s="17"/>
      <c r="BU2" s="17"/>
      <c r="BV2" s="17"/>
      <c r="CA2" s="115" t="s">
        <v>99</v>
      </c>
      <c r="CB2" s="115"/>
      <c r="CC2" s="115"/>
      <c r="CD2" s="20" t="s">
        <v>100</v>
      </c>
      <c r="CG2" s="20" t="s">
        <v>105</v>
      </c>
      <c r="CP2" s="17"/>
      <c r="CQ2" s="17"/>
      <c r="CS2" s="17"/>
      <c r="CT2" s="17"/>
      <c r="CU2" s="17"/>
      <c r="CV2" s="17"/>
      <c r="DA2" s="115" t="s">
        <v>116</v>
      </c>
      <c r="DB2" s="115"/>
      <c r="DC2" s="115"/>
      <c r="DD2" s="116" t="s">
        <v>117</v>
      </c>
      <c r="DE2" s="117"/>
      <c r="DF2" s="117"/>
      <c r="DG2" s="118"/>
      <c r="DH2" s="75"/>
      <c r="DI2" s="75"/>
      <c r="DJ2" s="75"/>
      <c r="DK2" s="75"/>
      <c r="DL2" s="75"/>
      <c r="DM2" s="75"/>
      <c r="DN2" s="75"/>
      <c r="DO2" s="75"/>
      <c r="DP2" s="46"/>
      <c r="DQ2" s="46"/>
      <c r="DR2" s="75"/>
      <c r="DS2" s="46"/>
      <c r="DT2" s="46"/>
      <c r="DU2" s="46"/>
      <c r="DV2" s="46"/>
      <c r="DW2" s="76"/>
      <c r="EA2" s="115" t="s">
        <v>142</v>
      </c>
      <c r="EB2" s="115"/>
      <c r="EC2" s="115"/>
      <c r="ED2" s="20" t="s">
        <v>143</v>
      </c>
      <c r="EG2" s="20" t="s">
        <v>144</v>
      </c>
      <c r="EP2" s="17"/>
      <c r="EQ2" s="17"/>
      <c r="ES2" s="17"/>
      <c r="ET2" s="17"/>
      <c r="EU2" s="17"/>
      <c r="EV2" s="17"/>
      <c r="FA2" s="115" t="s">
        <v>158</v>
      </c>
      <c r="FB2" s="115"/>
      <c r="FC2" s="115"/>
      <c r="FD2" s="20" t="s">
        <v>159</v>
      </c>
      <c r="FG2" s="20" t="s">
        <v>160</v>
      </c>
      <c r="FP2" s="17"/>
      <c r="FQ2" s="17"/>
      <c r="FS2" s="17"/>
      <c r="FT2" s="17"/>
      <c r="FU2" s="17"/>
      <c r="FV2" s="17"/>
      <c r="GA2" s="115" t="s">
        <v>170</v>
      </c>
      <c r="GB2" s="115"/>
      <c r="GC2" s="115"/>
      <c r="GP2" s="17"/>
      <c r="GQ2" s="17"/>
      <c r="GS2" s="17"/>
      <c r="GT2" s="17"/>
      <c r="GU2" s="17"/>
      <c r="GV2" s="17"/>
      <c r="HA2" s="115" t="s">
        <v>181</v>
      </c>
      <c r="HB2" s="115"/>
      <c r="HC2" s="115"/>
      <c r="HD2" s="20" t="s">
        <v>182</v>
      </c>
      <c r="HP2" s="17"/>
      <c r="HQ2" s="17"/>
      <c r="HS2" s="17"/>
      <c r="HT2" s="17"/>
      <c r="HU2" s="17"/>
      <c r="HV2" s="17"/>
      <c r="IA2" s="19"/>
      <c r="IC2" s="189" t="s">
        <v>2</v>
      </c>
      <c r="ID2" s="190"/>
      <c r="IE2" s="190"/>
      <c r="IF2" s="190"/>
      <c r="IG2" s="190"/>
      <c r="IH2" s="190"/>
      <c r="II2" s="190"/>
      <c r="IJ2" s="190"/>
      <c r="IK2" s="190"/>
      <c r="IL2" s="190"/>
      <c r="IM2" s="190"/>
      <c r="IN2" s="190"/>
      <c r="IO2" s="190"/>
      <c r="IP2" s="190"/>
      <c r="IQ2" s="190"/>
      <c r="IR2" s="190"/>
      <c r="IS2" s="190"/>
      <c r="IT2" s="190"/>
      <c r="IU2" s="190"/>
      <c r="IV2" s="190"/>
      <c r="IW2" s="190"/>
      <c r="IX2" s="191"/>
    </row>
    <row r="3" spans="1:258" ht="25" customHeight="1" thickBot="1">
      <c r="C3" s="192"/>
      <c r="D3" s="188"/>
      <c r="E3" s="188"/>
      <c r="F3" s="193"/>
      <c r="G3" s="4" t="s">
        <v>20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5"/>
      <c r="AE3" s="20" t="s">
        <v>56</v>
      </c>
      <c r="AF3" s="17"/>
      <c r="AG3" s="17"/>
      <c r="AH3" s="17"/>
      <c r="AI3" s="17"/>
      <c r="AJ3" s="17"/>
      <c r="AK3" s="17"/>
      <c r="AL3" s="17" t="s">
        <v>35</v>
      </c>
      <c r="AM3" s="17"/>
      <c r="AN3" s="17"/>
      <c r="AO3" s="17"/>
      <c r="AP3" s="17"/>
      <c r="AQ3" s="17"/>
      <c r="AR3" s="17"/>
      <c r="AS3" s="17"/>
      <c r="AT3" s="17"/>
      <c r="AU3" s="17"/>
      <c r="AV3" s="17"/>
      <c r="BE3" s="17" t="s">
        <v>79</v>
      </c>
      <c r="BF3" s="17" t="s">
        <v>80</v>
      </c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7"/>
      <c r="BS3" s="17"/>
      <c r="BT3" s="17"/>
      <c r="BU3" s="17"/>
      <c r="BV3" s="17"/>
      <c r="CE3" s="17"/>
      <c r="CF3" s="17"/>
      <c r="CG3" s="17"/>
      <c r="CH3" s="17" t="s">
        <v>79</v>
      </c>
      <c r="CI3" s="17" t="s">
        <v>106</v>
      </c>
      <c r="CJ3" s="17"/>
      <c r="CK3" s="17"/>
      <c r="CL3" s="17"/>
      <c r="CM3" s="17"/>
      <c r="CN3" s="17"/>
      <c r="CO3" s="17"/>
      <c r="CP3" s="17"/>
      <c r="CQ3" s="17"/>
      <c r="CR3" s="17"/>
      <c r="CS3" s="17"/>
      <c r="CT3" s="17"/>
      <c r="CU3" s="17"/>
      <c r="CV3" s="17"/>
      <c r="DD3" s="205"/>
      <c r="DE3" s="93"/>
      <c r="DF3" s="93"/>
      <c r="DG3" s="206"/>
      <c r="DH3" s="17"/>
      <c r="DI3" s="17"/>
      <c r="DJ3" s="17"/>
      <c r="DK3" s="17"/>
      <c r="DL3" s="17"/>
      <c r="DM3" s="17"/>
      <c r="DN3" s="17"/>
      <c r="DO3" s="17"/>
      <c r="DP3" s="17"/>
      <c r="DQ3" s="17"/>
      <c r="DR3" s="17"/>
      <c r="DS3" s="17"/>
      <c r="DT3" s="17"/>
      <c r="DU3" s="17"/>
      <c r="DV3" s="17"/>
      <c r="DW3" s="77"/>
      <c r="EE3" s="17"/>
      <c r="EF3" s="17"/>
      <c r="EG3" s="17" t="s">
        <v>127</v>
      </c>
      <c r="EH3" s="17" t="s">
        <v>146</v>
      </c>
      <c r="EI3" s="17"/>
      <c r="EJ3" s="17"/>
      <c r="EK3" s="17"/>
      <c r="EL3" s="17"/>
      <c r="EM3" s="17"/>
      <c r="EN3" s="17"/>
      <c r="EO3" s="17"/>
      <c r="EP3" s="17"/>
      <c r="EQ3" s="17"/>
      <c r="ER3" s="17"/>
      <c r="ES3" s="17"/>
      <c r="ET3" s="17"/>
      <c r="EU3" s="17"/>
      <c r="EV3" s="17"/>
      <c r="FE3" s="17"/>
      <c r="FF3" s="17"/>
      <c r="FG3" s="17" t="s">
        <v>127</v>
      </c>
      <c r="FH3" s="17" t="s">
        <v>161</v>
      </c>
      <c r="FI3" s="17"/>
      <c r="FJ3" s="17"/>
      <c r="FK3" s="17"/>
      <c r="FL3" s="17"/>
      <c r="FM3" s="17"/>
      <c r="FN3" s="17"/>
      <c r="FO3" s="17"/>
      <c r="FP3" s="17"/>
      <c r="FQ3" s="17"/>
      <c r="FR3" s="17"/>
      <c r="FS3" s="17"/>
      <c r="FT3" s="17"/>
      <c r="FU3" s="17"/>
      <c r="FV3" s="17"/>
      <c r="GD3" s="20" t="s">
        <v>171</v>
      </c>
      <c r="GE3" s="17"/>
      <c r="GF3" s="17"/>
      <c r="GG3" s="17"/>
      <c r="GH3" s="17"/>
      <c r="GI3" s="17"/>
      <c r="GJ3" s="17"/>
      <c r="GK3" s="17"/>
      <c r="GL3" s="17"/>
      <c r="GM3" s="17"/>
      <c r="GN3" s="17"/>
      <c r="GO3" s="17"/>
      <c r="GP3" s="17"/>
      <c r="GQ3" s="17"/>
      <c r="GR3" s="17"/>
      <c r="GS3" s="17"/>
      <c r="GT3" s="17"/>
      <c r="GU3" s="17"/>
      <c r="GV3" s="17"/>
      <c r="HE3" s="17" t="s">
        <v>127</v>
      </c>
      <c r="HF3" s="17" t="s">
        <v>183</v>
      </c>
      <c r="HG3" s="17"/>
      <c r="HH3" s="17"/>
      <c r="HI3" s="17"/>
      <c r="HJ3" s="17"/>
      <c r="HK3" s="17"/>
      <c r="HL3" s="17"/>
      <c r="HM3" s="17"/>
      <c r="HN3" s="17"/>
      <c r="HO3" s="17"/>
      <c r="HP3" s="17"/>
      <c r="HQ3" s="17"/>
      <c r="HR3" s="17"/>
      <c r="HS3" s="17"/>
      <c r="HT3" s="17"/>
      <c r="HU3" s="17"/>
      <c r="HV3" s="17"/>
      <c r="IA3" s="19"/>
      <c r="IC3" s="194"/>
      <c r="ID3" s="195"/>
      <c r="IE3" s="195"/>
      <c r="IF3" s="195"/>
      <c r="IG3" s="195"/>
      <c r="IH3" s="195"/>
      <c r="II3" s="195"/>
      <c r="IJ3" s="195"/>
      <c r="IK3" s="195"/>
      <c r="IL3" s="195"/>
      <c r="IM3" s="195"/>
      <c r="IN3" s="195"/>
      <c r="IO3" s="195"/>
      <c r="IP3" s="195"/>
      <c r="IQ3" s="195"/>
      <c r="IR3" s="195"/>
      <c r="IS3" s="195"/>
      <c r="IT3" s="195"/>
      <c r="IU3" s="195"/>
      <c r="IV3" s="195"/>
      <c r="IW3" s="195"/>
      <c r="IX3" s="196"/>
    </row>
    <row r="4" spans="1:258" ht="25" customHeight="1" thickBot="1">
      <c r="C4" s="194"/>
      <c r="D4" s="195"/>
      <c r="E4" s="195"/>
      <c r="F4" s="196"/>
      <c r="G4" s="23" t="s">
        <v>19</v>
      </c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5"/>
      <c r="AE4" s="20" t="s">
        <v>57</v>
      </c>
      <c r="AF4" s="17"/>
      <c r="AG4" s="17"/>
      <c r="AH4" s="17"/>
      <c r="AI4" s="17"/>
      <c r="AJ4" s="17"/>
      <c r="AK4" s="17"/>
      <c r="AL4" s="17" t="s">
        <v>35</v>
      </c>
      <c r="AM4" s="17"/>
      <c r="AN4" s="17"/>
      <c r="AO4" s="17"/>
      <c r="AP4" s="17"/>
      <c r="AQ4" s="17"/>
      <c r="AR4" s="17"/>
      <c r="AS4" s="17"/>
      <c r="AT4" s="17"/>
      <c r="AU4" s="17"/>
      <c r="AV4" s="17"/>
      <c r="BE4" s="17"/>
      <c r="BF4" s="17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17"/>
      <c r="BR4" s="17"/>
      <c r="BS4" s="17"/>
      <c r="BT4" s="17"/>
      <c r="BU4" s="17"/>
      <c r="BV4" s="17"/>
      <c r="CB4" s="87" t="s">
        <v>102</v>
      </c>
      <c r="CC4" s="89"/>
      <c r="CD4" s="94" t="s">
        <v>103</v>
      </c>
      <c r="CE4" s="94"/>
      <c r="CF4" s="94"/>
      <c r="CG4" s="94" t="s">
        <v>104</v>
      </c>
      <c r="CH4" s="94"/>
      <c r="CI4" s="94"/>
      <c r="CJ4" s="197" t="s">
        <v>84</v>
      </c>
      <c r="CK4" s="197"/>
      <c r="CL4" s="197"/>
      <c r="CM4" s="197"/>
      <c r="CN4" s="197"/>
      <c r="CO4" s="197" t="s">
        <v>85</v>
      </c>
      <c r="CP4" s="197"/>
      <c r="CQ4" s="197"/>
      <c r="CR4" s="197"/>
      <c r="CS4" s="197"/>
      <c r="CT4" s="199" t="s">
        <v>86</v>
      </c>
      <c r="CU4" s="200"/>
      <c r="CV4" s="200"/>
      <c r="CW4" s="200"/>
      <c r="CX4" s="200"/>
      <c r="CY4" s="201"/>
      <c r="DD4" s="119"/>
      <c r="DE4" s="120"/>
      <c r="DF4" s="120"/>
      <c r="DG4" s="121"/>
      <c r="DH4" s="49"/>
      <c r="DI4" s="49"/>
      <c r="DJ4" s="49"/>
      <c r="DK4" s="49"/>
      <c r="DL4" s="49"/>
      <c r="DM4" s="49"/>
      <c r="DN4" s="49"/>
      <c r="DO4" s="49"/>
      <c r="DP4" s="49"/>
      <c r="DQ4" s="49"/>
      <c r="DR4" s="49"/>
      <c r="DS4" s="49"/>
      <c r="DT4" s="49"/>
      <c r="DU4" s="49"/>
      <c r="DV4" s="49"/>
      <c r="DW4" s="78"/>
      <c r="EB4" s="87" t="s">
        <v>102</v>
      </c>
      <c r="EC4" s="89"/>
      <c r="ED4" s="94" t="s">
        <v>103</v>
      </c>
      <c r="EE4" s="94"/>
      <c r="EF4" s="94"/>
      <c r="EG4" s="94" t="s">
        <v>104</v>
      </c>
      <c r="EH4" s="94"/>
      <c r="EI4" s="94"/>
      <c r="EJ4" s="56"/>
      <c r="EK4" s="79"/>
      <c r="EL4" s="57"/>
      <c r="EM4" s="56"/>
      <c r="EN4" s="79"/>
      <c r="EO4" s="57"/>
      <c r="EP4" s="56"/>
      <c r="EQ4" s="79"/>
      <c r="ER4" s="57"/>
      <c r="ES4" s="87" t="s">
        <v>145</v>
      </c>
      <c r="ET4" s="88"/>
      <c r="EU4" s="88"/>
      <c r="EV4" s="89"/>
      <c r="EW4" s="87" t="s">
        <v>145</v>
      </c>
      <c r="EX4" s="88"/>
      <c r="EY4" s="88"/>
      <c r="EZ4" s="89"/>
      <c r="FE4" s="17"/>
      <c r="FF4" s="17"/>
      <c r="FG4" s="17"/>
      <c r="FH4" s="17"/>
      <c r="FI4" s="17"/>
      <c r="FJ4" s="17"/>
      <c r="FK4" s="17"/>
      <c r="FL4" s="17"/>
      <c r="FM4" s="17"/>
      <c r="FN4" s="17"/>
      <c r="FO4" s="17"/>
      <c r="FP4" s="17"/>
      <c r="FQ4" s="17"/>
      <c r="FR4" s="17"/>
      <c r="FS4" s="17"/>
      <c r="FT4" s="17"/>
      <c r="FU4" s="17"/>
      <c r="FV4" s="17"/>
      <c r="GE4" s="153" t="s">
        <v>165</v>
      </c>
      <c r="GF4" s="154"/>
      <c r="GG4" s="154"/>
      <c r="GH4" s="154"/>
      <c r="GI4" s="154"/>
      <c r="GJ4" s="154"/>
      <c r="GK4" s="154"/>
      <c r="GL4" s="154"/>
      <c r="GM4" s="154"/>
      <c r="GN4" s="154"/>
      <c r="GO4" s="155"/>
      <c r="GP4" s="87"/>
      <c r="GQ4" s="88"/>
      <c r="GR4" s="88"/>
      <c r="GS4" s="88"/>
      <c r="GT4" s="88"/>
      <c r="GU4" s="89"/>
      <c r="GV4" s="87">
        <v>10</v>
      </c>
      <c r="GW4" s="88"/>
      <c r="GX4" s="88"/>
      <c r="GY4" s="89"/>
      <c r="HE4" s="17"/>
      <c r="HF4" s="17" t="s">
        <v>79</v>
      </c>
      <c r="HG4" s="17" t="s">
        <v>184</v>
      </c>
      <c r="HH4" s="17"/>
      <c r="HI4" s="17"/>
      <c r="HJ4" s="17"/>
      <c r="HK4" s="84" t="s">
        <v>185</v>
      </c>
      <c r="HL4" s="85"/>
      <c r="HM4" s="85"/>
      <c r="HN4" s="85"/>
      <c r="HO4" s="86"/>
      <c r="HP4" s="17" t="s">
        <v>186</v>
      </c>
      <c r="HQ4" s="17"/>
      <c r="HR4" s="17"/>
      <c r="HS4" s="17"/>
      <c r="HT4" s="17"/>
      <c r="HU4" s="17"/>
      <c r="HV4" s="17"/>
      <c r="IA4" s="19"/>
      <c r="IC4" s="14"/>
      <c r="ID4" s="1" t="s">
        <v>5</v>
      </c>
      <c r="IV4" s="2"/>
      <c r="IW4" s="2"/>
      <c r="IX4" s="3"/>
    </row>
    <row r="5" spans="1:258" ht="25" customHeight="1"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AE5" s="17" t="s">
        <v>58</v>
      </c>
      <c r="AF5" s="17"/>
      <c r="AG5" s="17"/>
      <c r="AH5" s="17"/>
      <c r="AI5" s="17"/>
      <c r="AJ5" s="17"/>
      <c r="AK5" s="17"/>
      <c r="AL5" s="17" t="s">
        <v>35</v>
      </c>
      <c r="AM5" s="17"/>
      <c r="AN5" s="17"/>
      <c r="AO5" s="17"/>
      <c r="AP5" s="17"/>
      <c r="AQ5" s="17"/>
      <c r="AR5" s="17"/>
      <c r="AS5" s="17"/>
      <c r="AT5" s="17"/>
      <c r="AU5" s="17"/>
      <c r="AV5" s="17"/>
      <c r="BA5" s="17"/>
      <c r="BB5" s="87" t="s">
        <v>81</v>
      </c>
      <c r="BC5" s="89"/>
      <c r="BD5" s="94" t="s">
        <v>82</v>
      </c>
      <c r="BE5" s="94"/>
      <c r="BF5" s="94"/>
      <c r="BG5" s="94" t="s">
        <v>83</v>
      </c>
      <c r="BH5" s="94"/>
      <c r="BI5" s="94"/>
      <c r="BJ5" s="197" t="s">
        <v>84</v>
      </c>
      <c r="BK5" s="197"/>
      <c r="BL5" s="197"/>
      <c r="BM5" s="197"/>
      <c r="BN5" s="197"/>
      <c r="BO5" s="197" t="s">
        <v>85</v>
      </c>
      <c r="BP5" s="197"/>
      <c r="BQ5" s="197"/>
      <c r="BR5" s="197"/>
      <c r="BS5" s="197"/>
      <c r="BT5" s="199" t="s">
        <v>86</v>
      </c>
      <c r="BU5" s="200"/>
      <c r="BV5" s="200"/>
      <c r="BW5" s="200"/>
      <c r="BX5" s="200"/>
      <c r="BY5" s="201"/>
      <c r="CB5" s="134"/>
      <c r="CC5" s="135"/>
      <c r="CD5" s="136"/>
      <c r="CE5" s="136"/>
      <c r="CF5" s="136"/>
      <c r="CG5" s="136"/>
      <c r="CH5" s="136"/>
      <c r="CI5" s="136"/>
      <c r="CJ5" s="198"/>
      <c r="CK5" s="198"/>
      <c r="CL5" s="198"/>
      <c r="CM5" s="198"/>
      <c r="CN5" s="198"/>
      <c r="CO5" s="198"/>
      <c r="CP5" s="198"/>
      <c r="CQ5" s="198"/>
      <c r="CR5" s="198"/>
      <c r="CS5" s="198"/>
      <c r="CT5" s="202"/>
      <c r="CU5" s="203"/>
      <c r="CV5" s="203"/>
      <c r="CW5" s="203"/>
      <c r="CX5" s="203"/>
      <c r="CY5" s="204"/>
      <c r="DE5" s="17"/>
      <c r="DF5" s="17"/>
      <c r="DG5" s="17"/>
      <c r="DH5" s="17"/>
      <c r="DI5" s="17"/>
      <c r="DJ5" s="17"/>
      <c r="DK5" s="17"/>
      <c r="DL5" s="17"/>
      <c r="DM5" s="17"/>
      <c r="DN5" s="17"/>
      <c r="DO5" s="17"/>
      <c r="DP5" s="17"/>
      <c r="DQ5" s="17"/>
      <c r="DR5" s="17"/>
      <c r="DS5" s="17"/>
      <c r="DT5" s="17"/>
      <c r="DU5" s="17"/>
      <c r="DV5" s="17"/>
      <c r="EB5" s="134"/>
      <c r="EC5" s="135"/>
      <c r="ED5" s="136"/>
      <c r="EE5" s="136"/>
      <c r="EF5" s="136"/>
      <c r="EG5" s="136"/>
      <c r="EH5" s="136"/>
      <c r="EI5" s="136"/>
      <c r="EJ5" s="58"/>
      <c r="EK5" s="17"/>
      <c r="EL5" s="44"/>
      <c r="EM5" s="58"/>
      <c r="EN5" s="17"/>
      <c r="EO5" s="44"/>
      <c r="EP5" s="58"/>
      <c r="EQ5" s="17"/>
      <c r="ER5" s="44"/>
      <c r="ES5" s="134"/>
      <c r="ET5" s="115"/>
      <c r="EU5" s="115"/>
      <c r="EV5" s="135"/>
      <c r="EW5" s="134"/>
      <c r="EX5" s="115"/>
      <c r="EY5" s="115"/>
      <c r="EZ5" s="135"/>
      <c r="FD5" s="20" t="s">
        <v>162</v>
      </c>
      <c r="FE5" s="17"/>
      <c r="FF5" s="17"/>
      <c r="FG5" s="17"/>
      <c r="FH5" s="17"/>
      <c r="FI5" s="17"/>
      <c r="FJ5" s="17"/>
      <c r="FK5" s="17"/>
      <c r="FL5" s="17"/>
      <c r="FM5" s="17"/>
      <c r="FN5" s="17"/>
      <c r="FO5" s="17"/>
      <c r="FP5" s="17"/>
      <c r="FQ5" s="17"/>
      <c r="FR5" s="17"/>
      <c r="FS5" s="17"/>
      <c r="FT5" s="17"/>
      <c r="FU5" s="17"/>
      <c r="FV5" s="17"/>
      <c r="GE5" s="153"/>
      <c r="GF5" s="154"/>
      <c r="GG5" s="154"/>
      <c r="GH5" s="154"/>
      <c r="GI5" s="154"/>
      <c r="GJ5" s="154"/>
      <c r="GK5" s="154"/>
      <c r="GL5" s="154"/>
      <c r="GM5" s="154"/>
      <c r="GN5" s="154"/>
      <c r="GO5" s="155"/>
      <c r="GP5" s="90"/>
      <c r="GQ5" s="91"/>
      <c r="GR5" s="91"/>
      <c r="GS5" s="91"/>
      <c r="GT5" s="91"/>
      <c r="GU5" s="92"/>
      <c r="GV5" s="90"/>
      <c r="GW5" s="91"/>
      <c r="GX5" s="91"/>
      <c r="GY5" s="92"/>
      <c r="HE5" s="17"/>
      <c r="HF5" s="17" t="s">
        <v>79</v>
      </c>
      <c r="HG5" s="84" t="s">
        <v>187</v>
      </c>
      <c r="HH5" s="85"/>
      <c r="HI5" s="86"/>
      <c r="HJ5" s="17" t="s">
        <v>188</v>
      </c>
      <c r="HK5" s="17"/>
      <c r="HL5" s="17"/>
      <c r="HM5" s="17"/>
      <c r="HN5" s="17"/>
      <c r="HO5" s="17"/>
      <c r="HP5" s="17"/>
      <c r="HQ5" s="17"/>
      <c r="HR5" s="17"/>
      <c r="HS5" s="17"/>
      <c r="HT5" s="17"/>
      <c r="HU5" s="17"/>
      <c r="HV5" s="17"/>
      <c r="IA5" s="19"/>
      <c r="IC5" s="14"/>
      <c r="IE5" s="1" t="s">
        <v>6</v>
      </c>
      <c r="IH5" s="1" t="s">
        <v>8</v>
      </c>
      <c r="IX5" s="5"/>
    </row>
    <row r="6" spans="1:258" ht="25" customHeight="1">
      <c r="A6" s="188" t="s">
        <v>21</v>
      </c>
      <c r="B6" s="188"/>
      <c r="C6" s="188"/>
      <c r="D6" s="84" t="s">
        <v>32</v>
      </c>
      <c r="E6" s="85"/>
      <c r="F6" s="85"/>
      <c r="G6" s="86"/>
      <c r="I6" s="20" t="s">
        <v>35</v>
      </c>
      <c r="J6" s="20" t="s">
        <v>33</v>
      </c>
      <c r="AE6" s="20" t="s">
        <v>59</v>
      </c>
      <c r="AF6" s="20" t="s">
        <v>61</v>
      </c>
      <c r="AN6" s="20" t="s">
        <v>35</v>
      </c>
      <c r="AU6" s="20" t="s">
        <v>62</v>
      </c>
      <c r="AX6" s="84" t="s">
        <v>63</v>
      </c>
      <c r="AY6" s="85"/>
      <c r="AZ6" s="86"/>
      <c r="BB6" s="134"/>
      <c r="BC6" s="135"/>
      <c r="BD6" s="136"/>
      <c r="BE6" s="136"/>
      <c r="BF6" s="136"/>
      <c r="BG6" s="136"/>
      <c r="BH6" s="136"/>
      <c r="BI6" s="136"/>
      <c r="BJ6" s="198"/>
      <c r="BK6" s="198"/>
      <c r="BL6" s="198"/>
      <c r="BM6" s="198"/>
      <c r="BN6" s="198"/>
      <c r="BO6" s="198"/>
      <c r="BP6" s="198"/>
      <c r="BQ6" s="198"/>
      <c r="BR6" s="198"/>
      <c r="BS6" s="198"/>
      <c r="BT6" s="202"/>
      <c r="BU6" s="203"/>
      <c r="BV6" s="203"/>
      <c r="BW6" s="203"/>
      <c r="BX6" s="203"/>
      <c r="BY6" s="204"/>
      <c r="CB6" s="90"/>
      <c r="CC6" s="92"/>
      <c r="CD6" s="95"/>
      <c r="CE6" s="95"/>
      <c r="CF6" s="95"/>
      <c r="CG6" s="95"/>
      <c r="CH6" s="95"/>
      <c r="CI6" s="95"/>
      <c r="CJ6" s="136"/>
      <c r="CK6" s="136"/>
      <c r="CL6" s="136"/>
      <c r="CM6" s="136"/>
      <c r="CN6" s="136"/>
      <c r="CO6" s="136"/>
      <c r="CP6" s="136"/>
      <c r="CQ6" s="136"/>
      <c r="CR6" s="136"/>
      <c r="CS6" s="136"/>
      <c r="CT6" s="136"/>
      <c r="CU6" s="136"/>
      <c r="CV6" s="136"/>
      <c r="CW6" s="136"/>
      <c r="CX6" s="136"/>
      <c r="CY6" s="136"/>
      <c r="DD6" s="84" t="s">
        <v>117</v>
      </c>
      <c r="DE6" s="85"/>
      <c r="DF6" s="85"/>
      <c r="DG6" s="86"/>
      <c r="DH6" s="20" t="s">
        <v>118</v>
      </c>
      <c r="EB6" s="90"/>
      <c r="EC6" s="92"/>
      <c r="ED6" s="95"/>
      <c r="EE6" s="95"/>
      <c r="EF6" s="95"/>
      <c r="EG6" s="95"/>
      <c r="EH6" s="95"/>
      <c r="EI6" s="95"/>
      <c r="EJ6" s="59"/>
      <c r="EK6" s="29"/>
      <c r="EL6" s="28"/>
      <c r="EM6" s="59"/>
      <c r="EN6" s="29"/>
      <c r="EO6" s="28"/>
      <c r="EP6" s="59"/>
      <c r="EQ6" s="29"/>
      <c r="ER6" s="28"/>
      <c r="ES6" s="134"/>
      <c r="ET6" s="115"/>
      <c r="EU6" s="115"/>
      <c r="EV6" s="135"/>
      <c r="EW6" s="134"/>
      <c r="EX6" s="115"/>
      <c r="EY6" s="115"/>
      <c r="EZ6" s="135"/>
      <c r="FE6" s="153" t="s">
        <v>165</v>
      </c>
      <c r="FF6" s="154"/>
      <c r="FG6" s="154"/>
      <c r="FH6" s="154"/>
      <c r="FI6" s="154"/>
      <c r="FJ6" s="154"/>
      <c r="FK6" s="154"/>
      <c r="FL6" s="154"/>
      <c r="FM6" s="154"/>
      <c r="FN6" s="154"/>
      <c r="FO6" s="155"/>
      <c r="FP6" s="87"/>
      <c r="FQ6" s="88"/>
      <c r="FR6" s="88"/>
      <c r="FS6" s="88"/>
      <c r="FT6" s="88"/>
      <c r="FU6" s="89"/>
      <c r="FV6" s="87">
        <v>10</v>
      </c>
      <c r="FW6" s="88"/>
      <c r="FX6" s="88"/>
      <c r="FY6" s="89"/>
      <c r="GE6" s="153" t="s">
        <v>163</v>
      </c>
      <c r="GF6" s="154"/>
      <c r="GG6" s="154"/>
      <c r="GH6" s="154"/>
      <c r="GI6" s="154"/>
      <c r="GJ6" s="154"/>
      <c r="GK6" s="154"/>
      <c r="GL6" s="154"/>
      <c r="GM6" s="154"/>
      <c r="GN6" s="154"/>
      <c r="GO6" s="155"/>
      <c r="GP6" s="87"/>
      <c r="GQ6" s="88"/>
      <c r="GR6" s="88"/>
      <c r="GS6" s="88"/>
      <c r="GT6" s="88"/>
      <c r="GU6" s="89"/>
      <c r="GV6" s="182">
        <v>208.1</v>
      </c>
      <c r="GW6" s="183"/>
      <c r="GX6" s="183"/>
      <c r="GY6" s="184"/>
      <c r="HG6" s="20" t="s">
        <v>190</v>
      </c>
      <c r="IA6" s="19"/>
      <c r="IC6" s="30"/>
      <c r="ID6" s="6"/>
      <c r="IE6" s="6" t="s">
        <v>7</v>
      </c>
      <c r="IF6" s="6"/>
      <c r="IG6" s="6"/>
      <c r="IH6" s="6" t="s">
        <v>9</v>
      </c>
      <c r="II6" s="6"/>
      <c r="IJ6" s="6"/>
      <c r="IK6" s="6"/>
      <c r="IL6" s="6"/>
      <c r="IM6" s="6"/>
      <c r="IN6" s="6"/>
      <c r="IO6" s="6"/>
      <c r="IP6" s="6"/>
      <c r="IQ6" s="6"/>
      <c r="IR6" s="6"/>
      <c r="IS6" s="6"/>
      <c r="IT6" s="6"/>
      <c r="IU6" s="6"/>
      <c r="IV6" s="6"/>
      <c r="IW6" s="6"/>
      <c r="IX6" s="8"/>
    </row>
    <row r="7" spans="1:258" ht="25" customHeight="1">
      <c r="J7" s="20" t="s">
        <v>34</v>
      </c>
      <c r="AE7" s="20" t="s">
        <v>59</v>
      </c>
      <c r="AF7" s="20" t="s">
        <v>60</v>
      </c>
      <c r="AN7" s="17" t="s">
        <v>35</v>
      </c>
      <c r="AO7" s="17"/>
      <c r="AP7" s="17"/>
      <c r="AQ7" s="17"/>
      <c r="AR7" s="17"/>
      <c r="AU7" s="20" t="s">
        <v>62</v>
      </c>
      <c r="AX7" s="84" t="s">
        <v>64</v>
      </c>
      <c r="AY7" s="85"/>
      <c r="AZ7" s="86"/>
      <c r="BB7" s="90"/>
      <c r="BC7" s="92"/>
      <c r="BD7" s="95"/>
      <c r="BE7" s="95"/>
      <c r="BF7" s="95"/>
      <c r="BG7" s="95"/>
      <c r="BH7" s="95"/>
      <c r="BI7" s="95"/>
      <c r="BJ7" s="136"/>
      <c r="BK7" s="136"/>
      <c r="BL7" s="136"/>
      <c r="BM7" s="136"/>
      <c r="BN7" s="136"/>
      <c r="BO7" s="136"/>
      <c r="BP7" s="136"/>
      <c r="BQ7" s="136"/>
      <c r="BR7" s="136"/>
      <c r="BS7" s="136"/>
      <c r="BT7" s="136"/>
      <c r="BU7" s="136"/>
      <c r="BV7" s="136"/>
      <c r="BW7" s="136"/>
      <c r="BX7" s="136"/>
      <c r="BY7" s="136"/>
      <c r="CB7" s="90">
        <v>1</v>
      </c>
      <c r="CC7" s="92"/>
      <c r="CD7" s="95">
        <v>29</v>
      </c>
      <c r="CE7" s="95"/>
      <c r="CF7" s="95"/>
      <c r="CG7" s="95">
        <v>6.7</v>
      </c>
      <c r="CH7" s="95"/>
      <c r="CI7" s="90"/>
      <c r="CJ7" s="61" t="s">
        <v>90</v>
      </c>
      <c r="CK7" s="143">
        <f>CD7-$CD$18</f>
        <v>1.3000000000000007</v>
      </c>
      <c r="CL7" s="144"/>
      <c r="CM7" s="144"/>
      <c r="CN7" s="144"/>
      <c r="CO7" s="144">
        <f>CG7-$CG$18</f>
        <v>-0.47999999999999954</v>
      </c>
      <c r="CP7" s="144"/>
      <c r="CQ7" s="144"/>
      <c r="CR7" s="144"/>
      <c r="CS7" s="145"/>
      <c r="CT7" s="65" t="s">
        <v>94</v>
      </c>
      <c r="CU7" s="132">
        <f>CK7*CO7</f>
        <v>-0.62399999999999978</v>
      </c>
      <c r="CV7" s="132"/>
      <c r="CW7" s="132"/>
      <c r="CX7" s="132"/>
      <c r="CY7" s="133"/>
      <c r="DH7" s="20" t="s">
        <v>111</v>
      </c>
      <c r="DI7" s="84" t="s">
        <v>119</v>
      </c>
      <c r="DJ7" s="85"/>
      <c r="DK7" s="86"/>
      <c r="DL7" s="20" t="s">
        <v>120</v>
      </c>
      <c r="DN7" s="17"/>
      <c r="DO7" s="17"/>
      <c r="DP7" s="17"/>
      <c r="DQ7" s="17"/>
      <c r="DR7" s="17"/>
      <c r="EB7" s="159">
        <v>1</v>
      </c>
      <c r="EC7" s="159"/>
      <c r="ED7" s="159">
        <v>29</v>
      </c>
      <c r="EE7" s="159"/>
      <c r="EF7" s="159"/>
      <c r="EG7" s="159">
        <v>6.7</v>
      </c>
      <c r="EH7" s="159"/>
      <c r="EI7" s="159"/>
      <c r="EJ7" s="161">
        <v>1.3000000000000007</v>
      </c>
      <c r="EK7" s="161"/>
      <c r="EL7" s="161"/>
      <c r="EM7" s="161">
        <v>-0.47999999999999954</v>
      </c>
      <c r="EN7" s="161"/>
      <c r="EO7" s="161"/>
      <c r="EP7" s="161">
        <v>-0.62399999999999978</v>
      </c>
      <c r="EQ7" s="161"/>
      <c r="ER7" s="162"/>
      <c r="ES7" s="160">
        <f>EJ7^2</f>
        <v>1.6900000000000019</v>
      </c>
      <c r="ET7" s="160"/>
      <c r="EU7" s="160"/>
      <c r="EV7" s="160"/>
      <c r="EW7" s="160">
        <f>EM7^2</f>
        <v>0.23039999999999955</v>
      </c>
      <c r="EX7" s="160"/>
      <c r="EY7" s="160"/>
      <c r="EZ7" s="160"/>
      <c r="FE7" s="153"/>
      <c r="FF7" s="154"/>
      <c r="FG7" s="154"/>
      <c r="FH7" s="154"/>
      <c r="FI7" s="154"/>
      <c r="FJ7" s="154"/>
      <c r="FK7" s="154"/>
      <c r="FL7" s="154"/>
      <c r="FM7" s="154"/>
      <c r="FN7" s="154"/>
      <c r="FO7" s="155"/>
      <c r="FP7" s="90"/>
      <c r="FQ7" s="91"/>
      <c r="FR7" s="91"/>
      <c r="FS7" s="91"/>
      <c r="FT7" s="91"/>
      <c r="FU7" s="92"/>
      <c r="FV7" s="90"/>
      <c r="FW7" s="91"/>
      <c r="FX7" s="91"/>
      <c r="FY7" s="92"/>
      <c r="GE7" s="153"/>
      <c r="GF7" s="154"/>
      <c r="GG7" s="154"/>
      <c r="GH7" s="154"/>
      <c r="GI7" s="154"/>
      <c r="GJ7" s="154"/>
      <c r="GK7" s="154"/>
      <c r="GL7" s="154"/>
      <c r="GM7" s="154"/>
      <c r="GN7" s="154"/>
      <c r="GO7" s="155"/>
      <c r="GP7" s="90"/>
      <c r="GQ7" s="91"/>
      <c r="GR7" s="91"/>
      <c r="GS7" s="91"/>
      <c r="GT7" s="91"/>
      <c r="GU7" s="92"/>
      <c r="GV7" s="185"/>
      <c r="GW7" s="186"/>
      <c r="GX7" s="186"/>
      <c r="GY7" s="187"/>
      <c r="HF7" s="20" t="s">
        <v>79</v>
      </c>
      <c r="HG7" s="20" t="s">
        <v>189</v>
      </c>
      <c r="HN7" s="17"/>
      <c r="HO7" s="17"/>
      <c r="HP7" s="17"/>
      <c r="HQ7" s="17"/>
      <c r="HR7" s="17"/>
      <c r="IA7" s="19"/>
      <c r="IC7" s="18"/>
      <c r="ID7" s="9" t="s">
        <v>7</v>
      </c>
      <c r="IE7" s="9"/>
      <c r="IF7" s="9"/>
      <c r="IG7" s="9"/>
      <c r="IH7" s="9"/>
      <c r="II7" s="9"/>
      <c r="IJ7" s="9"/>
      <c r="IK7" s="9"/>
      <c r="IL7" s="9"/>
      <c r="IM7" s="9"/>
      <c r="IN7" s="9"/>
      <c r="IO7" s="9"/>
      <c r="IP7" s="9"/>
      <c r="IQ7" s="9"/>
      <c r="IR7" s="9"/>
      <c r="IS7" s="9"/>
      <c r="IT7" s="9"/>
      <c r="IU7" s="9"/>
      <c r="IV7" s="9"/>
      <c r="IW7" s="9"/>
      <c r="IX7" s="15"/>
    </row>
    <row r="8" spans="1:258" ht="25" customHeight="1">
      <c r="AD8" s="20" t="s">
        <v>66</v>
      </c>
      <c r="AK8" s="17"/>
      <c r="AL8" s="17"/>
      <c r="AM8" s="17"/>
      <c r="AO8" s="17"/>
      <c r="AP8" s="17"/>
      <c r="AQ8" s="17"/>
      <c r="BB8" s="90">
        <v>1</v>
      </c>
      <c r="BC8" s="92"/>
      <c r="BD8" s="95">
        <v>23</v>
      </c>
      <c r="BE8" s="95"/>
      <c r="BF8" s="95"/>
      <c r="BG8" s="95">
        <v>123</v>
      </c>
      <c r="BH8" s="95"/>
      <c r="BI8" s="90"/>
      <c r="BJ8" s="61" t="s">
        <v>90</v>
      </c>
      <c r="BK8" s="143">
        <f t="shared" ref="BK8:BK20" si="0">BD8-$BD$22</f>
        <v>-2</v>
      </c>
      <c r="BL8" s="144"/>
      <c r="BM8" s="144"/>
      <c r="BN8" s="144"/>
      <c r="BO8" s="144">
        <f t="shared" ref="BO8:BO20" si="1">BG8-$BG$22</f>
        <v>-169</v>
      </c>
      <c r="BP8" s="144"/>
      <c r="BQ8" s="144"/>
      <c r="BR8" s="144"/>
      <c r="BS8" s="145"/>
      <c r="BT8" s="65" t="s">
        <v>94</v>
      </c>
      <c r="BU8" s="132">
        <f>BK8*BO8</f>
        <v>338</v>
      </c>
      <c r="BV8" s="132"/>
      <c r="BW8" s="132"/>
      <c r="BX8" s="132"/>
      <c r="BY8" s="133"/>
      <c r="CB8" s="90">
        <v>2</v>
      </c>
      <c r="CC8" s="92"/>
      <c r="CD8" s="95">
        <v>19</v>
      </c>
      <c r="CE8" s="95"/>
      <c r="CF8" s="95"/>
      <c r="CG8" s="95">
        <v>9.1999999999999993</v>
      </c>
      <c r="CH8" s="95"/>
      <c r="CI8" s="90"/>
      <c r="CJ8" s="61"/>
      <c r="CK8" s="174">
        <f t="shared" ref="CK8:CK16" si="2">CD8-$CD$18</f>
        <v>-8.6999999999999993</v>
      </c>
      <c r="CL8" s="174"/>
      <c r="CM8" s="174"/>
      <c r="CN8" s="143"/>
      <c r="CO8" s="144">
        <f t="shared" ref="CO8:CO16" si="3">CG8-$CG$18</f>
        <v>2.0199999999999996</v>
      </c>
      <c r="CP8" s="144"/>
      <c r="CQ8" s="144"/>
      <c r="CR8" s="144"/>
      <c r="CS8" s="145"/>
      <c r="CT8" s="65"/>
      <c r="CU8" s="132">
        <f t="shared" ref="CU8:CU16" si="4">CK8*CO8</f>
        <v>-17.573999999999995</v>
      </c>
      <c r="CV8" s="132"/>
      <c r="CW8" s="132"/>
      <c r="CX8" s="132"/>
      <c r="CY8" s="133"/>
      <c r="DH8" s="20" t="s">
        <v>111</v>
      </c>
      <c r="DI8" s="20" t="s">
        <v>121</v>
      </c>
      <c r="DK8" s="17"/>
      <c r="DL8" s="17"/>
      <c r="DM8" s="17"/>
      <c r="DO8" s="17"/>
      <c r="DP8" s="17"/>
      <c r="DQ8" s="17"/>
      <c r="EB8" s="159">
        <v>2</v>
      </c>
      <c r="EC8" s="159"/>
      <c r="ED8" s="159">
        <v>19</v>
      </c>
      <c r="EE8" s="159"/>
      <c r="EF8" s="159"/>
      <c r="EG8" s="159">
        <v>9.1999999999999993</v>
      </c>
      <c r="EH8" s="159"/>
      <c r="EI8" s="159"/>
      <c r="EJ8" s="161">
        <v>-8.6999999999999993</v>
      </c>
      <c r="EK8" s="161"/>
      <c r="EL8" s="161"/>
      <c r="EM8" s="161">
        <v>2.0199999999999996</v>
      </c>
      <c r="EN8" s="161"/>
      <c r="EO8" s="161"/>
      <c r="EP8" s="161">
        <v>-17.573999999999995</v>
      </c>
      <c r="EQ8" s="161"/>
      <c r="ER8" s="162"/>
      <c r="ES8" s="160">
        <f t="shared" ref="ES8:ES16" si="5">EJ8^2</f>
        <v>75.689999999999984</v>
      </c>
      <c r="ET8" s="160"/>
      <c r="EU8" s="160"/>
      <c r="EV8" s="160"/>
      <c r="EW8" s="160">
        <f t="shared" ref="EW8:EW16" si="6">EM8^2</f>
        <v>4.0803999999999983</v>
      </c>
      <c r="EX8" s="160"/>
      <c r="EY8" s="160"/>
      <c r="EZ8" s="160"/>
      <c r="FE8" s="153" t="s">
        <v>163</v>
      </c>
      <c r="FF8" s="154"/>
      <c r="FG8" s="154"/>
      <c r="FH8" s="154"/>
      <c r="FI8" s="154"/>
      <c r="FJ8" s="154"/>
      <c r="FK8" s="154"/>
      <c r="FL8" s="154"/>
      <c r="FM8" s="154"/>
      <c r="FN8" s="154"/>
      <c r="FO8" s="155"/>
      <c r="FP8" s="87"/>
      <c r="FQ8" s="88"/>
      <c r="FR8" s="88"/>
      <c r="FS8" s="88"/>
      <c r="FT8" s="88"/>
      <c r="FU8" s="89"/>
      <c r="FV8" s="182">
        <v>208.1</v>
      </c>
      <c r="FW8" s="183"/>
      <c r="FX8" s="183"/>
      <c r="FY8" s="184"/>
      <c r="GE8" s="153" t="s">
        <v>164</v>
      </c>
      <c r="GF8" s="154"/>
      <c r="GG8" s="154"/>
      <c r="GH8" s="154"/>
      <c r="GI8" s="154"/>
      <c r="GJ8" s="154"/>
      <c r="GK8" s="154"/>
      <c r="GL8" s="154"/>
      <c r="GM8" s="154"/>
      <c r="GN8" s="154"/>
      <c r="GO8" s="155"/>
      <c r="GP8" s="87"/>
      <c r="GQ8" s="88"/>
      <c r="GR8" s="88"/>
      <c r="GS8" s="88"/>
      <c r="GT8" s="88"/>
      <c r="GU8" s="89"/>
      <c r="GV8" s="87"/>
      <c r="GW8" s="88"/>
      <c r="GX8" s="88"/>
      <c r="GY8" s="89"/>
      <c r="HG8" s="20" t="s">
        <v>191</v>
      </c>
      <c r="HK8" s="17"/>
      <c r="HL8" s="17"/>
      <c r="HM8" s="17"/>
      <c r="HO8" s="17"/>
      <c r="HP8" s="17"/>
      <c r="HQ8" s="17"/>
      <c r="IA8" s="19"/>
      <c r="IC8" s="4"/>
      <c r="IE8" s="1" t="s">
        <v>10</v>
      </c>
      <c r="IX8" s="5"/>
    </row>
    <row r="9" spans="1:258" ht="25" customHeight="1">
      <c r="D9" s="20" t="s">
        <v>22</v>
      </c>
      <c r="AE9" s="20" t="s">
        <v>59</v>
      </c>
      <c r="AF9" s="20" t="s">
        <v>67</v>
      </c>
      <c r="BB9" s="90">
        <v>2</v>
      </c>
      <c r="BC9" s="92"/>
      <c r="BD9" s="95">
        <v>27</v>
      </c>
      <c r="BE9" s="95"/>
      <c r="BF9" s="95"/>
      <c r="BG9" s="95">
        <v>187</v>
      </c>
      <c r="BH9" s="95"/>
      <c r="BI9" s="90"/>
      <c r="BJ9" s="61"/>
      <c r="BK9" s="143">
        <f t="shared" si="0"/>
        <v>2</v>
      </c>
      <c r="BL9" s="144"/>
      <c r="BM9" s="144"/>
      <c r="BN9" s="144"/>
      <c r="BO9" s="144">
        <f t="shared" si="1"/>
        <v>-105</v>
      </c>
      <c r="BP9" s="144"/>
      <c r="BQ9" s="144"/>
      <c r="BR9" s="144"/>
      <c r="BS9" s="145"/>
      <c r="BT9" s="65"/>
      <c r="BU9" s="132">
        <f t="shared" ref="BU9:BU20" si="7">BK9*BO9</f>
        <v>-210</v>
      </c>
      <c r="BV9" s="132"/>
      <c r="BW9" s="132"/>
      <c r="BX9" s="132"/>
      <c r="BY9" s="133"/>
      <c r="CB9" s="90">
        <v>3</v>
      </c>
      <c r="CC9" s="92"/>
      <c r="CD9" s="95">
        <v>31</v>
      </c>
      <c r="CE9" s="95"/>
      <c r="CF9" s="95"/>
      <c r="CG9" s="95">
        <v>5.9</v>
      </c>
      <c r="CH9" s="95"/>
      <c r="CI9" s="90"/>
      <c r="CJ9" s="61"/>
      <c r="CK9" s="174">
        <f t="shared" si="2"/>
        <v>3.3000000000000007</v>
      </c>
      <c r="CL9" s="174"/>
      <c r="CM9" s="174"/>
      <c r="CN9" s="143"/>
      <c r="CO9" s="144">
        <f t="shared" si="3"/>
        <v>-1.2799999999999994</v>
      </c>
      <c r="CP9" s="144"/>
      <c r="CQ9" s="144"/>
      <c r="CR9" s="144"/>
      <c r="CS9" s="145"/>
      <c r="CT9" s="65"/>
      <c r="CU9" s="132">
        <f t="shared" si="4"/>
        <v>-4.2239999999999984</v>
      </c>
      <c r="CV9" s="132"/>
      <c r="CW9" s="132"/>
      <c r="CX9" s="132"/>
      <c r="CY9" s="133"/>
      <c r="DH9" s="20" t="s">
        <v>111</v>
      </c>
      <c r="DI9" s="20" t="s">
        <v>122</v>
      </c>
      <c r="DM9" s="84" t="s">
        <v>123</v>
      </c>
      <c r="DN9" s="85"/>
      <c r="DO9" s="86"/>
      <c r="DP9" s="20" t="s">
        <v>124</v>
      </c>
      <c r="DS9" s="84" t="s">
        <v>125</v>
      </c>
      <c r="DT9" s="85"/>
      <c r="DU9" s="85"/>
      <c r="DV9" s="86"/>
      <c r="DW9" s="20" t="s">
        <v>126</v>
      </c>
      <c r="EB9" s="159">
        <v>3</v>
      </c>
      <c r="EC9" s="159"/>
      <c r="ED9" s="159">
        <v>31</v>
      </c>
      <c r="EE9" s="159"/>
      <c r="EF9" s="159"/>
      <c r="EG9" s="159">
        <v>5.9</v>
      </c>
      <c r="EH9" s="159"/>
      <c r="EI9" s="159"/>
      <c r="EJ9" s="161">
        <v>3.3000000000000007</v>
      </c>
      <c r="EK9" s="161"/>
      <c r="EL9" s="161"/>
      <c r="EM9" s="161">
        <v>-1.2799999999999994</v>
      </c>
      <c r="EN9" s="161"/>
      <c r="EO9" s="161"/>
      <c r="EP9" s="161">
        <v>-4.2239999999999984</v>
      </c>
      <c r="EQ9" s="161"/>
      <c r="ER9" s="162"/>
      <c r="ES9" s="160">
        <f t="shared" si="5"/>
        <v>10.890000000000004</v>
      </c>
      <c r="ET9" s="160"/>
      <c r="EU9" s="160"/>
      <c r="EV9" s="160"/>
      <c r="EW9" s="160">
        <f t="shared" si="6"/>
        <v>1.6383999999999983</v>
      </c>
      <c r="EX9" s="160"/>
      <c r="EY9" s="160"/>
      <c r="EZ9" s="160"/>
      <c r="FE9" s="153"/>
      <c r="FF9" s="154"/>
      <c r="FG9" s="154"/>
      <c r="FH9" s="154"/>
      <c r="FI9" s="154"/>
      <c r="FJ9" s="154"/>
      <c r="FK9" s="154"/>
      <c r="FL9" s="154"/>
      <c r="FM9" s="154"/>
      <c r="FN9" s="154"/>
      <c r="FO9" s="155"/>
      <c r="FP9" s="90"/>
      <c r="FQ9" s="91"/>
      <c r="FR9" s="91"/>
      <c r="FS9" s="91"/>
      <c r="FT9" s="91"/>
      <c r="FU9" s="92"/>
      <c r="FV9" s="185"/>
      <c r="FW9" s="186"/>
      <c r="FX9" s="186"/>
      <c r="FY9" s="187"/>
      <c r="GE9" s="153"/>
      <c r="GF9" s="154"/>
      <c r="GG9" s="154"/>
      <c r="GH9" s="154"/>
      <c r="GI9" s="154"/>
      <c r="GJ9" s="154"/>
      <c r="GK9" s="154"/>
      <c r="GL9" s="154"/>
      <c r="GM9" s="154"/>
      <c r="GN9" s="154"/>
      <c r="GO9" s="155"/>
      <c r="GP9" s="90"/>
      <c r="GQ9" s="91"/>
      <c r="GR9" s="91"/>
      <c r="GS9" s="91"/>
      <c r="GT9" s="91"/>
      <c r="GU9" s="92"/>
      <c r="GV9" s="90"/>
      <c r="GW9" s="91"/>
      <c r="GX9" s="91"/>
      <c r="GY9" s="92"/>
      <c r="IA9" s="19"/>
      <c r="IC9" s="4"/>
      <c r="IE9" s="1" t="str">
        <f>"－1から1までの値をとる"</f>
        <v>－1から1までの値をとる</v>
      </c>
      <c r="IX9" s="5"/>
    </row>
    <row r="10" spans="1:258" ht="25" customHeight="1">
      <c r="D10" s="20" t="s">
        <v>23</v>
      </c>
      <c r="N10" s="33"/>
      <c r="O10" s="33"/>
      <c r="P10" s="33"/>
      <c r="Q10" s="33"/>
      <c r="R10" s="33"/>
      <c r="AC10" s="36" t="s">
        <v>68</v>
      </c>
      <c r="AD10" s="38"/>
      <c r="AE10" s="27"/>
      <c r="AF10" s="27"/>
      <c r="AG10" s="27"/>
      <c r="AH10" s="27"/>
      <c r="AI10" s="27"/>
      <c r="AJ10" s="27"/>
      <c r="AK10" s="27"/>
      <c r="AL10" s="39"/>
      <c r="AM10" s="38"/>
      <c r="AN10" s="27"/>
      <c r="AO10" s="27"/>
      <c r="AP10" s="27"/>
      <c r="AQ10" s="27"/>
      <c r="AR10" s="27"/>
      <c r="AS10" s="27"/>
      <c r="AT10" s="27"/>
      <c r="AU10" s="39"/>
      <c r="BB10" s="90">
        <v>3</v>
      </c>
      <c r="BC10" s="92"/>
      <c r="BD10" s="95">
        <v>21</v>
      </c>
      <c r="BE10" s="95"/>
      <c r="BF10" s="95"/>
      <c r="BG10" s="95">
        <v>188</v>
      </c>
      <c r="BH10" s="95"/>
      <c r="BI10" s="90"/>
      <c r="BJ10" s="61"/>
      <c r="BK10" s="143">
        <f t="shared" si="0"/>
        <v>-4</v>
      </c>
      <c r="BL10" s="144"/>
      <c r="BM10" s="144"/>
      <c r="BN10" s="144"/>
      <c r="BO10" s="144">
        <f t="shared" si="1"/>
        <v>-104</v>
      </c>
      <c r="BP10" s="144"/>
      <c r="BQ10" s="144"/>
      <c r="BR10" s="144"/>
      <c r="BS10" s="145"/>
      <c r="BT10" s="65"/>
      <c r="BU10" s="132">
        <f t="shared" si="7"/>
        <v>416</v>
      </c>
      <c r="BV10" s="132"/>
      <c r="BW10" s="132"/>
      <c r="BX10" s="132"/>
      <c r="BY10" s="133"/>
      <c r="CB10" s="90">
        <v>4</v>
      </c>
      <c r="CC10" s="92"/>
      <c r="CD10" s="95">
        <v>26</v>
      </c>
      <c r="CE10" s="95"/>
      <c r="CF10" s="95"/>
      <c r="CG10" s="95">
        <v>7.1</v>
      </c>
      <c r="CH10" s="95"/>
      <c r="CI10" s="90"/>
      <c r="CJ10" s="61"/>
      <c r="CK10" s="174">
        <f t="shared" si="2"/>
        <v>-1.6999999999999993</v>
      </c>
      <c r="CL10" s="174"/>
      <c r="CM10" s="174"/>
      <c r="CN10" s="143"/>
      <c r="CO10" s="144">
        <f t="shared" si="3"/>
        <v>-8.0000000000000071E-2</v>
      </c>
      <c r="CP10" s="144"/>
      <c r="CQ10" s="144"/>
      <c r="CR10" s="144"/>
      <c r="CS10" s="145"/>
      <c r="CT10" s="65"/>
      <c r="CU10" s="132">
        <f t="shared" si="4"/>
        <v>0.13600000000000007</v>
      </c>
      <c r="CV10" s="132"/>
      <c r="CW10" s="132"/>
      <c r="CX10" s="132"/>
      <c r="CY10" s="133"/>
      <c r="DP10" s="17"/>
      <c r="DQ10" s="17"/>
      <c r="DR10" s="17"/>
      <c r="EB10" s="159">
        <v>4</v>
      </c>
      <c r="EC10" s="159"/>
      <c r="ED10" s="159">
        <v>26</v>
      </c>
      <c r="EE10" s="159"/>
      <c r="EF10" s="159"/>
      <c r="EG10" s="159">
        <v>7.1</v>
      </c>
      <c r="EH10" s="159"/>
      <c r="EI10" s="159"/>
      <c r="EJ10" s="161">
        <v>-1.6999999999999993</v>
      </c>
      <c r="EK10" s="161"/>
      <c r="EL10" s="161"/>
      <c r="EM10" s="161">
        <v>-8.0000000000000071E-2</v>
      </c>
      <c r="EN10" s="161"/>
      <c r="EO10" s="161"/>
      <c r="EP10" s="161">
        <v>0.13600000000000007</v>
      </c>
      <c r="EQ10" s="161"/>
      <c r="ER10" s="162"/>
      <c r="ES10" s="160">
        <f t="shared" si="5"/>
        <v>2.8899999999999975</v>
      </c>
      <c r="ET10" s="160"/>
      <c r="EU10" s="160"/>
      <c r="EV10" s="160"/>
      <c r="EW10" s="160">
        <f t="shared" si="6"/>
        <v>6.4000000000000116E-3</v>
      </c>
      <c r="EX10" s="160"/>
      <c r="EY10" s="160"/>
      <c r="EZ10" s="160"/>
      <c r="FE10" s="153" t="s">
        <v>164</v>
      </c>
      <c r="FF10" s="154"/>
      <c r="FG10" s="154"/>
      <c r="FH10" s="154"/>
      <c r="FI10" s="154"/>
      <c r="FJ10" s="154"/>
      <c r="FK10" s="154"/>
      <c r="FL10" s="154"/>
      <c r="FM10" s="154"/>
      <c r="FN10" s="154"/>
      <c r="FO10" s="155"/>
      <c r="FP10" s="87"/>
      <c r="FQ10" s="88"/>
      <c r="FR10" s="88"/>
      <c r="FS10" s="88"/>
      <c r="FT10" s="88"/>
      <c r="FU10" s="89"/>
      <c r="FV10" s="87"/>
      <c r="FW10" s="88"/>
      <c r="FX10" s="88"/>
      <c r="FY10" s="89"/>
      <c r="GE10" s="153" t="s">
        <v>172</v>
      </c>
      <c r="GF10" s="154"/>
      <c r="GG10" s="154"/>
      <c r="GH10" s="154"/>
      <c r="GI10" s="154"/>
      <c r="GJ10" s="154"/>
      <c r="GK10" s="154"/>
      <c r="GL10" s="154"/>
      <c r="GM10" s="154"/>
      <c r="GN10" s="154"/>
      <c r="GO10" s="155"/>
      <c r="GP10" s="87"/>
      <c r="GQ10" s="88"/>
      <c r="GR10" s="88"/>
      <c r="GS10" s="88"/>
      <c r="GT10" s="88"/>
      <c r="GU10" s="89"/>
      <c r="GV10" s="176">
        <v>8.1609999999999996</v>
      </c>
      <c r="GW10" s="177"/>
      <c r="GX10" s="177"/>
      <c r="GY10" s="178"/>
      <c r="HA10" s="115" t="s">
        <v>192</v>
      </c>
      <c r="HB10" s="115"/>
      <c r="HC10" s="115"/>
      <c r="HD10" s="20" t="s">
        <v>193</v>
      </c>
      <c r="HP10" s="17"/>
      <c r="HQ10" s="17"/>
      <c r="HR10" s="17"/>
      <c r="IA10" s="19"/>
      <c r="IC10" s="16"/>
      <c r="ID10" s="6"/>
      <c r="IE10" s="6" t="s">
        <v>11</v>
      </c>
      <c r="IF10" s="6"/>
      <c r="IG10" s="6"/>
      <c r="IH10" s="6"/>
      <c r="II10" s="6"/>
      <c r="IJ10" s="6"/>
      <c r="IK10" s="6"/>
      <c r="IL10" s="6"/>
      <c r="IM10" s="6"/>
      <c r="IN10" s="6"/>
      <c r="IO10" s="6"/>
      <c r="IP10" s="6"/>
      <c r="IQ10" s="6"/>
      <c r="IR10" s="6"/>
      <c r="IS10" s="6"/>
      <c r="IT10" s="6"/>
      <c r="IU10" s="6"/>
      <c r="IV10" s="6"/>
      <c r="IW10" s="6"/>
      <c r="IX10" s="8"/>
    </row>
    <row r="11" spans="1:258" ht="25" customHeight="1">
      <c r="E11" s="20" t="s">
        <v>24</v>
      </c>
      <c r="F11" s="84" t="s">
        <v>25</v>
      </c>
      <c r="G11" s="85"/>
      <c r="H11" s="85"/>
      <c r="I11" s="85"/>
      <c r="J11" s="85"/>
      <c r="K11" s="86"/>
      <c r="L11" s="17" t="s">
        <v>26</v>
      </c>
      <c r="M11" s="33"/>
      <c r="O11" s="33"/>
      <c r="P11" s="33"/>
      <c r="Q11" s="33"/>
      <c r="AD11" s="40"/>
      <c r="AL11" s="41"/>
      <c r="AM11" s="40"/>
      <c r="AU11" s="41"/>
      <c r="BB11" s="90">
        <v>4</v>
      </c>
      <c r="BC11" s="92"/>
      <c r="BD11" s="95">
        <v>23</v>
      </c>
      <c r="BE11" s="95"/>
      <c r="BF11" s="95"/>
      <c r="BG11" s="95">
        <v>261</v>
      </c>
      <c r="BH11" s="95"/>
      <c r="BI11" s="90"/>
      <c r="BJ11" s="61"/>
      <c r="BK11" s="143">
        <f t="shared" si="0"/>
        <v>-2</v>
      </c>
      <c r="BL11" s="144"/>
      <c r="BM11" s="144"/>
      <c r="BN11" s="144"/>
      <c r="BO11" s="144">
        <f t="shared" si="1"/>
        <v>-31</v>
      </c>
      <c r="BP11" s="144"/>
      <c r="BQ11" s="144"/>
      <c r="BR11" s="144"/>
      <c r="BS11" s="145"/>
      <c r="BT11" s="65"/>
      <c r="BU11" s="132">
        <f t="shared" si="7"/>
        <v>62</v>
      </c>
      <c r="BV11" s="132"/>
      <c r="BW11" s="132"/>
      <c r="BX11" s="132"/>
      <c r="BY11" s="133"/>
      <c r="CB11" s="90">
        <v>5</v>
      </c>
      <c r="CC11" s="92"/>
      <c r="CD11" s="95">
        <v>36</v>
      </c>
      <c r="CE11" s="95"/>
      <c r="CF11" s="95"/>
      <c r="CG11" s="95">
        <v>5.8</v>
      </c>
      <c r="CH11" s="95"/>
      <c r="CI11" s="90"/>
      <c r="CJ11" s="61"/>
      <c r="CK11" s="174">
        <f t="shared" si="2"/>
        <v>8.3000000000000007</v>
      </c>
      <c r="CL11" s="174"/>
      <c r="CM11" s="174"/>
      <c r="CN11" s="143"/>
      <c r="CO11" s="144">
        <f t="shared" si="3"/>
        <v>-1.38</v>
      </c>
      <c r="CP11" s="144"/>
      <c r="CQ11" s="144"/>
      <c r="CR11" s="144"/>
      <c r="CS11" s="145"/>
      <c r="CT11" s="65"/>
      <c r="CU11" s="132">
        <f t="shared" si="4"/>
        <v>-11.454000000000001</v>
      </c>
      <c r="CV11" s="132"/>
      <c r="CW11" s="132"/>
      <c r="CX11" s="132"/>
      <c r="CY11" s="133"/>
      <c r="DD11" s="20" t="s">
        <v>129</v>
      </c>
      <c r="DP11" s="17"/>
      <c r="DQ11" s="17"/>
      <c r="DR11" s="17"/>
      <c r="EB11" s="159">
        <v>5</v>
      </c>
      <c r="EC11" s="159"/>
      <c r="ED11" s="159">
        <v>36</v>
      </c>
      <c r="EE11" s="159"/>
      <c r="EF11" s="159"/>
      <c r="EG11" s="159">
        <v>5.8</v>
      </c>
      <c r="EH11" s="159"/>
      <c r="EI11" s="159"/>
      <c r="EJ11" s="161">
        <v>8.3000000000000007</v>
      </c>
      <c r="EK11" s="161"/>
      <c r="EL11" s="161"/>
      <c r="EM11" s="161">
        <v>-1.38</v>
      </c>
      <c r="EN11" s="161"/>
      <c r="EO11" s="161"/>
      <c r="EP11" s="161">
        <v>-11.454000000000001</v>
      </c>
      <c r="EQ11" s="161"/>
      <c r="ER11" s="162"/>
      <c r="ES11" s="160">
        <f t="shared" si="5"/>
        <v>68.890000000000015</v>
      </c>
      <c r="ET11" s="160"/>
      <c r="EU11" s="160"/>
      <c r="EV11" s="160"/>
      <c r="EW11" s="160">
        <f t="shared" si="6"/>
        <v>1.9043999999999996</v>
      </c>
      <c r="EX11" s="160"/>
      <c r="EY11" s="160"/>
      <c r="EZ11" s="160"/>
      <c r="FE11" s="153"/>
      <c r="FF11" s="154"/>
      <c r="FG11" s="154"/>
      <c r="FH11" s="154"/>
      <c r="FI11" s="154"/>
      <c r="FJ11" s="154"/>
      <c r="FK11" s="154"/>
      <c r="FL11" s="154"/>
      <c r="FM11" s="154"/>
      <c r="FN11" s="154"/>
      <c r="FO11" s="155"/>
      <c r="FP11" s="90"/>
      <c r="FQ11" s="91"/>
      <c r="FR11" s="91"/>
      <c r="FS11" s="91"/>
      <c r="FT11" s="91"/>
      <c r="FU11" s="92"/>
      <c r="FV11" s="90"/>
      <c r="FW11" s="91"/>
      <c r="FX11" s="91"/>
      <c r="FY11" s="92"/>
      <c r="GE11" s="153"/>
      <c r="GF11" s="154"/>
      <c r="GG11" s="154"/>
      <c r="GH11" s="154"/>
      <c r="GI11" s="154"/>
      <c r="GJ11" s="154"/>
      <c r="GK11" s="154"/>
      <c r="GL11" s="154"/>
      <c r="GM11" s="154"/>
      <c r="GN11" s="154"/>
      <c r="GO11" s="155"/>
      <c r="GP11" s="90"/>
      <c r="GQ11" s="91"/>
      <c r="GR11" s="91"/>
      <c r="GS11" s="91"/>
      <c r="GT11" s="91"/>
      <c r="GU11" s="92"/>
      <c r="GV11" s="179"/>
      <c r="GW11" s="180"/>
      <c r="GX11" s="180"/>
      <c r="GY11" s="181"/>
      <c r="HE11" s="20" t="s">
        <v>194</v>
      </c>
      <c r="HH11" s="20" t="s">
        <v>111</v>
      </c>
      <c r="HI11" s="20" t="s">
        <v>195</v>
      </c>
      <c r="HP11" s="17"/>
      <c r="HQ11" s="17"/>
      <c r="HR11" s="17"/>
      <c r="IA11" s="19"/>
      <c r="IC11" s="4"/>
      <c r="ID11" s="1" t="s">
        <v>12</v>
      </c>
      <c r="IX11" s="5"/>
    </row>
    <row r="12" spans="1:258" ht="25" customHeight="1">
      <c r="D12" s="20" t="s">
        <v>27</v>
      </c>
      <c r="AD12" s="40"/>
      <c r="AG12" s="17"/>
      <c r="AH12" s="17"/>
      <c r="AI12" s="17"/>
      <c r="AL12" s="41"/>
      <c r="AM12" s="40"/>
      <c r="AP12" s="17"/>
      <c r="AQ12" s="17"/>
      <c r="AR12" s="17"/>
      <c r="AU12" s="41"/>
      <c r="BB12" s="90">
        <v>5</v>
      </c>
      <c r="BC12" s="92"/>
      <c r="BD12" s="95">
        <v>24</v>
      </c>
      <c r="BE12" s="95"/>
      <c r="BF12" s="95"/>
      <c r="BG12" s="95">
        <v>253</v>
      </c>
      <c r="BH12" s="95"/>
      <c r="BI12" s="90"/>
      <c r="BJ12" s="61"/>
      <c r="BK12" s="143">
        <f t="shared" si="0"/>
        <v>-1</v>
      </c>
      <c r="BL12" s="144"/>
      <c r="BM12" s="144"/>
      <c r="BN12" s="144"/>
      <c r="BO12" s="144">
        <f t="shared" si="1"/>
        <v>-39</v>
      </c>
      <c r="BP12" s="144"/>
      <c r="BQ12" s="144"/>
      <c r="BR12" s="144"/>
      <c r="BS12" s="145"/>
      <c r="BT12" s="65"/>
      <c r="BU12" s="132">
        <f t="shared" si="7"/>
        <v>39</v>
      </c>
      <c r="BV12" s="132"/>
      <c r="BW12" s="132"/>
      <c r="BX12" s="132"/>
      <c r="BY12" s="133"/>
      <c r="CB12" s="90">
        <v>6</v>
      </c>
      <c r="CC12" s="92"/>
      <c r="CD12" s="95">
        <v>29</v>
      </c>
      <c r="CE12" s="95"/>
      <c r="CF12" s="95"/>
      <c r="CG12" s="95">
        <v>7.2</v>
      </c>
      <c r="CH12" s="95"/>
      <c r="CI12" s="90"/>
      <c r="CJ12" s="61"/>
      <c r="CK12" s="174">
        <f t="shared" si="2"/>
        <v>1.3000000000000007</v>
      </c>
      <c r="CL12" s="174"/>
      <c r="CM12" s="174"/>
      <c r="CN12" s="143"/>
      <c r="CO12" s="144">
        <f t="shared" si="3"/>
        <v>2.0000000000000462E-2</v>
      </c>
      <c r="CP12" s="144"/>
      <c r="CQ12" s="144"/>
      <c r="CR12" s="144"/>
      <c r="CS12" s="145"/>
      <c r="CT12" s="65"/>
      <c r="CU12" s="132">
        <f t="shared" si="4"/>
        <v>2.6000000000000613E-2</v>
      </c>
      <c r="CV12" s="132"/>
      <c r="CW12" s="132"/>
      <c r="CX12" s="132"/>
      <c r="CY12" s="133"/>
      <c r="DG12" s="17"/>
      <c r="DH12" s="20" t="s">
        <v>127</v>
      </c>
      <c r="DI12" s="20" t="s">
        <v>128</v>
      </c>
      <c r="EB12" s="159">
        <v>6</v>
      </c>
      <c r="EC12" s="159"/>
      <c r="ED12" s="159">
        <v>29</v>
      </c>
      <c r="EE12" s="159"/>
      <c r="EF12" s="159"/>
      <c r="EG12" s="159">
        <v>7.2</v>
      </c>
      <c r="EH12" s="159"/>
      <c r="EI12" s="159"/>
      <c r="EJ12" s="161">
        <v>1.3000000000000007</v>
      </c>
      <c r="EK12" s="161"/>
      <c r="EL12" s="161"/>
      <c r="EM12" s="161">
        <v>2.0000000000000462E-2</v>
      </c>
      <c r="EN12" s="161"/>
      <c r="EO12" s="161"/>
      <c r="EP12" s="161">
        <v>2.6000000000000613E-2</v>
      </c>
      <c r="EQ12" s="161"/>
      <c r="ER12" s="162"/>
      <c r="ES12" s="160">
        <f t="shared" si="5"/>
        <v>1.6900000000000019</v>
      </c>
      <c r="ET12" s="160"/>
      <c r="EU12" s="160"/>
      <c r="EV12" s="160"/>
      <c r="EW12" s="160">
        <f t="shared" si="6"/>
        <v>4.0000000000001845E-4</v>
      </c>
      <c r="EX12" s="160"/>
      <c r="EY12" s="160"/>
      <c r="EZ12" s="160"/>
      <c r="FE12" s="153" t="s">
        <v>166</v>
      </c>
      <c r="FF12" s="154"/>
      <c r="FG12" s="154"/>
      <c r="FH12" s="154"/>
      <c r="FI12" s="154"/>
      <c r="FJ12" s="154"/>
      <c r="FK12" s="154"/>
      <c r="FL12" s="154"/>
      <c r="FM12" s="154"/>
      <c r="FN12" s="154"/>
      <c r="FO12" s="155"/>
      <c r="FP12" s="87"/>
      <c r="FQ12" s="88"/>
      <c r="FR12" s="88"/>
      <c r="FS12" s="88"/>
      <c r="FT12" s="88"/>
      <c r="FU12" s="89"/>
      <c r="FV12" s="176">
        <v>7.8250000000000002</v>
      </c>
      <c r="FW12" s="177"/>
      <c r="FX12" s="177"/>
      <c r="FY12" s="178"/>
      <c r="GE12" s="153" t="s">
        <v>173</v>
      </c>
      <c r="GF12" s="154"/>
      <c r="GG12" s="154"/>
      <c r="GH12" s="154"/>
      <c r="GI12" s="154"/>
      <c r="GJ12" s="154"/>
      <c r="GK12" s="154"/>
      <c r="GL12" s="154"/>
      <c r="GM12" s="154"/>
      <c r="GN12" s="154"/>
      <c r="GO12" s="155"/>
      <c r="GP12" s="87"/>
      <c r="GQ12" s="88"/>
      <c r="GR12" s="88"/>
      <c r="GS12" s="88"/>
      <c r="GT12" s="88"/>
      <c r="GU12" s="89"/>
      <c r="GV12" s="87"/>
      <c r="GW12" s="88"/>
      <c r="GX12" s="88"/>
      <c r="GY12" s="89"/>
      <c r="HG12" s="17"/>
      <c r="HH12" s="17"/>
      <c r="HI12" s="17" t="s">
        <v>196</v>
      </c>
      <c r="IA12" s="19"/>
      <c r="IC12" s="4"/>
      <c r="IE12" s="1" t="s">
        <v>13</v>
      </c>
      <c r="IX12" s="5"/>
    </row>
    <row r="13" spans="1:258" ht="25" customHeight="1">
      <c r="E13" s="20" t="s">
        <v>24</v>
      </c>
      <c r="F13" s="84" t="s">
        <v>28</v>
      </c>
      <c r="G13" s="85"/>
      <c r="H13" s="85"/>
      <c r="I13" s="85"/>
      <c r="J13" s="85"/>
      <c r="K13" s="86"/>
      <c r="L13" s="17" t="s">
        <v>26</v>
      </c>
      <c r="P13" s="33"/>
      <c r="Q13" s="33"/>
      <c r="R13" s="33"/>
      <c r="AD13" s="40"/>
      <c r="AG13" s="17"/>
      <c r="AH13" s="17"/>
      <c r="AI13" s="17"/>
      <c r="AJ13" s="17"/>
      <c r="AK13" s="17"/>
      <c r="AL13" s="41"/>
      <c r="AM13" s="40"/>
      <c r="AP13" s="17"/>
      <c r="AQ13" s="17"/>
      <c r="AR13" s="17"/>
      <c r="AS13" s="17"/>
      <c r="AT13" s="17"/>
      <c r="AU13" s="41"/>
      <c r="BB13" s="90">
        <v>6</v>
      </c>
      <c r="BC13" s="92"/>
      <c r="BD13" s="95">
        <v>22</v>
      </c>
      <c r="BE13" s="95"/>
      <c r="BF13" s="95"/>
      <c r="BG13" s="95">
        <v>298</v>
      </c>
      <c r="BH13" s="95"/>
      <c r="BI13" s="90"/>
      <c r="BJ13" s="61"/>
      <c r="BK13" s="143">
        <f t="shared" si="0"/>
        <v>-3</v>
      </c>
      <c r="BL13" s="144"/>
      <c r="BM13" s="144"/>
      <c r="BN13" s="144"/>
      <c r="BO13" s="144">
        <f t="shared" si="1"/>
        <v>6</v>
      </c>
      <c r="BP13" s="144"/>
      <c r="BQ13" s="144"/>
      <c r="BR13" s="144"/>
      <c r="BS13" s="145"/>
      <c r="BT13" s="65"/>
      <c r="BU13" s="132">
        <f t="shared" si="7"/>
        <v>-18</v>
      </c>
      <c r="BV13" s="132"/>
      <c r="BW13" s="132"/>
      <c r="BX13" s="132"/>
      <c r="BY13" s="133"/>
      <c r="CB13" s="90">
        <v>7</v>
      </c>
      <c r="CC13" s="92"/>
      <c r="CD13" s="95">
        <v>23</v>
      </c>
      <c r="CE13" s="95"/>
      <c r="CF13" s="95"/>
      <c r="CG13" s="95">
        <v>8.1</v>
      </c>
      <c r="CH13" s="95"/>
      <c r="CI13" s="90"/>
      <c r="CJ13" s="61"/>
      <c r="CK13" s="174">
        <f t="shared" si="2"/>
        <v>-4.6999999999999993</v>
      </c>
      <c r="CL13" s="174"/>
      <c r="CM13" s="174"/>
      <c r="CN13" s="143"/>
      <c r="CO13" s="144">
        <f t="shared" si="3"/>
        <v>0.91999999999999993</v>
      </c>
      <c r="CP13" s="144"/>
      <c r="CQ13" s="144"/>
      <c r="CR13" s="144"/>
      <c r="CS13" s="145"/>
      <c r="CT13" s="65"/>
      <c r="CU13" s="132">
        <f t="shared" si="4"/>
        <v>-4.323999999999999</v>
      </c>
      <c r="CV13" s="132"/>
      <c r="CW13" s="132"/>
      <c r="CX13" s="132"/>
      <c r="CY13" s="133"/>
      <c r="DG13" s="17"/>
      <c r="DH13" s="17" t="s">
        <v>127</v>
      </c>
      <c r="DI13" s="17" t="s">
        <v>130</v>
      </c>
      <c r="DJ13" s="17"/>
      <c r="DK13" s="17"/>
      <c r="DM13" s="116" t="s">
        <v>131</v>
      </c>
      <c r="DN13" s="118"/>
      <c r="DO13" s="20" t="s">
        <v>132</v>
      </c>
      <c r="EB13" s="159">
        <v>7</v>
      </c>
      <c r="EC13" s="159"/>
      <c r="ED13" s="159">
        <v>23</v>
      </c>
      <c r="EE13" s="159"/>
      <c r="EF13" s="159"/>
      <c r="EG13" s="159">
        <v>8.1</v>
      </c>
      <c r="EH13" s="159"/>
      <c r="EI13" s="159"/>
      <c r="EJ13" s="161">
        <v>-4.6999999999999993</v>
      </c>
      <c r="EK13" s="161"/>
      <c r="EL13" s="161"/>
      <c r="EM13" s="161">
        <v>0.91999999999999993</v>
      </c>
      <c r="EN13" s="161"/>
      <c r="EO13" s="161"/>
      <c r="EP13" s="161">
        <v>-4.323999999999999</v>
      </c>
      <c r="EQ13" s="161"/>
      <c r="ER13" s="162"/>
      <c r="ES13" s="160">
        <f t="shared" si="5"/>
        <v>22.089999999999993</v>
      </c>
      <c r="ET13" s="160"/>
      <c r="EU13" s="160"/>
      <c r="EV13" s="160"/>
      <c r="EW13" s="160">
        <f t="shared" si="6"/>
        <v>0.84639999999999982</v>
      </c>
      <c r="EX13" s="160"/>
      <c r="EY13" s="160"/>
      <c r="EZ13" s="160"/>
      <c r="FE13" s="153"/>
      <c r="FF13" s="154"/>
      <c r="FG13" s="154"/>
      <c r="FH13" s="154"/>
      <c r="FI13" s="154"/>
      <c r="FJ13" s="154"/>
      <c r="FK13" s="154"/>
      <c r="FL13" s="154"/>
      <c r="FM13" s="154"/>
      <c r="FN13" s="154"/>
      <c r="FO13" s="155"/>
      <c r="FP13" s="90"/>
      <c r="FQ13" s="91"/>
      <c r="FR13" s="91"/>
      <c r="FS13" s="91"/>
      <c r="FT13" s="91"/>
      <c r="FU13" s="92"/>
      <c r="FV13" s="179"/>
      <c r="FW13" s="180"/>
      <c r="FX13" s="180"/>
      <c r="FY13" s="181"/>
      <c r="GE13" s="153"/>
      <c r="GF13" s="154"/>
      <c r="GG13" s="154"/>
      <c r="GH13" s="154"/>
      <c r="GI13" s="154"/>
      <c r="GJ13" s="154"/>
      <c r="GK13" s="154"/>
      <c r="GL13" s="154"/>
      <c r="GM13" s="154"/>
      <c r="GN13" s="154"/>
      <c r="GO13" s="155"/>
      <c r="GP13" s="90"/>
      <c r="GQ13" s="91"/>
      <c r="GR13" s="91"/>
      <c r="GS13" s="91"/>
      <c r="GT13" s="91"/>
      <c r="GU13" s="92"/>
      <c r="GV13" s="90"/>
      <c r="GW13" s="91"/>
      <c r="GX13" s="91"/>
      <c r="GY13" s="92"/>
      <c r="HG13" s="17"/>
      <c r="HH13" s="17"/>
      <c r="HI13" s="17" t="s">
        <v>198</v>
      </c>
      <c r="HJ13" s="17" t="s">
        <v>197</v>
      </c>
      <c r="HK13" s="17"/>
      <c r="IA13" s="19"/>
      <c r="IB13" s="26"/>
      <c r="IC13" s="4"/>
      <c r="IE13" s="1" t="s">
        <v>14</v>
      </c>
      <c r="IX13" s="5"/>
    </row>
    <row r="14" spans="1:258" ht="25" customHeight="1">
      <c r="D14" s="20" t="s">
        <v>29</v>
      </c>
      <c r="P14" s="33"/>
      <c r="Q14" s="33"/>
      <c r="R14" s="33"/>
      <c r="AC14" s="44"/>
      <c r="AD14" s="42"/>
      <c r="AE14" s="43"/>
      <c r="AF14" s="43"/>
      <c r="AG14" s="43"/>
      <c r="AH14" s="43"/>
      <c r="AI14" s="43"/>
      <c r="AJ14" s="43"/>
      <c r="AK14" s="29"/>
      <c r="AL14" s="28"/>
      <c r="AM14" s="42"/>
      <c r="AN14" s="43"/>
      <c r="AO14" s="43"/>
      <c r="AP14" s="43"/>
      <c r="AQ14" s="43"/>
      <c r="AR14" s="43"/>
      <c r="AS14" s="43"/>
      <c r="AT14" s="29"/>
      <c r="AU14" s="28"/>
      <c r="BB14" s="90">
        <v>7</v>
      </c>
      <c r="BC14" s="92"/>
      <c r="BD14" s="95">
        <v>28</v>
      </c>
      <c r="BE14" s="95"/>
      <c r="BF14" s="95"/>
      <c r="BG14" s="95">
        <v>267</v>
      </c>
      <c r="BH14" s="95"/>
      <c r="BI14" s="90"/>
      <c r="BJ14" s="61"/>
      <c r="BK14" s="143">
        <f t="shared" si="0"/>
        <v>3</v>
      </c>
      <c r="BL14" s="144"/>
      <c r="BM14" s="144"/>
      <c r="BN14" s="144"/>
      <c r="BO14" s="144">
        <f t="shared" si="1"/>
        <v>-25</v>
      </c>
      <c r="BP14" s="144"/>
      <c r="BQ14" s="144"/>
      <c r="BR14" s="144"/>
      <c r="BS14" s="145"/>
      <c r="BT14" s="65"/>
      <c r="BU14" s="132">
        <f t="shared" si="7"/>
        <v>-75</v>
      </c>
      <c r="BV14" s="132"/>
      <c r="BW14" s="132"/>
      <c r="BX14" s="132"/>
      <c r="BY14" s="133"/>
      <c r="CB14" s="90">
        <v>8</v>
      </c>
      <c r="CC14" s="92"/>
      <c r="CD14" s="95">
        <v>26</v>
      </c>
      <c r="CE14" s="95"/>
      <c r="CF14" s="95"/>
      <c r="CG14" s="95">
        <v>7.8</v>
      </c>
      <c r="CH14" s="95"/>
      <c r="CI14" s="90"/>
      <c r="CJ14" s="61"/>
      <c r="CK14" s="174">
        <f t="shared" si="2"/>
        <v>-1.6999999999999993</v>
      </c>
      <c r="CL14" s="174"/>
      <c r="CM14" s="174"/>
      <c r="CN14" s="143"/>
      <c r="CO14" s="144">
        <f t="shared" si="3"/>
        <v>0.62000000000000011</v>
      </c>
      <c r="CP14" s="144"/>
      <c r="CQ14" s="144"/>
      <c r="CR14" s="144"/>
      <c r="CS14" s="145"/>
      <c r="CT14" s="65"/>
      <c r="CU14" s="132">
        <f t="shared" si="4"/>
        <v>-1.0539999999999998</v>
      </c>
      <c r="CV14" s="132"/>
      <c r="CW14" s="132"/>
      <c r="CX14" s="132"/>
      <c r="CY14" s="133"/>
      <c r="DH14" s="20" t="s">
        <v>127</v>
      </c>
      <c r="DI14" s="20" t="s">
        <v>130</v>
      </c>
      <c r="DK14" s="17"/>
      <c r="DL14" s="17"/>
      <c r="DM14" s="84" t="s">
        <v>133</v>
      </c>
      <c r="DN14" s="85"/>
      <c r="DO14" s="86"/>
      <c r="DP14" s="20" t="s">
        <v>134</v>
      </c>
      <c r="EB14" s="159">
        <v>8</v>
      </c>
      <c r="EC14" s="159"/>
      <c r="ED14" s="159">
        <v>26</v>
      </c>
      <c r="EE14" s="159"/>
      <c r="EF14" s="159"/>
      <c r="EG14" s="159">
        <v>7.8</v>
      </c>
      <c r="EH14" s="159"/>
      <c r="EI14" s="159"/>
      <c r="EJ14" s="161">
        <v>-1.6999999999999993</v>
      </c>
      <c r="EK14" s="161"/>
      <c r="EL14" s="161"/>
      <c r="EM14" s="161">
        <v>0.62000000000000011</v>
      </c>
      <c r="EN14" s="161"/>
      <c r="EO14" s="161"/>
      <c r="EP14" s="161">
        <v>-1.0539999999999998</v>
      </c>
      <c r="EQ14" s="161"/>
      <c r="ER14" s="162"/>
      <c r="ES14" s="160">
        <f t="shared" si="5"/>
        <v>2.8899999999999975</v>
      </c>
      <c r="ET14" s="160"/>
      <c r="EU14" s="160"/>
      <c r="EV14" s="160"/>
      <c r="EW14" s="160">
        <f t="shared" si="6"/>
        <v>0.38440000000000013</v>
      </c>
      <c r="EX14" s="160"/>
      <c r="EY14" s="160"/>
      <c r="EZ14" s="160"/>
      <c r="FE14" s="153" t="s">
        <v>167</v>
      </c>
      <c r="FF14" s="154"/>
      <c r="FG14" s="154"/>
      <c r="FH14" s="154"/>
      <c r="FI14" s="154"/>
      <c r="FJ14" s="154"/>
      <c r="FK14" s="154"/>
      <c r="FL14" s="154"/>
      <c r="FM14" s="154"/>
      <c r="FN14" s="154"/>
      <c r="FO14" s="155"/>
      <c r="FP14" s="87"/>
      <c r="FQ14" s="88"/>
      <c r="FR14" s="88"/>
      <c r="FS14" s="88"/>
      <c r="FT14" s="88"/>
      <c r="FU14" s="89"/>
      <c r="FV14" s="87"/>
      <c r="FW14" s="88"/>
      <c r="FX14" s="88"/>
      <c r="FY14" s="89"/>
      <c r="GE14" s="153" t="s">
        <v>168</v>
      </c>
      <c r="GF14" s="154"/>
      <c r="GG14" s="154"/>
      <c r="GH14" s="154"/>
      <c r="GI14" s="154"/>
      <c r="GJ14" s="154"/>
      <c r="GK14" s="154"/>
      <c r="GL14" s="154"/>
      <c r="GM14" s="154"/>
      <c r="GN14" s="154"/>
      <c r="GO14" s="155"/>
      <c r="GP14" s="87"/>
      <c r="GQ14" s="88"/>
      <c r="GR14" s="88"/>
      <c r="GS14" s="88"/>
      <c r="GT14" s="88"/>
      <c r="GU14" s="89"/>
      <c r="GV14" s="168">
        <v>-28.51</v>
      </c>
      <c r="GW14" s="169"/>
      <c r="GX14" s="169"/>
      <c r="GY14" s="170"/>
      <c r="HI14" s="20" t="s">
        <v>198</v>
      </c>
      <c r="HJ14" s="20" t="s">
        <v>199</v>
      </c>
      <c r="HK14" s="17"/>
      <c r="HL14" s="17"/>
      <c r="IA14" s="19"/>
      <c r="IB14" s="12"/>
      <c r="IC14" s="4"/>
      <c r="IE14" s="1" t="s">
        <v>15</v>
      </c>
      <c r="IX14" s="5"/>
    </row>
    <row r="15" spans="1:258" ht="25" customHeight="1">
      <c r="E15" s="20" t="s">
        <v>24</v>
      </c>
      <c r="F15" s="84" t="s">
        <v>30</v>
      </c>
      <c r="G15" s="85"/>
      <c r="H15" s="85"/>
      <c r="I15" s="85"/>
      <c r="J15" s="85"/>
      <c r="K15" s="86"/>
      <c r="L15" s="17" t="s">
        <v>31</v>
      </c>
      <c r="AC15" s="44"/>
      <c r="AD15" s="38"/>
      <c r="AE15" s="27"/>
      <c r="AF15" s="27"/>
      <c r="AG15" s="27"/>
      <c r="AH15" s="27"/>
      <c r="AI15" s="27"/>
      <c r="AJ15" s="27"/>
      <c r="AK15" s="27"/>
      <c r="AL15" s="39"/>
      <c r="AM15" s="38"/>
      <c r="AN15" s="27"/>
      <c r="AO15" s="27"/>
      <c r="AP15" s="27"/>
      <c r="AQ15" s="27"/>
      <c r="AR15" s="27"/>
      <c r="AS15" s="27"/>
      <c r="AT15" s="27"/>
      <c r="AU15" s="39"/>
      <c r="BB15" s="90">
        <v>8</v>
      </c>
      <c r="BC15" s="92"/>
      <c r="BD15" s="95">
        <v>25</v>
      </c>
      <c r="BE15" s="95"/>
      <c r="BF15" s="95"/>
      <c r="BG15" s="95">
        <v>263</v>
      </c>
      <c r="BH15" s="95"/>
      <c r="BI15" s="90"/>
      <c r="BJ15" s="61"/>
      <c r="BK15" s="143">
        <f t="shared" si="0"/>
        <v>0</v>
      </c>
      <c r="BL15" s="144"/>
      <c r="BM15" s="144"/>
      <c r="BN15" s="144"/>
      <c r="BO15" s="144">
        <f t="shared" si="1"/>
        <v>-29</v>
      </c>
      <c r="BP15" s="144"/>
      <c r="BQ15" s="144"/>
      <c r="BR15" s="144"/>
      <c r="BS15" s="145"/>
      <c r="BT15" s="65"/>
      <c r="BU15" s="132">
        <f t="shared" si="7"/>
        <v>0</v>
      </c>
      <c r="BV15" s="132"/>
      <c r="BW15" s="132"/>
      <c r="BX15" s="132"/>
      <c r="BY15" s="133"/>
      <c r="CB15" s="90">
        <v>9</v>
      </c>
      <c r="CC15" s="92"/>
      <c r="CD15" s="95">
        <v>26</v>
      </c>
      <c r="CE15" s="95"/>
      <c r="CF15" s="95"/>
      <c r="CG15" s="95">
        <v>7.4</v>
      </c>
      <c r="CH15" s="95"/>
      <c r="CI15" s="90"/>
      <c r="CJ15" s="61"/>
      <c r="CK15" s="174">
        <f t="shared" si="2"/>
        <v>-1.6999999999999993</v>
      </c>
      <c r="CL15" s="174"/>
      <c r="CM15" s="174"/>
      <c r="CN15" s="143"/>
      <c r="CO15" s="144">
        <f t="shared" si="3"/>
        <v>0.22000000000000064</v>
      </c>
      <c r="CP15" s="144"/>
      <c r="CQ15" s="144"/>
      <c r="CR15" s="144"/>
      <c r="CS15" s="145"/>
      <c r="CT15" s="65"/>
      <c r="CU15" s="132">
        <f t="shared" si="4"/>
        <v>-0.37400000000000094</v>
      </c>
      <c r="CV15" s="132"/>
      <c r="CW15" s="132"/>
      <c r="CX15" s="132"/>
      <c r="CY15" s="133"/>
      <c r="DH15" s="20" t="s">
        <v>127</v>
      </c>
      <c r="DI15" s="20" t="s">
        <v>135</v>
      </c>
      <c r="DN15" s="84" t="str">
        <f>"－1"</f>
        <v>－1</v>
      </c>
      <c r="DO15" s="86"/>
      <c r="DP15" s="17" t="s">
        <v>136</v>
      </c>
      <c r="DR15" s="84">
        <v>1</v>
      </c>
      <c r="DS15" s="86"/>
      <c r="DT15" s="20" t="s">
        <v>137</v>
      </c>
      <c r="EB15" s="159">
        <v>9</v>
      </c>
      <c r="EC15" s="159"/>
      <c r="ED15" s="159">
        <v>26</v>
      </c>
      <c r="EE15" s="159"/>
      <c r="EF15" s="159"/>
      <c r="EG15" s="159">
        <v>7.4</v>
      </c>
      <c r="EH15" s="159"/>
      <c r="EI15" s="159"/>
      <c r="EJ15" s="161">
        <v>-1.6999999999999993</v>
      </c>
      <c r="EK15" s="161"/>
      <c r="EL15" s="161"/>
      <c r="EM15" s="161">
        <v>0.22000000000000064</v>
      </c>
      <c r="EN15" s="161"/>
      <c r="EO15" s="161"/>
      <c r="EP15" s="161">
        <v>-0.37400000000000094</v>
      </c>
      <c r="EQ15" s="161"/>
      <c r="ER15" s="162"/>
      <c r="ES15" s="160">
        <f t="shared" si="5"/>
        <v>2.8899999999999975</v>
      </c>
      <c r="ET15" s="160"/>
      <c r="EU15" s="160"/>
      <c r="EV15" s="160"/>
      <c r="EW15" s="160">
        <f t="shared" si="6"/>
        <v>4.8400000000000283E-2</v>
      </c>
      <c r="EX15" s="160"/>
      <c r="EY15" s="160"/>
      <c r="EZ15" s="160"/>
      <c r="FE15" s="153"/>
      <c r="FF15" s="154"/>
      <c r="FG15" s="154"/>
      <c r="FH15" s="154"/>
      <c r="FI15" s="154"/>
      <c r="FJ15" s="154"/>
      <c r="FK15" s="154"/>
      <c r="FL15" s="154"/>
      <c r="FM15" s="154"/>
      <c r="FN15" s="154"/>
      <c r="FO15" s="155"/>
      <c r="FP15" s="90"/>
      <c r="FQ15" s="91"/>
      <c r="FR15" s="91"/>
      <c r="FS15" s="91"/>
      <c r="FT15" s="91"/>
      <c r="FU15" s="92"/>
      <c r="FV15" s="90"/>
      <c r="FW15" s="91"/>
      <c r="FX15" s="91"/>
      <c r="FY15" s="92"/>
      <c r="GE15" s="153"/>
      <c r="GF15" s="154"/>
      <c r="GG15" s="154"/>
      <c r="GH15" s="154"/>
      <c r="GI15" s="154"/>
      <c r="GJ15" s="154"/>
      <c r="GK15" s="154"/>
      <c r="GL15" s="154"/>
      <c r="GM15" s="154"/>
      <c r="GN15" s="154"/>
      <c r="GO15" s="155"/>
      <c r="GP15" s="90"/>
      <c r="GQ15" s="91"/>
      <c r="GR15" s="91"/>
      <c r="GS15" s="91"/>
      <c r="GT15" s="91"/>
      <c r="GU15" s="92"/>
      <c r="GV15" s="171"/>
      <c r="GW15" s="172"/>
      <c r="GX15" s="172"/>
      <c r="GY15" s="173"/>
      <c r="HI15" s="20" t="s">
        <v>127</v>
      </c>
      <c r="HJ15" s="20" t="s">
        <v>201</v>
      </c>
      <c r="HO15" s="17"/>
      <c r="HP15" s="17"/>
      <c r="IA15" s="19"/>
      <c r="IB15" s="12"/>
      <c r="IC15" s="34"/>
      <c r="ID15" s="9" t="s">
        <v>16</v>
      </c>
      <c r="IE15" s="9"/>
      <c r="IF15" s="9"/>
      <c r="IG15" s="9"/>
      <c r="IH15" s="9"/>
      <c r="II15" s="9"/>
      <c r="IJ15" s="9"/>
      <c r="IK15" s="9"/>
      <c r="IL15" s="9"/>
      <c r="IM15" s="9"/>
      <c r="IN15" s="9"/>
      <c r="IO15" s="9"/>
      <c r="IP15" s="9"/>
      <c r="IQ15" s="9"/>
      <c r="IR15" s="9"/>
      <c r="IS15" s="9"/>
      <c r="IT15" s="9"/>
      <c r="IU15" s="9"/>
      <c r="IV15" s="9"/>
      <c r="IW15" s="9"/>
      <c r="IX15" s="15"/>
    </row>
    <row r="16" spans="1:258" ht="25" customHeight="1" thickBot="1">
      <c r="AD16" s="40"/>
      <c r="AL16" s="41"/>
      <c r="AM16" s="40"/>
      <c r="AU16" s="41"/>
      <c r="BB16" s="90">
        <v>9</v>
      </c>
      <c r="BC16" s="92"/>
      <c r="BD16" s="95">
        <v>26</v>
      </c>
      <c r="BE16" s="95"/>
      <c r="BF16" s="95"/>
      <c r="BG16" s="95">
        <v>350</v>
      </c>
      <c r="BH16" s="95"/>
      <c r="BI16" s="90"/>
      <c r="BJ16" s="61"/>
      <c r="BK16" s="143">
        <f t="shared" si="0"/>
        <v>1</v>
      </c>
      <c r="BL16" s="144"/>
      <c r="BM16" s="144"/>
      <c r="BN16" s="144"/>
      <c r="BO16" s="144">
        <f t="shared" si="1"/>
        <v>58</v>
      </c>
      <c r="BP16" s="144"/>
      <c r="BQ16" s="144"/>
      <c r="BR16" s="144"/>
      <c r="BS16" s="145"/>
      <c r="BT16" s="65"/>
      <c r="BU16" s="132">
        <f t="shared" si="7"/>
        <v>58</v>
      </c>
      <c r="BV16" s="132"/>
      <c r="BW16" s="132"/>
      <c r="BX16" s="132"/>
      <c r="BY16" s="133"/>
      <c r="CB16" s="90">
        <v>10</v>
      </c>
      <c r="CC16" s="92"/>
      <c r="CD16" s="95">
        <v>32</v>
      </c>
      <c r="CE16" s="95"/>
      <c r="CF16" s="95"/>
      <c r="CG16" s="95">
        <v>6.6</v>
      </c>
      <c r="CH16" s="95"/>
      <c r="CI16" s="90"/>
      <c r="CJ16" s="61"/>
      <c r="CK16" s="175">
        <f t="shared" si="2"/>
        <v>4.3000000000000007</v>
      </c>
      <c r="CL16" s="175"/>
      <c r="CM16" s="175"/>
      <c r="CN16" s="137"/>
      <c r="CO16" s="144">
        <f t="shared" si="3"/>
        <v>-0.58000000000000007</v>
      </c>
      <c r="CP16" s="144"/>
      <c r="CQ16" s="144"/>
      <c r="CR16" s="144"/>
      <c r="CS16" s="145"/>
      <c r="CT16" s="65"/>
      <c r="CU16" s="132">
        <f t="shared" si="4"/>
        <v>-2.4940000000000007</v>
      </c>
      <c r="CV16" s="132"/>
      <c r="CW16" s="132"/>
      <c r="CX16" s="132"/>
      <c r="CY16" s="133"/>
      <c r="EB16" s="159">
        <v>10</v>
      </c>
      <c r="EC16" s="159"/>
      <c r="ED16" s="159">
        <v>32</v>
      </c>
      <c r="EE16" s="159"/>
      <c r="EF16" s="159"/>
      <c r="EG16" s="159">
        <v>6.6</v>
      </c>
      <c r="EH16" s="159"/>
      <c r="EI16" s="159"/>
      <c r="EJ16" s="161">
        <v>4.3000000000000007</v>
      </c>
      <c r="EK16" s="161"/>
      <c r="EL16" s="161"/>
      <c r="EM16" s="161">
        <v>-0.58000000000000007</v>
      </c>
      <c r="EN16" s="161"/>
      <c r="EO16" s="161"/>
      <c r="EP16" s="161">
        <v>-2.4940000000000007</v>
      </c>
      <c r="EQ16" s="161"/>
      <c r="ER16" s="162"/>
      <c r="ES16" s="160">
        <f t="shared" si="5"/>
        <v>18.490000000000006</v>
      </c>
      <c r="ET16" s="160"/>
      <c r="EU16" s="160"/>
      <c r="EV16" s="160"/>
      <c r="EW16" s="160">
        <f t="shared" si="6"/>
        <v>0.33640000000000009</v>
      </c>
      <c r="EX16" s="160"/>
      <c r="EY16" s="160"/>
      <c r="EZ16" s="160"/>
      <c r="FE16" s="153" t="s">
        <v>168</v>
      </c>
      <c r="FF16" s="154"/>
      <c r="FG16" s="154"/>
      <c r="FH16" s="154"/>
      <c r="FI16" s="154"/>
      <c r="FJ16" s="154"/>
      <c r="FK16" s="154"/>
      <c r="FL16" s="154"/>
      <c r="FM16" s="154"/>
      <c r="FN16" s="154"/>
      <c r="FO16" s="155"/>
      <c r="FP16" s="87"/>
      <c r="FQ16" s="88"/>
      <c r="FR16" s="88"/>
      <c r="FS16" s="88"/>
      <c r="FT16" s="88"/>
      <c r="FU16" s="89"/>
      <c r="FV16" s="168">
        <v>-23.35</v>
      </c>
      <c r="FW16" s="169"/>
      <c r="FX16" s="169"/>
      <c r="FY16" s="170"/>
      <c r="GE16" s="153" t="s">
        <v>169</v>
      </c>
      <c r="GF16" s="154"/>
      <c r="GG16" s="154"/>
      <c r="GH16" s="154"/>
      <c r="GI16" s="154"/>
      <c r="GJ16" s="154"/>
      <c r="GK16" s="154"/>
      <c r="GL16" s="154"/>
      <c r="GM16" s="154"/>
      <c r="GN16" s="154"/>
      <c r="GO16" s="155"/>
      <c r="GP16" s="87"/>
      <c r="GQ16" s="88"/>
      <c r="GR16" s="88"/>
      <c r="GS16" s="88"/>
      <c r="GT16" s="88"/>
      <c r="GU16" s="89"/>
      <c r="GV16" s="87"/>
      <c r="GW16" s="88"/>
      <c r="GX16" s="88"/>
      <c r="GY16" s="89"/>
      <c r="HE16" s="20" t="s">
        <v>200</v>
      </c>
      <c r="HH16" s="20" t="s">
        <v>111</v>
      </c>
      <c r="HI16" s="20" t="s">
        <v>202</v>
      </c>
      <c r="IA16" s="19"/>
      <c r="IB16" s="12"/>
      <c r="IC16" s="4"/>
      <c r="IE16" s="1" t="s">
        <v>17</v>
      </c>
      <c r="IX16" s="5"/>
    </row>
    <row r="17" spans="1:258" ht="25" customHeight="1" thickTop="1" thickBot="1">
      <c r="A17" s="115" t="s">
        <v>36</v>
      </c>
      <c r="B17" s="115"/>
      <c r="C17" s="115"/>
      <c r="D17" s="20" t="s">
        <v>37</v>
      </c>
      <c r="I17" s="33"/>
      <c r="J17" s="33"/>
      <c r="K17" s="33"/>
      <c r="L17" s="33"/>
      <c r="AD17" s="40"/>
      <c r="AG17" s="17"/>
      <c r="AH17" s="17"/>
      <c r="AI17" s="17"/>
      <c r="AL17" s="41"/>
      <c r="AM17" s="40"/>
      <c r="AP17" s="17"/>
      <c r="AQ17" s="17"/>
      <c r="AR17" s="17"/>
      <c r="AU17" s="41"/>
      <c r="BB17" s="90">
        <v>10</v>
      </c>
      <c r="BC17" s="92"/>
      <c r="BD17" s="95">
        <v>24</v>
      </c>
      <c r="BE17" s="95"/>
      <c r="BF17" s="95"/>
      <c r="BG17" s="95">
        <v>360</v>
      </c>
      <c r="BH17" s="95"/>
      <c r="BI17" s="90"/>
      <c r="BJ17" s="61"/>
      <c r="BK17" s="143">
        <f t="shared" si="0"/>
        <v>-1</v>
      </c>
      <c r="BL17" s="144"/>
      <c r="BM17" s="144"/>
      <c r="BN17" s="144"/>
      <c r="BO17" s="144">
        <f t="shared" si="1"/>
        <v>68</v>
      </c>
      <c r="BP17" s="144"/>
      <c r="BQ17" s="144"/>
      <c r="BR17" s="144"/>
      <c r="BS17" s="145"/>
      <c r="BT17" s="65"/>
      <c r="BU17" s="132">
        <f t="shared" si="7"/>
        <v>-68</v>
      </c>
      <c r="BV17" s="132"/>
      <c r="BW17" s="132"/>
      <c r="BX17" s="132"/>
      <c r="BY17" s="133"/>
      <c r="CB17" s="124" t="s">
        <v>87</v>
      </c>
      <c r="CC17" s="125"/>
      <c r="CD17" s="60" t="s">
        <v>89</v>
      </c>
      <c r="CE17" s="126">
        <f>SUM(CD7:CF16)</f>
        <v>277</v>
      </c>
      <c r="CF17" s="126"/>
      <c r="CG17" s="127">
        <f>SUM(CG7:CI16)</f>
        <v>71.8</v>
      </c>
      <c r="CH17" s="126"/>
      <c r="CI17" s="126"/>
      <c r="CJ17" s="166">
        <f>SUM(CK7:CN16)</f>
        <v>7.1054273576010019E-15</v>
      </c>
      <c r="CK17" s="166"/>
      <c r="CL17" s="166"/>
      <c r="CM17" s="166"/>
      <c r="CN17" s="166"/>
      <c r="CO17" s="166">
        <f>SUM(CO7:CS16)</f>
        <v>1.7763568394002505E-15</v>
      </c>
      <c r="CP17" s="166"/>
      <c r="CQ17" s="166"/>
      <c r="CR17" s="166"/>
      <c r="CS17" s="167"/>
      <c r="CT17" s="68"/>
      <c r="CU17" s="130">
        <f>SUM(CU7:CY16)</f>
        <v>-41.959999999999994</v>
      </c>
      <c r="CV17" s="130"/>
      <c r="CW17" s="130"/>
      <c r="CX17" s="130"/>
      <c r="CY17" s="131"/>
      <c r="DI17" s="17"/>
      <c r="DJ17" s="17"/>
      <c r="DK17" s="17"/>
      <c r="DL17" s="17"/>
      <c r="EB17" s="159" t="s">
        <v>87</v>
      </c>
      <c r="EC17" s="159"/>
      <c r="ED17" s="159">
        <v>277</v>
      </c>
      <c r="EE17" s="159"/>
      <c r="EF17" s="159"/>
      <c r="EG17" s="159">
        <v>71.8</v>
      </c>
      <c r="EH17" s="159"/>
      <c r="EI17" s="159"/>
      <c r="EJ17" s="163">
        <v>0</v>
      </c>
      <c r="EK17" s="163"/>
      <c r="EL17" s="163"/>
      <c r="EM17" s="163">
        <v>1.7763568394002505E-15</v>
      </c>
      <c r="EN17" s="163"/>
      <c r="EO17" s="163"/>
      <c r="EP17" s="164">
        <v>-41.959999999999994</v>
      </c>
      <c r="EQ17" s="164"/>
      <c r="ER17" s="165"/>
      <c r="ES17" s="160">
        <f>SUM(ES7:EV16)</f>
        <v>208.1</v>
      </c>
      <c r="ET17" s="160"/>
      <c r="EU17" s="160"/>
      <c r="EV17" s="160"/>
      <c r="EW17" s="160">
        <f>SUM(EW7:EZ16)</f>
        <v>9.4759999999999955</v>
      </c>
      <c r="EX17" s="160"/>
      <c r="EY17" s="160"/>
      <c r="EZ17" s="160"/>
      <c r="FE17" s="153"/>
      <c r="FF17" s="154"/>
      <c r="FG17" s="154"/>
      <c r="FH17" s="154"/>
      <c r="FI17" s="154"/>
      <c r="FJ17" s="154"/>
      <c r="FK17" s="154"/>
      <c r="FL17" s="154"/>
      <c r="FM17" s="154"/>
      <c r="FN17" s="154"/>
      <c r="FO17" s="155"/>
      <c r="FP17" s="90"/>
      <c r="FQ17" s="91"/>
      <c r="FR17" s="91"/>
      <c r="FS17" s="91"/>
      <c r="FT17" s="91"/>
      <c r="FU17" s="92"/>
      <c r="FV17" s="171"/>
      <c r="FW17" s="172"/>
      <c r="FX17" s="172"/>
      <c r="FY17" s="173"/>
      <c r="GE17" s="156"/>
      <c r="GF17" s="157"/>
      <c r="GG17" s="157"/>
      <c r="GH17" s="157"/>
      <c r="GI17" s="157"/>
      <c r="GJ17" s="157"/>
      <c r="GK17" s="157"/>
      <c r="GL17" s="157"/>
      <c r="GM17" s="157"/>
      <c r="GN17" s="157"/>
      <c r="GO17" s="158"/>
      <c r="GP17" s="134"/>
      <c r="GQ17" s="115"/>
      <c r="GR17" s="115"/>
      <c r="GS17" s="115"/>
      <c r="GT17" s="115"/>
      <c r="GU17" s="135"/>
      <c r="GV17" s="134"/>
      <c r="GW17" s="115"/>
      <c r="GX17" s="115"/>
      <c r="GY17" s="135"/>
      <c r="HI17" s="17" t="s">
        <v>198</v>
      </c>
      <c r="HJ17" s="17" t="s">
        <v>207</v>
      </c>
      <c r="HK17" s="17"/>
      <c r="HL17" s="17"/>
      <c r="IA17" s="19"/>
      <c r="IB17" s="12"/>
      <c r="IC17" s="23"/>
      <c r="ID17" s="24"/>
      <c r="IE17" s="24" t="s">
        <v>65</v>
      </c>
      <c r="IF17" s="24"/>
      <c r="IG17" s="24"/>
      <c r="IH17" s="24"/>
      <c r="II17" s="24"/>
      <c r="IJ17" s="24"/>
      <c r="IK17" s="24"/>
      <c r="IL17" s="24"/>
      <c r="IM17" s="24"/>
      <c r="IN17" s="24"/>
      <c r="IO17" s="24"/>
      <c r="IP17" s="24"/>
      <c r="IQ17" s="24"/>
      <c r="IR17" s="24"/>
      <c r="IS17" s="24"/>
      <c r="IT17" s="24"/>
      <c r="IU17" s="24"/>
      <c r="IV17" s="24"/>
      <c r="IW17" s="24"/>
      <c r="IX17" s="25"/>
    </row>
    <row r="18" spans="1:258" ht="25" customHeight="1" thickTop="1">
      <c r="D18" s="84" t="s">
        <v>43</v>
      </c>
      <c r="E18" s="85"/>
      <c r="F18" s="86"/>
      <c r="H18" s="20" t="s">
        <v>35</v>
      </c>
      <c r="I18" s="20" t="s">
        <v>44</v>
      </c>
      <c r="K18" s="33"/>
      <c r="L18" s="33"/>
      <c r="M18" s="33"/>
      <c r="AD18" s="40"/>
      <c r="AG18" s="17"/>
      <c r="AH18" s="17"/>
      <c r="AI18" s="17"/>
      <c r="AJ18" s="17"/>
      <c r="AK18" s="17"/>
      <c r="AL18" s="41"/>
      <c r="AM18" s="40"/>
      <c r="AP18" s="17"/>
      <c r="AQ18" s="17"/>
      <c r="AR18" s="17"/>
      <c r="AS18" s="17"/>
      <c r="AT18" s="17"/>
      <c r="AU18" s="41"/>
      <c r="BB18" s="90">
        <v>11</v>
      </c>
      <c r="BC18" s="92"/>
      <c r="BD18" s="95">
        <v>29</v>
      </c>
      <c r="BE18" s="95"/>
      <c r="BF18" s="95"/>
      <c r="BG18" s="95">
        <v>346</v>
      </c>
      <c r="BH18" s="95"/>
      <c r="BI18" s="90"/>
      <c r="BJ18" s="61"/>
      <c r="BK18" s="143">
        <f t="shared" si="0"/>
        <v>4</v>
      </c>
      <c r="BL18" s="144"/>
      <c r="BM18" s="144"/>
      <c r="BN18" s="144"/>
      <c r="BO18" s="144">
        <f t="shared" si="1"/>
        <v>54</v>
      </c>
      <c r="BP18" s="144"/>
      <c r="BQ18" s="144"/>
      <c r="BR18" s="144"/>
      <c r="BS18" s="145"/>
      <c r="BT18" s="65"/>
      <c r="BU18" s="132">
        <f t="shared" si="7"/>
        <v>216</v>
      </c>
      <c r="BV18" s="132"/>
      <c r="BW18" s="132"/>
      <c r="BX18" s="132"/>
      <c r="BY18" s="133"/>
      <c r="CB18" s="90" t="s">
        <v>88</v>
      </c>
      <c r="CC18" s="91"/>
      <c r="CD18" s="84">
        <f>AVERAGE(CD7:CF16)</f>
        <v>27.7</v>
      </c>
      <c r="CE18" s="85"/>
      <c r="CF18" s="86"/>
      <c r="CG18" s="84">
        <f>AVERAGE(CG7:CI16)</f>
        <v>7.18</v>
      </c>
      <c r="CH18" s="85"/>
      <c r="CI18" s="86"/>
      <c r="CJ18" s="109"/>
      <c r="CK18" s="110"/>
      <c r="CL18" s="110"/>
      <c r="CM18" s="110"/>
      <c r="CN18" s="110"/>
      <c r="CO18" s="111"/>
      <c r="CP18" s="112"/>
      <c r="CQ18" s="112"/>
      <c r="CR18" s="112"/>
      <c r="CS18" s="112"/>
      <c r="CT18" s="69" t="s">
        <v>95</v>
      </c>
      <c r="CU18" s="113">
        <f>AVERAGE(CU7:CY16)</f>
        <v>-4.1959999999999997</v>
      </c>
      <c r="CV18" s="113"/>
      <c r="CW18" s="113"/>
      <c r="CX18" s="113"/>
      <c r="CY18" s="114"/>
      <c r="DD18" s="93" t="s">
        <v>140</v>
      </c>
      <c r="DE18" s="93"/>
      <c r="DF18" s="93"/>
      <c r="DG18" s="93"/>
      <c r="DH18" s="93"/>
      <c r="DI18" s="93"/>
      <c r="DJ18" s="93"/>
      <c r="DK18" s="93"/>
      <c r="DL18" s="93"/>
      <c r="DM18" s="17"/>
      <c r="DO18" s="93" t="s">
        <v>141</v>
      </c>
      <c r="DP18" s="93"/>
      <c r="DQ18" s="93"/>
      <c r="DR18" s="93"/>
      <c r="DS18" s="93"/>
      <c r="DT18" s="93"/>
      <c r="DU18" s="93"/>
      <c r="DV18" s="93"/>
      <c r="DW18" s="93"/>
      <c r="EB18" s="159" t="s">
        <v>88</v>
      </c>
      <c r="EC18" s="159"/>
      <c r="ED18" s="159">
        <v>27.7</v>
      </c>
      <c r="EE18" s="159"/>
      <c r="EF18" s="159"/>
      <c r="EG18" s="159">
        <v>7.18</v>
      </c>
      <c r="EH18" s="159"/>
      <c r="EI18" s="159"/>
      <c r="EJ18" s="146"/>
      <c r="EK18" s="147"/>
      <c r="EL18" s="148"/>
      <c r="EM18" s="149"/>
      <c r="EN18" s="149"/>
      <c r="EO18" s="149"/>
      <c r="EP18" s="150">
        <v>-4.1959999999999997</v>
      </c>
      <c r="EQ18" s="150"/>
      <c r="ER18" s="151"/>
      <c r="ES18" s="152">
        <f>AVERAGE(ES7:EV16)</f>
        <v>20.81</v>
      </c>
      <c r="ET18" s="152"/>
      <c r="EU18" s="152"/>
      <c r="EV18" s="152"/>
      <c r="EW18" s="152">
        <f>AVERAGE(EW7:EZ16)</f>
        <v>0.94759999999999955</v>
      </c>
      <c r="EX18" s="152"/>
      <c r="EY18" s="152"/>
      <c r="EZ18" s="152"/>
      <c r="FE18" s="153" t="s">
        <v>169</v>
      </c>
      <c r="FF18" s="154"/>
      <c r="FG18" s="154"/>
      <c r="FH18" s="154"/>
      <c r="FI18" s="154"/>
      <c r="FJ18" s="154"/>
      <c r="FK18" s="154"/>
      <c r="FL18" s="154"/>
      <c r="FM18" s="154"/>
      <c r="FN18" s="154"/>
      <c r="FO18" s="155"/>
      <c r="FP18" s="87"/>
      <c r="FQ18" s="88"/>
      <c r="FR18" s="88"/>
      <c r="FS18" s="88"/>
      <c r="FT18" s="88"/>
      <c r="FU18" s="89"/>
      <c r="FV18" s="87"/>
      <c r="FW18" s="88"/>
      <c r="FX18" s="88"/>
      <c r="FY18" s="89"/>
      <c r="GD18" s="17"/>
      <c r="GE18" s="122" t="s">
        <v>117</v>
      </c>
      <c r="GF18" s="122"/>
      <c r="GG18" s="122"/>
      <c r="GH18" s="122"/>
      <c r="GI18" s="122"/>
      <c r="GJ18" s="122"/>
      <c r="GK18" s="122"/>
      <c r="GL18" s="122"/>
      <c r="GM18" s="122"/>
      <c r="GN18" s="122"/>
      <c r="GO18" s="122"/>
      <c r="GP18" s="122"/>
      <c r="GQ18" s="122"/>
      <c r="GR18" s="122"/>
      <c r="GS18" s="122"/>
      <c r="GT18" s="122"/>
      <c r="GU18" s="122"/>
      <c r="GV18" s="122"/>
      <c r="GW18" s="122"/>
      <c r="GX18" s="122"/>
      <c r="GY18" s="122"/>
      <c r="HD18" s="20" t="s">
        <v>204</v>
      </c>
      <c r="HK18" s="17"/>
      <c r="HL18" s="17"/>
      <c r="HM18" s="17"/>
      <c r="IA18" s="19"/>
      <c r="IC18" s="31"/>
      <c r="ID18" s="6"/>
      <c r="IE18" s="6"/>
      <c r="IF18" s="6"/>
      <c r="IG18" s="6"/>
      <c r="IH18" s="6"/>
      <c r="II18" s="6"/>
      <c r="IJ18" s="6"/>
      <c r="IK18" s="6"/>
      <c r="IL18" s="6"/>
      <c r="IM18" s="6"/>
      <c r="IN18" s="6"/>
      <c r="IO18" s="6"/>
      <c r="IP18" s="6"/>
      <c r="IQ18" s="6"/>
      <c r="IR18" s="6"/>
      <c r="IS18" s="6"/>
      <c r="IT18" s="6"/>
      <c r="IU18" s="6"/>
      <c r="IV18" s="6"/>
      <c r="IW18" s="6"/>
      <c r="IX18" s="6"/>
    </row>
    <row r="19" spans="1:258" ht="25" customHeight="1" thickBot="1">
      <c r="I19" s="20" t="s">
        <v>45</v>
      </c>
      <c r="O19" s="84" t="s">
        <v>46</v>
      </c>
      <c r="P19" s="85"/>
      <c r="Q19" s="85"/>
      <c r="R19" s="86"/>
      <c r="S19" s="20" t="s">
        <v>47</v>
      </c>
      <c r="AD19" s="42"/>
      <c r="AE19" s="43"/>
      <c r="AF19" s="43"/>
      <c r="AG19" s="43"/>
      <c r="AH19" s="43"/>
      <c r="AI19" s="43"/>
      <c r="AJ19" s="43"/>
      <c r="AK19" s="29"/>
      <c r="AL19" s="28"/>
      <c r="AM19" s="42"/>
      <c r="AN19" s="43"/>
      <c r="AO19" s="43"/>
      <c r="AP19" s="43"/>
      <c r="AQ19" s="43"/>
      <c r="AR19" s="43"/>
      <c r="AS19" s="43"/>
      <c r="AT19" s="29"/>
      <c r="AU19" s="28"/>
      <c r="BB19" s="90">
        <v>12</v>
      </c>
      <c r="BC19" s="92"/>
      <c r="BD19" s="95">
        <v>27</v>
      </c>
      <c r="BE19" s="95"/>
      <c r="BF19" s="95"/>
      <c r="BG19" s="95">
        <v>487</v>
      </c>
      <c r="BH19" s="95"/>
      <c r="BI19" s="90"/>
      <c r="BJ19" s="61"/>
      <c r="BK19" s="143">
        <f t="shared" si="0"/>
        <v>2</v>
      </c>
      <c r="BL19" s="144"/>
      <c r="BM19" s="144"/>
      <c r="BN19" s="144"/>
      <c r="BO19" s="144">
        <f t="shared" si="1"/>
        <v>195</v>
      </c>
      <c r="BP19" s="144"/>
      <c r="BQ19" s="144"/>
      <c r="BR19" s="144"/>
      <c r="BS19" s="145"/>
      <c r="BT19" s="65"/>
      <c r="BU19" s="132">
        <f t="shared" si="7"/>
        <v>390</v>
      </c>
      <c r="BV19" s="132"/>
      <c r="BW19" s="132"/>
      <c r="BX19" s="132"/>
      <c r="BY19" s="133"/>
      <c r="FE19" s="156"/>
      <c r="FF19" s="157"/>
      <c r="FG19" s="157"/>
      <c r="FH19" s="157"/>
      <c r="FI19" s="157"/>
      <c r="FJ19" s="157"/>
      <c r="FK19" s="157"/>
      <c r="FL19" s="157"/>
      <c r="FM19" s="157"/>
      <c r="FN19" s="157"/>
      <c r="FO19" s="158"/>
      <c r="FP19" s="134"/>
      <c r="FQ19" s="115"/>
      <c r="FR19" s="115"/>
      <c r="FS19" s="115"/>
      <c r="FT19" s="115"/>
      <c r="FU19" s="135"/>
      <c r="FV19" s="134"/>
      <c r="FW19" s="115"/>
      <c r="FX19" s="115"/>
      <c r="FY19" s="135"/>
      <c r="GD19" s="17"/>
      <c r="GE19" s="123"/>
      <c r="GF19" s="123"/>
      <c r="GG19" s="123"/>
      <c r="GH19" s="123"/>
      <c r="GI19" s="123"/>
      <c r="GJ19" s="123"/>
      <c r="GK19" s="123"/>
      <c r="GL19" s="123"/>
      <c r="GM19" s="123"/>
      <c r="GN19" s="123"/>
      <c r="GO19" s="123"/>
      <c r="GP19" s="123"/>
      <c r="GQ19" s="123"/>
      <c r="GR19" s="123"/>
      <c r="GS19" s="123"/>
      <c r="GT19" s="123"/>
      <c r="GU19" s="123"/>
      <c r="GV19" s="123"/>
      <c r="GW19" s="123"/>
      <c r="GX19" s="123"/>
      <c r="GY19" s="123"/>
      <c r="HD19" s="20" t="s">
        <v>203</v>
      </c>
      <c r="IA19" s="19"/>
      <c r="IB19" s="12"/>
      <c r="IC19" s="13" t="s">
        <v>1</v>
      </c>
      <c r="ID19" s="9" t="s">
        <v>4</v>
      </c>
      <c r="IE19" s="9"/>
      <c r="IF19" s="9"/>
      <c r="IG19" s="9"/>
      <c r="IH19" s="9"/>
      <c r="II19" s="9"/>
      <c r="IJ19" s="9"/>
      <c r="IK19" s="9"/>
      <c r="IL19" s="9"/>
      <c r="IM19" s="9"/>
      <c r="IN19" s="9"/>
      <c r="IO19" s="9"/>
      <c r="IP19" s="9"/>
      <c r="IQ19" s="9"/>
      <c r="IR19" s="9"/>
      <c r="IS19" s="9"/>
      <c r="IT19" s="9"/>
      <c r="IU19" s="9"/>
      <c r="IV19" s="9"/>
      <c r="IW19" s="9"/>
      <c r="IX19" s="10"/>
    </row>
    <row r="20" spans="1:258" ht="25" customHeight="1" thickTop="1" thickBot="1">
      <c r="C20" s="17"/>
      <c r="D20" s="17"/>
      <c r="E20" s="17"/>
      <c r="F20" s="17"/>
      <c r="G20" s="17"/>
      <c r="H20" s="17"/>
      <c r="I20" s="17" t="s">
        <v>48</v>
      </c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AC20" s="17">
        <v>0</v>
      </c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37" t="s">
        <v>52</v>
      </c>
      <c r="AV20" s="17"/>
      <c r="AW20" s="17"/>
      <c r="AX20" s="17"/>
      <c r="BB20" s="134">
        <v>13</v>
      </c>
      <c r="BC20" s="135"/>
      <c r="BD20" s="136">
        <v>26</v>
      </c>
      <c r="BE20" s="136"/>
      <c r="BF20" s="136"/>
      <c r="BG20" s="136">
        <v>413</v>
      </c>
      <c r="BH20" s="136"/>
      <c r="BI20" s="134"/>
      <c r="BJ20" s="62"/>
      <c r="BK20" s="137">
        <f t="shared" si="0"/>
        <v>1</v>
      </c>
      <c r="BL20" s="138"/>
      <c r="BM20" s="138"/>
      <c r="BN20" s="138"/>
      <c r="BO20" s="139">
        <f t="shared" si="1"/>
        <v>121</v>
      </c>
      <c r="BP20" s="139"/>
      <c r="BQ20" s="139"/>
      <c r="BR20" s="139"/>
      <c r="BS20" s="140"/>
      <c r="BT20" s="66"/>
      <c r="BU20" s="141">
        <f t="shared" si="7"/>
        <v>121</v>
      </c>
      <c r="BV20" s="141"/>
      <c r="BW20" s="141"/>
      <c r="BX20" s="141"/>
      <c r="BY20" s="142"/>
      <c r="CC20" s="13" t="s">
        <v>1</v>
      </c>
      <c r="CD20" s="9" t="s">
        <v>101</v>
      </c>
      <c r="CE20" s="71"/>
      <c r="CF20" s="71"/>
      <c r="CG20" s="71"/>
      <c r="CH20" s="71"/>
      <c r="CI20" s="71"/>
      <c r="CJ20" s="71"/>
      <c r="CK20" s="71"/>
      <c r="CL20" s="71"/>
      <c r="CM20" s="71"/>
      <c r="CN20" s="71"/>
      <c r="CO20" s="71"/>
      <c r="CP20" s="71"/>
      <c r="CQ20" s="71"/>
      <c r="CR20" s="71"/>
      <c r="CS20" s="71"/>
      <c r="CT20" s="71"/>
      <c r="CU20" s="71"/>
      <c r="CV20" s="71"/>
      <c r="CW20" s="71"/>
      <c r="CX20" s="72"/>
      <c r="DC20" s="17"/>
      <c r="DD20" s="17"/>
      <c r="DE20" s="17"/>
      <c r="DF20" s="17"/>
      <c r="DG20" s="17"/>
      <c r="DH20" s="17"/>
      <c r="DI20" s="17"/>
      <c r="DJ20" s="17"/>
      <c r="DK20" s="17"/>
      <c r="DL20" s="17"/>
      <c r="DM20" s="17"/>
      <c r="DN20" s="17"/>
      <c r="DO20" s="17"/>
      <c r="DP20" s="17"/>
      <c r="DQ20" s="17"/>
      <c r="DR20" s="17"/>
      <c r="DS20" s="17"/>
      <c r="DT20" s="17"/>
      <c r="DU20" s="17"/>
      <c r="DV20" s="17"/>
      <c r="DW20" s="17"/>
      <c r="DX20" s="17"/>
      <c r="EC20" s="17"/>
      <c r="ED20" s="87" t="s">
        <v>147</v>
      </c>
      <c r="EE20" s="88"/>
      <c r="EF20" s="88"/>
      <c r="EG20" s="88"/>
      <c r="EH20" s="88"/>
      <c r="EI20" s="89"/>
      <c r="EJ20" s="87"/>
      <c r="EK20" s="88"/>
      <c r="EL20" s="88"/>
      <c r="EM20" s="88"/>
      <c r="EN20" s="88"/>
      <c r="EO20" s="88"/>
      <c r="EP20" s="88"/>
      <c r="EQ20" s="88"/>
      <c r="ER20" s="88"/>
      <c r="ES20" s="88"/>
      <c r="ET20" s="88"/>
      <c r="EU20" s="88"/>
      <c r="EV20" s="88"/>
      <c r="EW20" s="89"/>
      <c r="EX20" s="17"/>
      <c r="FC20" s="17"/>
      <c r="FD20" s="17"/>
      <c r="FE20" s="122" t="s">
        <v>117</v>
      </c>
      <c r="FF20" s="122"/>
      <c r="FG20" s="122"/>
      <c r="FH20" s="122"/>
      <c r="FI20" s="122"/>
      <c r="FJ20" s="122"/>
      <c r="FK20" s="122"/>
      <c r="FL20" s="122"/>
      <c r="FM20" s="122"/>
      <c r="FN20" s="122"/>
      <c r="FO20" s="122"/>
      <c r="FP20" s="122"/>
      <c r="FQ20" s="122"/>
      <c r="FR20" s="122"/>
      <c r="FS20" s="122"/>
      <c r="FT20" s="122"/>
      <c r="FU20" s="122"/>
      <c r="FV20" s="122"/>
      <c r="FW20" s="122"/>
      <c r="FX20" s="122"/>
      <c r="FY20" s="122"/>
      <c r="GC20" s="17"/>
      <c r="GD20" s="17"/>
      <c r="GE20" s="17"/>
      <c r="GF20" s="17"/>
      <c r="GG20" s="17"/>
      <c r="GH20" s="17"/>
      <c r="GI20" s="17"/>
      <c r="GJ20" s="17"/>
      <c r="GK20" s="17"/>
      <c r="GL20" s="17"/>
      <c r="GM20" s="17"/>
      <c r="GN20" s="17"/>
      <c r="GO20" s="17"/>
      <c r="GP20" s="17"/>
      <c r="GQ20" s="17"/>
      <c r="GR20" s="17"/>
      <c r="GS20" s="17"/>
      <c r="GT20" s="17"/>
      <c r="GU20" s="17"/>
      <c r="GV20" s="17"/>
      <c r="GW20" s="17"/>
      <c r="GX20" s="17"/>
      <c r="GY20" s="21"/>
      <c r="HC20" s="17"/>
      <c r="HD20" s="17"/>
      <c r="HE20" s="17" t="s">
        <v>127</v>
      </c>
      <c r="HF20" s="17" t="s">
        <v>205</v>
      </c>
      <c r="HG20" s="17"/>
      <c r="HH20" t="s">
        <v>206</v>
      </c>
      <c r="HI20" s="17"/>
      <c r="HJ20" s="17"/>
      <c r="HK20" s="17"/>
      <c r="HL20" s="17"/>
      <c r="HM20" s="17"/>
      <c r="HN20" s="17"/>
      <c r="HO20" s="17"/>
      <c r="HP20" s="17"/>
      <c r="HQ20" s="17"/>
      <c r="HR20" s="17"/>
      <c r="HS20" s="17"/>
      <c r="HT20" s="17"/>
      <c r="HU20" s="17"/>
      <c r="HV20" s="17"/>
      <c r="HW20" s="17"/>
      <c r="HX20" s="17"/>
      <c r="IA20" s="19"/>
      <c r="IB20" s="12"/>
      <c r="IC20" s="11"/>
      <c r="IX20" s="12"/>
    </row>
    <row r="21" spans="1:258" ht="25" customHeight="1" thickTop="1" thickBot="1"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21"/>
      <c r="Z21" s="21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21"/>
      <c r="AZ21" s="21"/>
      <c r="BB21" s="124" t="s">
        <v>87</v>
      </c>
      <c r="BC21" s="125"/>
      <c r="BD21" s="60" t="s">
        <v>89</v>
      </c>
      <c r="BE21" s="126">
        <f>SUM(BD8:BF20)</f>
        <v>325</v>
      </c>
      <c r="BF21" s="126"/>
      <c r="BG21" s="127">
        <f>SUM(BG8:BI20)</f>
        <v>3796</v>
      </c>
      <c r="BH21" s="126"/>
      <c r="BI21" s="126"/>
      <c r="BJ21" s="128">
        <f>SUM(BJ8:BN20)</f>
        <v>0</v>
      </c>
      <c r="BK21" s="128"/>
      <c r="BL21" s="128"/>
      <c r="BM21" s="128"/>
      <c r="BN21" s="128"/>
      <c r="BO21" s="128">
        <f>SUM(BO8:BS20)</f>
        <v>0</v>
      </c>
      <c r="BP21" s="128"/>
      <c r="BQ21" s="128"/>
      <c r="BR21" s="128"/>
      <c r="BS21" s="129"/>
      <c r="BT21" s="68"/>
      <c r="BU21" s="130">
        <f>SUM(BU8:BY20)</f>
        <v>1269</v>
      </c>
      <c r="BV21" s="130"/>
      <c r="BW21" s="130"/>
      <c r="BX21" s="130"/>
      <c r="BY21" s="131"/>
      <c r="BZ21" s="21"/>
      <c r="CC21" s="51"/>
      <c r="CD21" s="64" t="s">
        <v>89</v>
      </c>
      <c r="CE21" s="64" t="s">
        <v>91</v>
      </c>
      <c r="CF21" s="17"/>
      <c r="CG21" s="17"/>
      <c r="CH21" s="17"/>
      <c r="CI21" s="17"/>
      <c r="CJ21" s="17"/>
      <c r="CK21" s="17"/>
      <c r="CL21" s="17"/>
      <c r="CM21" s="17"/>
      <c r="CN21" s="17"/>
      <c r="CO21" s="17"/>
      <c r="CP21" s="17"/>
      <c r="CQ21" s="17"/>
      <c r="CR21" s="17"/>
      <c r="CS21" s="17"/>
      <c r="CT21" s="17"/>
      <c r="CU21" s="17"/>
      <c r="CV21" s="17"/>
      <c r="CW21" s="17"/>
      <c r="CX21" s="52"/>
      <c r="CY21" s="21"/>
      <c r="CZ21" s="21"/>
      <c r="DC21" s="17"/>
      <c r="DD21" s="17"/>
      <c r="DE21" s="17"/>
      <c r="DF21" s="17"/>
      <c r="DG21" s="17"/>
      <c r="DH21" s="17"/>
      <c r="DI21" s="17"/>
      <c r="DJ21" s="17"/>
      <c r="DK21" s="17"/>
      <c r="DL21" s="17"/>
      <c r="DM21" s="17"/>
      <c r="DN21" s="17"/>
      <c r="DO21" s="17"/>
      <c r="DP21" s="17"/>
      <c r="DQ21" s="17"/>
      <c r="DR21" s="17"/>
      <c r="DS21" s="17"/>
      <c r="DT21" s="17"/>
      <c r="DU21" s="17"/>
      <c r="DV21" s="17"/>
      <c r="DW21" s="17"/>
      <c r="DX21" s="17"/>
      <c r="DY21" s="21"/>
      <c r="DZ21" s="21"/>
      <c r="EC21" s="17"/>
      <c r="ED21" s="90"/>
      <c r="EE21" s="91"/>
      <c r="EF21" s="91"/>
      <c r="EG21" s="91"/>
      <c r="EH21" s="91"/>
      <c r="EI21" s="92"/>
      <c r="EJ21" s="90"/>
      <c r="EK21" s="91"/>
      <c r="EL21" s="91"/>
      <c r="EM21" s="91"/>
      <c r="EN21" s="91"/>
      <c r="EO21" s="91"/>
      <c r="EP21" s="91"/>
      <c r="EQ21" s="91"/>
      <c r="ER21" s="91"/>
      <c r="ES21" s="91"/>
      <c r="ET21" s="91"/>
      <c r="EU21" s="91"/>
      <c r="EV21" s="91"/>
      <c r="EW21" s="92"/>
      <c r="EX21" s="17"/>
      <c r="EY21" s="21"/>
      <c r="EZ21" s="21"/>
      <c r="FC21" s="17"/>
      <c r="FD21" s="17"/>
      <c r="FE21" s="123"/>
      <c r="FF21" s="123"/>
      <c r="FG21" s="123"/>
      <c r="FH21" s="123"/>
      <c r="FI21" s="123"/>
      <c r="FJ21" s="123"/>
      <c r="FK21" s="123"/>
      <c r="FL21" s="123"/>
      <c r="FM21" s="123"/>
      <c r="FN21" s="123"/>
      <c r="FO21" s="123"/>
      <c r="FP21" s="123"/>
      <c r="FQ21" s="123"/>
      <c r="FR21" s="123"/>
      <c r="FS21" s="123"/>
      <c r="FT21" s="123"/>
      <c r="FU21" s="123"/>
      <c r="FV21" s="123"/>
      <c r="FW21" s="123"/>
      <c r="FX21" s="123"/>
      <c r="FY21" s="123"/>
      <c r="FZ21" s="21"/>
      <c r="GC21" s="17"/>
      <c r="GD21" s="17"/>
      <c r="GE21" s="17"/>
      <c r="GF21" s="17"/>
      <c r="GG21" s="17"/>
      <c r="GH21" s="17"/>
      <c r="GI21" s="17"/>
      <c r="GJ21" s="17"/>
      <c r="GK21" s="17"/>
      <c r="GL21" s="17"/>
      <c r="GM21" s="17"/>
      <c r="GN21" s="17"/>
      <c r="GO21" s="17"/>
      <c r="GP21" s="17"/>
      <c r="GQ21" s="17"/>
      <c r="GR21" s="17"/>
      <c r="GS21" s="17"/>
      <c r="GT21" s="17"/>
      <c r="GU21" s="17"/>
      <c r="GV21" s="17"/>
      <c r="GW21" s="17"/>
      <c r="GX21" s="17"/>
      <c r="GY21" s="21"/>
      <c r="GZ21" s="21"/>
      <c r="HC21" s="17"/>
      <c r="HD21" s="17"/>
      <c r="HE21" s="17"/>
      <c r="HF21" s="17"/>
      <c r="HG21" s="17"/>
      <c r="HH21" s="17"/>
      <c r="HI21" s="17"/>
      <c r="HJ21" s="17"/>
      <c r="HK21" s="17"/>
      <c r="HL21" s="17"/>
      <c r="HM21" s="17"/>
      <c r="HN21" s="17"/>
      <c r="HO21" s="17"/>
      <c r="HP21" s="17"/>
      <c r="HQ21" s="17"/>
      <c r="HR21" s="17"/>
      <c r="HS21" s="17"/>
      <c r="HT21" s="17"/>
      <c r="HU21" s="17"/>
      <c r="HV21" s="17"/>
      <c r="HW21" s="17"/>
      <c r="HX21" s="17"/>
      <c r="HY21" s="21"/>
      <c r="HZ21" s="21"/>
      <c r="IA21" s="19"/>
      <c r="IB21" s="12"/>
      <c r="IC21" s="11"/>
      <c r="IX21" s="12"/>
    </row>
    <row r="22" spans="1:258" ht="25" customHeight="1" thickTop="1">
      <c r="D22" s="84" t="s">
        <v>49</v>
      </c>
      <c r="E22" s="85"/>
      <c r="F22" s="85"/>
      <c r="G22" s="85"/>
      <c r="H22" s="85"/>
      <c r="I22" s="85"/>
      <c r="J22" s="85"/>
      <c r="K22" s="85"/>
      <c r="L22" s="86"/>
      <c r="M22" s="17"/>
      <c r="N22" s="17"/>
      <c r="O22" s="84" t="s">
        <v>50</v>
      </c>
      <c r="P22" s="85"/>
      <c r="Q22" s="85"/>
      <c r="R22" s="85"/>
      <c r="S22" s="85"/>
      <c r="T22" s="85"/>
      <c r="U22" s="85"/>
      <c r="V22" s="85"/>
      <c r="W22" s="86"/>
      <c r="X22" s="17"/>
      <c r="Y22" s="21"/>
      <c r="Z22" s="21"/>
      <c r="AA22" s="115" t="s">
        <v>69</v>
      </c>
      <c r="AB22" s="115"/>
      <c r="AC22" s="115"/>
      <c r="AD22" s="116" t="s">
        <v>70</v>
      </c>
      <c r="AE22" s="117"/>
      <c r="AF22" s="117"/>
      <c r="AG22" s="118"/>
      <c r="AH22" s="45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7"/>
      <c r="AX22" s="17"/>
      <c r="AY22" s="21"/>
      <c r="AZ22" s="21"/>
      <c r="BB22" s="90" t="s">
        <v>88</v>
      </c>
      <c r="BC22" s="91"/>
      <c r="BD22" s="84">
        <f>AVERAGE(BD8:BF20)</f>
        <v>25</v>
      </c>
      <c r="BE22" s="85"/>
      <c r="BF22" s="86"/>
      <c r="BG22" s="84">
        <f>AVERAGE(BG8:BI20)</f>
        <v>292</v>
      </c>
      <c r="BH22" s="85"/>
      <c r="BI22" s="86"/>
      <c r="BJ22" s="109"/>
      <c r="BK22" s="110"/>
      <c r="BL22" s="110"/>
      <c r="BM22" s="110"/>
      <c r="BN22" s="110"/>
      <c r="BO22" s="111"/>
      <c r="BP22" s="112"/>
      <c r="BQ22" s="112"/>
      <c r="BR22" s="112"/>
      <c r="BS22" s="112"/>
      <c r="BT22" s="69" t="s">
        <v>95</v>
      </c>
      <c r="BU22" s="113">
        <f>AVERAGE(BU8:BY20)</f>
        <v>97.615384615384613</v>
      </c>
      <c r="BV22" s="113"/>
      <c r="BW22" s="113"/>
      <c r="BX22" s="113"/>
      <c r="BY22" s="114"/>
      <c r="BZ22" s="21"/>
      <c r="CC22" s="51"/>
      <c r="CD22" s="63" t="s">
        <v>90</v>
      </c>
      <c r="CE22" s="63" t="s">
        <v>92</v>
      </c>
      <c r="CF22" s="17"/>
      <c r="CG22" s="17"/>
      <c r="CH22" s="17"/>
      <c r="CI22" s="17"/>
      <c r="CJ22" s="17"/>
      <c r="CK22" s="17"/>
      <c r="CL22" s="17"/>
      <c r="CM22" s="17"/>
      <c r="CN22" s="17"/>
      <c r="CO22" s="17"/>
      <c r="CP22" s="17"/>
      <c r="CQ22" s="17"/>
      <c r="CR22" s="17"/>
      <c r="CS22" s="17"/>
      <c r="CT22" s="17"/>
      <c r="CU22" s="17"/>
      <c r="CV22" s="17"/>
      <c r="CW22" s="17"/>
      <c r="CX22" s="52"/>
      <c r="CY22" s="21"/>
      <c r="CZ22" s="21"/>
      <c r="DC22" s="17"/>
      <c r="DD22" s="17"/>
      <c r="DE22" s="17"/>
      <c r="DF22" s="17"/>
      <c r="DG22" s="17"/>
      <c r="DH22" s="17"/>
      <c r="DI22" s="17"/>
      <c r="DJ22" s="17"/>
      <c r="DK22" s="17"/>
      <c r="DL22" s="17"/>
      <c r="DM22" s="17"/>
      <c r="DN22" s="17"/>
      <c r="DO22" s="17"/>
      <c r="DP22" s="17"/>
      <c r="DQ22" s="17"/>
      <c r="DR22" s="17"/>
      <c r="DS22" s="17"/>
      <c r="DT22" s="17"/>
      <c r="DU22" s="17"/>
      <c r="DV22" s="17"/>
      <c r="DW22" s="17"/>
      <c r="DX22" s="17"/>
      <c r="DY22" s="21"/>
      <c r="DZ22" s="21"/>
      <c r="EC22" s="17"/>
      <c r="ED22" s="17"/>
      <c r="EE22" s="17"/>
      <c r="EF22" s="17"/>
      <c r="EG22" s="17"/>
      <c r="EH22" s="17"/>
      <c r="EI22" s="17"/>
      <c r="EJ22" s="17"/>
      <c r="EK22" s="17"/>
      <c r="EL22" s="17"/>
      <c r="EM22" s="17"/>
      <c r="EN22" s="17"/>
      <c r="EO22" s="17"/>
      <c r="EP22" s="17"/>
      <c r="EQ22" s="17"/>
      <c r="ER22" s="17"/>
      <c r="ES22" s="17"/>
      <c r="ET22" s="17"/>
      <c r="EU22" s="17"/>
      <c r="EV22" s="17"/>
      <c r="EW22" s="17"/>
      <c r="EX22" s="17"/>
      <c r="EY22" s="21"/>
      <c r="EZ22" s="21"/>
      <c r="FC22" s="17"/>
      <c r="FD22" s="17"/>
      <c r="FE22" s="17"/>
      <c r="FF22" s="17"/>
      <c r="FG22" s="17"/>
      <c r="FH22" s="17"/>
      <c r="FI22" s="17"/>
      <c r="FJ22" s="17"/>
      <c r="FK22" s="17"/>
      <c r="FL22" s="17"/>
      <c r="FM22" s="17"/>
      <c r="FN22" s="17"/>
      <c r="FO22" s="17"/>
      <c r="FP22" s="17"/>
      <c r="FQ22" s="17"/>
      <c r="FR22" s="17"/>
      <c r="FS22" s="17"/>
      <c r="FT22" s="17"/>
      <c r="FU22" s="17"/>
      <c r="FV22" s="17"/>
      <c r="FW22" s="17"/>
      <c r="FX22" s="17"/>
      <c r="FY22" s="21"/>
      <c r="FZ22" s="21"/>
      <c r="GC22" s="17"/>
      <c r="GD22" s="17"/>
      <c r="GE22" s="17" t="s">
        <v>174</v>
      </c>
      <c r="GF22" s="17"/>
      <c r="GG22" s="17"/>
      <c r="GH22" s="17"/>
      <c r="GI22" s="17"/>
      <c r="GJ22" s="17"/>
      <c r="GK22" s="17"/>
      <c r="GL22" s="17"/>
      <c r="GM22" s="17"/>
      <c r="GN22" s="17"/>
      <c r="GO22" s="17"/>
      <c r="GP22" s="17"/>
      <c r="GQ22" s="17"/>
      <c r="GR22" s="17"/>
      <c r="GS22" s="17"/>
      <c r="GT22" s="17"/>
      <c r="GU22" s="17"/>
      <c r="GV22" s="17"/>
      <c r="GW22" s="17"/>
      <c r="GX22" s="17"/>
      <c r="GY22" s="21"/>
      <c r="GZ22" s="21"/>
      <c r="HC22" s="17"/>
      <c r="HD22" s="17"/>
      <c r="HE22" s="17"/>
      <c r="HF22" s="17"/>
      <c r="HG22" s="17"/>
      <c r="HH22" s="17"/>
      <c r="HI22" s="17"/>
      <c r="HJ22" s="17"/>
      <c r="HK22" s="17"/>
      <c r="HL22" s="17"/>
      <c r="HM22" s="17"/>
      <c r="HN22" s="17"/>
      <c r="HO22" s="17"/>
      <c r="HP22" s="17"/>
      <c r="HQ22" s="17"/>
      <c r="HR22" s="17"/>
      <c r="HS22" s="17"/>
      <c r="HT22" s="17"/>
      <c r="HU22" s="17"/>
      <c r="HV22" s="17"/>
      <c r="HW22" s="17"/>
      <c r="HX22" s="17"/>
      <c r="HY22" s="21"/>
      <c r="HZ22" s="21"/>
      <c r="IA22" s="19"/>
      <c r="IB22" s="12"/>
      <c r="IC22" s="11"/>
      <c r="IX22" s="12"/>
    </row>
    <row r="23" spans="1:258" ht="25" customHeight="1"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AC23" s="17"/>
      <c r="AD23" s="119"/>
      <c r="AE23" s="120"/>
      <c r="AF23" s="120"/>
      <c r="AG23" s="121"/>
      <c r="AH23" s="48"/>
      <c r="AI23" s="49"/>
      <c r="AJ23" s="49"/>
      <c r="AK23" s="49"/>
      <c r="AL23" s="49"/>
      <c r="AM23" s="49"/>
      <c r="AN23" s="49"/>
      <c r="AO23" s="49"/>
      <c r="AP23" s="49"/>
      <c r="AQ23" s="49"/>
      <c r="AR23" s="49"/>
      <c r="AS23" s="49"/>
      <c r="AT23" s="49"/>
      <c r="AU23" s="49"/>
      <c r="AV23" s="49"/>
      <c r="AW23" s="50"/>
      <c r="AX23" s="17"/>
      <c r="BC23" s="17"/>
      <c r="BD23" s="17"/>
      <c r="BE23" s="17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7"/>
      <c r="BQ23" s="17"/>
      <c r="BR23" s="17"/>
      <c r="BS23" s="17"/>
      <c r="BT23" s="17"/>
      <c r="BU23" s="17"/>
      <c r="BV23" s="17"/>
      <c r="BW23" s="17"/>
      <c r="BX23" s="17"/>
      <c r="CC23" s="51"/>
      <c r="CD23" s="17"/>
      <c r="CE23" s="63" t="s">
        <v>93</v>
      </c>
      <c r="CF23" s="17"/>
      <c r="CG23" s="17"/>
      <c r="CH23" s="17"/>
      <c r="CI23" s="17"/>
      <c r="CJ23" s="17"/>
      <c r="CK23" s="17"/>
      <c r="CL23" s="17"/>
      <c r="CM23" s="17"/>
      <c r="CN23" s="17"/>
      <c r="CO23" s="17"/>
      <c r="CP23" s="17"/>
      <c r="CQ23" s="17"/>
      <c r="CR23" s="17"/>
      <c r="CS23" s="17"/>
      <c r="CT23" s="17"/>
      <c r="CU23" s="17"/>
      <c r="CV23" s="17"/>
      <c r="CW23" s="17"/>
      <c r="CX23" s="52"/>
      <c r="DC23" s="17"/>
      <c r="DD23" s="17"/>
      <c r="DE23" s="17"/>
      <c r="DF23" s="17"/>
      <c r="DG23" s="17"/>
      <c r="DH23" s="17"/>
      <c r="DI23" s="17"/>
      <c r="DJ23" s="17"/>
      <c r="DK23" s="17"/>
      <c r="DL23" s="17"/>
      <c r="DM23" s="17"/>
      <c r="DN23" s="17"/>
      <c r="DO23" s="17"/>
      <c r="DP23" s="17"/>
      <c r="DQ23" s="17"/>
      <c r="DR23" s="17"/>
      <c r="DS23" s="17"/>
      <c r="DT23" s="17"/>
      <c r="DU23" s="17"/>
      <c r="DV23" s="17"/>
      <c r="DW23" s="17"/>
      <c r="DX23" s="17"/>
      <c r="EC23" s="17"/>
      <c r="ED23" s="87" t="s">
        <v>148</v>
      </c>
      <c r="EE23" s="88"/>
      <c r="EF23" s="88"/>
      <c r="EG23" s="88"/>
      <c r="EH23" s="88"/>
      <c r="EI23" s="89"/>
      <c r="EJ23" s="87"/>
      <c r="EK23" s="88"/>
      <c r="EL23" s="88"/>
      <c r="EM23" s="88"/>
      <c r="EN23" s="88"/>
      <c r="EO23" s="88"/>
      <c r="EP23" s="88"/>
      <c r="EQ23" s="88"/>
      <c r="ER23" s="88"/>
      <c r="ES23" s="88"/>
      <c r="ET23" s="88"/>
      <c r="EU23" s="88"/>
      <c r="EV23" s="88"/>
      <c r="EW23" s="89"/>
      <c r="EX23" s="17"/>
      <c r="FC23" s="17"/>
      <c r="FD23" s="17"/>
      <c r="FE23" s="17"/>
      <c r="FF23" s="17"/>
      <c r="FG23" s="17"/>
      <c r="FH23" s="17"/>
      <c r="FI23" s="17"/>
      <c r="FJ23" s="17"/>
      <c r="FK23" s="17"/>
      <c r="FL23" s="17"/>
      <c r="FM23" s="17"/>
      <c r="FN23" s="17"/>
      <c r="FO23" s="17"/>
      <c r="FP23" s="17"/>
      <c r="FQ23" s="17"/>
      <c r="FR23" s="17"/>
      <c r="FS23" s="17"/>
      <c r="FT23" s="17"/>
      <c r="FU23" s="17"/>
      <c r="FV23" s="17"/>
      <c r="FW23" s="17"/>
      <c r="FX23" s="17"/>
      <c r="GC23" s="17"/>
      <c r="GD23" s="17"/>
      <c r="GE23" s="100" t="s">
        <v>175</v>
      </c>
      <c r="GF23" s="101"/>
      <c r="GG23" s="101"/>
      <c r="GH23" s="101"/>
      <c r="GI23" s="102"/>
      <c r="GJ23" s="100" t="s">
        <v>176</v>
      </c>
      <c r="GK23" s="101"/>
      <c r="GL23" s="101"/>
      <c r="GM23" s="101"/>
      <c r="GN23" s="102"/>
      <c r="GO23" s="100" t="s">
        <v>177</v>
      </c>
      <c r="GP23" s="101"/>
      <c r="GQ23" s="101"/>
      <c r="GR23" s="101"/>
      <c r="GS23" s="102"/>
      <c r="GT23" s="17"/>
      <c r="GU23" s="17"/>
      <c r="GV23" s="17"/>
      <c r="GW23" s="17"/>
      <c r="GX23" s="17"/>
      <c r="HC23" s="17"/>
      <c r="HD23" s="17"/>
      <c r="HE23" s="17"/>
      <c r="HF23" s="17"/>
      <c r="HG23" s="17"/>
      <c r="HH23" s="17"/>
      <c r="HI23" s="17"/>
      <c r="HJ23" s="17"/>
      <c r="HK23" s="17"/>
      <c r="HL23" s="17"/>
      <c r="HM23" s="17"/>
      <c r="HN23" s="17"/>
      <c r="HO23" s="17"/>
      <c r="HP23" s="17"/>
      <c r="HQ23" s="17"/>
      <c r="HR23" s="17"/>
      <c r="HS23" s="17"/>
      <c r="HT23" s="17"/>
      <c r="HU23" s="17"/>
      <c r="HV23" s="17"/>
      <c r="HW23" s="17"/>
      <c r="HX23" s="17"/>
      <c r="IA23" s="19"/>
      <c r="IC23" s="11"/>
      <c r="IX23" s="12"/>
    </row>
    <row r="24" spans="1:258" ht="25" customHeight="1">
      <c r="C24" s="36" t="s">
        <v>53</v>
      </c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36" t="s">
        <v>53</v>
      </c>
      <c r="O24" s="17"/>
      <c r="P24" s="17"/>
      <c r="Q24" s="17"/>
      <c r="R24" s="17"/>
      <c r="S24" s="17"/>
      <c r="T24" s="17"/>
      <c r="U24" s="17"/>
      <c r="V24" s="17"/>
      <c r="W24" s="17"/>
      <c r="X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BC24" s="17"/>
      <c r="BD24" s="64" t="s">
        <v>89</v>
      </c>
      <c r="BE24" s="64" t="s">
        <v>91</v>
      </c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7"/>
      <c r="BQ24" s="17"/>
      <c r="BR24" s="17"/>
      <c r="BS24" s="17"/>
      <c r="BT24" s="17"/>
      <c r="BU24" s="17"/>
      <c r="BV24" s="17"/>
      <c r="BW24" s="17"/>
      <c r="BX24" s="17"/>
      <c r="CC24" s="51"/>
      <c r="CD24" s="67" t="s">
        <v>94</v>
      </c>
      <c r="CE24" s="67" t="s">
        <v>96</v>
      </c>
      <c r="CF24" s="17"/>
      <c r="CG24" s="17"/>
      <c r="CH24" s="17"/>
      <c r="CI24" s="17"/>
      <c r="CJ24" s="17"/>
      <c r="CK24" s="17"/>
      <c r="CL24" s="17"/>
      <c r="CM24" s="17"/>
      <c r="CN24" s="17"/>
      <c r="CO24" s="17"/>
      <c r="CP24" s="17"/>
      <c r="CQ24" s="17"/>
      <c r="CR24" s="17"/>
      <c r="CS24" s="17"/>
      <c r="CT24" s="17"/>
      <c r="CU24" s="17"/>
      <c r="CV24" s="17"/>
      <c r="CW24" s="17"/>
      <c r="CX24" s="52"/>
      <c r="DC24" s="17"/>
      <c r="DD24" s="17"/>
      <c r="DE24" s="17"/>
      <c r="DF24" s="17"/>
      <c r="DG24" s="17"/>
      <c r="DH24" s="17"/>
      <c r="DI24" s="17"/>
      <c r="DJ24" s="17"/>
      <c r="DK24" s="17"/>
      <c r="DL24" s="17"/>
      <c r="DM24" s="17"/>
      <c r="DN24" s="17"/>
      <c r="DO24" s="17"/>
      <c r="DP24" s="17"/>
      <c r="DQ24" s="17"/>
      <c r="DR24" s="17"/>
      <c r="DS24" s="17"/>
      <c r="DT24" s="17"/>
      <c r="DU24" s="17"/>
      <c r="DV24" s="17"/>
      <c r="DW24" s="17"/>
      <c r="DX24" s="17"/>
      <c r="EC24" s="17"/>
      <c r="ED24" s="90"/>
      <c r="EE24" s="91"/>
      <c r="EF24" s="91"/>
      <c r="EG24" s="91"/>
      <c r="EH24" s="91"/>
      <c r="EI24" s="92"/>
      <c r="EJ24" s="90"/>
      <c r="EK24" s="91"/>
      <c r="EL24" s="91"/>
      <c r="EM24" s="91"/>
      <c r="EN24" s="91"/>
      <c r="EO24" s="91"/>
      <c r="EP24" s="91"/>
      <c r="EQ24" s="91"/>
      <c r="ER24" s="91"/>
      <c r="ES24" s="91"/>
      <c r="ET24" s="91"/>
      <c r="EU24" s="91"/>
      <c r="EV24" s="91"/>
      <c r="EW24" s="92"/>
      <c r="EX24" s="17"/>
      <c r="FC24" s="17"/>
      <c r="FD24" s="17"/>
      <c r="FE24" s="17"/>
      <c r="FF24" s="17"/>
      <c r="FG24" s="17"/>
      <c r="FH24" s="17"/>
      <c r="FI24" s="17"/>
      <c r="FJ24" s="17"/>
      <c r="FK24" s="17"/>
      <c r="FL24" s="17"/>
      <c r="FM24" s="17"/>
      <c r="FN24" s="17"/>
      <c r="FO24" s="17"/>
      <c r="FP24" s="17"/>
      <c r="FQ24" s="17"/>
      <c r="FR24" s="17"/>
      <c r="FS24" s="17"/>
      <c r="FT24" s="17"/>
      <c r="FU24" s="17"/>
      <c r="FV24" s="17"/>
      <c r="FW24" s="17"/>
      <c r="FX24" s="17"/>
      <c r="GC24" s="17"/>
      <c r="GD24" s="17"/>
      <c r="GE24" s="103" t="str">
        <f>"-0.579"</f>
        <v>-0.579</v>
      </c>
      <c r="GF24" s="104"/>
      <c r="GG24" s="104"/>
      <c r="GH24" s="104"/>
      <c r="GI24" s="105"/>
      <c r="GJ24" s="103" t="str">
        <f>"-0.692"</f>
        <v>-0.692</v>
      </c>
      <c r="GK24" s="104"/>
      <c r="GL24" s="104"/>
      <c r="GM24" s="104"/>
      <c r="GN24" s="105"/>
      <c r="GO24" s="87" t="str">
        <f>"-0.945"</f>
        <v>-0.945</v>
      </c>
      <c r="GP24" s="88"/>
      <c r="GQ24" s="88"/>
      <c r="GR24" s="88"/>
      <c r="GS24" s="89"/>
      <c r="GT24" s="17"/>
      <c r="GU24" s="17"/>
      <c r="GV24" s="17"/>
      <c r="GW24" s="17"/>
      <c r="GX24" s="17"/>
      <c r="HC24" s="17"/>
      <c r="HD24" s="17"/>
      <c r="HE24" s="17"/>
      <c r="HF24" s="17"/>
      <c r="HG24" s="17"/>
      <c r="HH24" s="17"/>
      <c r="HI24" s="17"/>
      <c r="HJ24" s="17"/>
      <c r="HK24" s="17"/>
      <c r="HL24" s="17"/>
      <c r="HM24" s="17"/>
      <c r="HN24" s="17"/>
      <c r="HO24" s="17"/>
      <c r="HP24" s="17"/>
      <c r="HQ24" s="17"/>
      <c r="HR24" s="17"/>
      <c r="HS24" s="17"/>
      <c r="HT24" s="17"/>
      <c r="HU24" s="17"/>
      <c r="HV24" s="17"/>
      <c r="HW24" s="17"/>
      <c r="HX24" s="17"/>
      <c r="IA24" s="19"/>
      <c r="IC24" s="11"/>
      <c r="IX24" s="12"/>
    </row>
    <row r="25" spans="1:258" ht="25" customHeight="1"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21"/>
      <c r="Z25" s="21"/>
      <c r="AC25" s="17"/>
      <c r="AD25" s="84" t="s">
        <v>70</v>
      </c>
      <c r="AE25" s="85"/>
      <c r="AF25" s="86"/>
      <c r="AG25" s="17" t="s">
        <v>71</v>
      </c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21"/>
      <c r="AZ25" s="21"/>
      <c r="BC25" s="17"/>
      <c r="BD25" s="63" t="s">
        <v>90</v>
      </c>
      <c r="BE25" s="63" t="s">
        <v>92</v>
      </c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7"/>
      <c r="BQ25" s="17"/>
      <c r="BR25" s="17"/>
      <c r="BS25" s="17"/>
      <c r="BT25" s="17"/>
      <c r="BU25" s="17"/>
      <c r="BV25" s="17"/>
      <c r="BW25" s="17"/>
      <c r="BX25" s="17"/>
      <c r="BY25" s="21"/>
      <c r="BZ25" s="21"/>
      <c r="CC25" s="51"/>
      <c r="CD25" s="17"/>
      <c r="CE25" s="67" t="s">
        <v>97</v>
      </c>
      <c r="CF25" s="17"/>
      <c r="CG25" s="17"/>
      <c r="CH25" s="17"/>
      <c r="CI25" s="17"/>
      <c r="CJ25" s="17"/>
      <c r="CK25" s="17"/>
      <c r="CL25" s="17"/>
      <c r="CM25" s="17"/>
      <c r="CN25" s="17"/>
      <c r="CO25" s="17"/>
      <c r="CP25" s="17"/>
      <c r="CQ25" s="17"/>
      <c r="CR25" s="17"/>
      <c r="CS25" s="17"/>
      <c r="CT25" s="17"/>
      <c r="CU25" s="17"/>
      <c r="CV25" s="17"/>
      <c r="CW25" s="17"/>
      <c r="CX25" s="52"/>
      <c r="CY25" s="21"/>
      <c r="CZ25" s="21"/>
      <c r="DC25" s="17"/>
      <c r="DD25" s="17"/>
      <c r="DE25" s="17"/>
      <c r="DF25" s="17"/>
      <c r="DG25" s="17"/>
      <c r="DH25" s="17"/>
      <c r="DI25" s="17"/>
      <c r="DJ25" s="17"/>
      <c r="DK25" s="17"/>
      <c r="DL25" s="17"/>
      <c r="DM25" s="17"/>
      <c r="DN25" s="17"/>
      <c r="DO25" s="17"/>
      <c r="DP25" s="17"/>
      <c r="DQ25" s="17"/>
      <c r="DR25" s="17"/>
      <c r="DS25" s="17"/>
      <c r="DT25" s="17"/>
      <c r="DU25" s="17"/>
      <c r="DV25" s="17"/>
      <c r="DW25" s="17"/>
      <c r="DX25" s="17"/>
      <c r="DY25" s="21"/>
      <c r="DZ25" s="21"/>
      <c r="EC25" s="17"/>
      <c r="ED25" s="17"/>
      <c r="EE25" s="17"/>
      <c r="EF25" s="17"/>
      <c r="EG25" s="17"/>
      <c r="EH25" s="17"/>
      <c r="EI25" s="17"/>
      <c r="EJ25" s="17"/>
      <c r="EK25" s="17"/>
      <c r="EL25" s="17"/>
      <c r="EM25" s="17"/>
      <c r="EN25" s="17"/>
      <c r="EO25" s="17"/>
      <c r="EP25" s="17"/>
      <c r="EQ25" s="17"/>
      <c r="ER25" s="17"/>
      <c r="ES25" s="17"/>
      <c r="ET25" s="17"/>
      <c r="EU25" s="17"/>
      <c r="EV25" s="17"/>
      <c r="EW25" s="17"/>
      <c r="EX25" s="17"/>
      <c r="EY25" s="21"/>
      <c r="EZ25" s="21"/>
      <c r="FC25" s="17"/>
      <c r="FD25" s="17"/>
      <c r="FE25" s="17"/>
      <c r="FF25" s="17"/>
      <c r="FG25" s="17"/>
      <c r="FH25" s="17"/>
      <c r="FI25" s="17"/>
      <c r="FJ25" s="17"/>
      <c r="FK25" s="17"/>
      <c r="FL25" s="17"/>
      <c r="FM25" s="17"/>
      <c r="FN25" s="17"/>
      <c r="FO25" s="17"/>
      <c r="FP25" s="17"/>
      <c r="FQ25" s="17"/>
      <c r="FR25" s="17"/>
      <c r="FS25" s="17"/>
      <c r="FT25" s="17"/>
      <c r="FU25" s="17"/>
      <c r="FV25" s="17"/>
      <c r="FW25" s="17"/>
      <c r="FX25" s="17"/>
      <c r="FY25" s="21"/>
      <c r="FZ25" s="21"/>
      <c r="GC25" s="17"/>
      <c r="GD25" s="17"/>
      <c r="GE25" s="106"/>
      <c r="GF25" s="107"/>
      <c r="GG25" s="107"/>
      <c r="GH25" s="107"/>
      <c r="GI25" s="108"/>
      <c r="GJ25" s="106"/>
      <c r="GK25" s="107"/>
      <c r="GL25" s="107"/>
      <c r="GM25" s="107"/>
      <c r="GN25" s="108"/>
      <c r="GO25" s="90"/>
      <c r="GP25" s="91"/>
      <c r="GQ25" s="91"/>
      <c r="GR25" s="91"/>
      <c r="GS25" s="92"/>
      <c r="GT25" s="17"/>
      <c r="GU25" s="17"/>
      <c r="GV25" s="17"/>
      <c r="GW25" s="17"/>
      <c r="GX25" s="17"/>
      <c r="GY25" s="21"/>
      <c r="GZ25" s="21"/>
      <c r="HC25" s="17"/>
      <c r="HD25" s="17"/>
      <c r="HE25" s="17"/>
      <c r="HF25" s="17"/>
      <c r="HG25" s="17"/>
      <c r="HH25" s="17"/>
      <c r="HI25" s="17"/>
      <c r="HJ25" s="17"/>
      <c r="HK25" s="17"/>
      <c r="HL25" s="17"/>
      <c r="HM25" s="17"/>
      <c r="HN25" s="17"/>
      <c r="HO25" s="17"/>
      <c r="HP25" s="17"/>
      <c r="HQ25" s="17"/>
      <c r="HR25" s="17"/>
      <c r="HS25" s="17"/>
      <c r="HT25" s="17"/>
      <c r="HU25" s="17"/>
      <c r="HV25" s="17"/>
      <c r="HW25" s="17"/>
      <c r="HX25" s="17"/>
      <c r="HY25" s="21"/>
      <c r="HZ25" s="21"/>
      <c r="IA25" s="19"/>
      <c r="IC25" s="11"/>
      <c r="IX25" s="12"/>
    </row>
    <row r="26" spans="1:258" ht="25" customHeight="1"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21"/>
      <c r="Z26" s="21"/>
      <c r="AC26" s="17"/>
      <c r="AD26" s="17"/>
      <c r="AE26" s="17"/>
      <c r="AF26" s="17"/>
      <c r="AG26" s="17" t="s">
        <v>35</v>
      </c>
      <c r="AH26" s="17" t="s">
        <v>72</v>
      </c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21"/>
      <c r="AZ26" s="21"/>
      <c r="BC26" s="17"/>
      <c r="BD26" s="17"/>
      <c r="BE26" s="63" t="s">
        <v>93</v>
      </c>
      <c r="BF26" s="17"/>
      <c r="BG26" s="17"/>
      <c r="BH26" s="17"/>
      <c r="BI26" s="17"/>
      <c r="BJ26" s="17"/>
      <c r="BK26" s="17"/>
      <c r="BL26" s="17"/>
      <c r="BM26" s="17"/>
      <c r="BN26" s="17"/>
      <c r="BO26" s="17"/>
      <c r="BP26" s="17"/>
      <c r="BQ26" s="17"/>
      <c r="BR26" s="17"/>
      <c r="BS26" s="17"/>
      <c r="BT26" s="17"/>
      <c r="BU26" s="17"/>
      <c r="BV26" s="17"/>
      <c r="BW26" s="17"/>
      <c r="BX26" s="17"/>
      <c r="BY26" s="21"/>
      <c r="BZ26" s="21"/>
      <c r="CC26" s="53"/>
      <c r="CD26" s="73" t="s">
        <v>95</v>
      </c>
      <c r="CE26" s="73" t="s">
        <v>98</v>
      </c>
      <c r="CF26" s="54"/>
      <c r="CG26" s="54"/>
      <c r="CH26" s="54"/>
      <c r="CI26" s="54"/>
      <c r="CJ26" s="54"/>
      <c r="CK26" s="54"/>
      <c r="CL26" s="54"/>
      <c r="CM26" s="54"/>
      <c r="CN26" s="54"/>
      <c r="CO26" s="54"/>
      <c r="CP26" s="54"/>
      <c r="CQ26" s="54"/>
      <c r="CR26" s="54"/>
      <c r="CS26" s="54"/>
      <c r="CT26" s="54"/>
      <c r="CU26" s="54"/>
      <c r="CV26" s="54"/>
      <c r="CW26" s="54"/>
      <c r="CX26" s="55"/>
      <c r="CY26" s="21"/>
      <c r="CZ26" s="21"/>
      <c r="DC26" s="17"/>
      <c r="DD26" s="17"/>
      <c r="DE26" s="17"/>
      <c r="DF26" s="17"/>
      <c r="DG26" s="17"/>
      <c r="DH26" s="17"/>
      <c r="DI26" s="17"/>
      <c r="DJ26" s="17"/>
      <c r="DK26" s="17"/>
      <c r="DL26" s="17"/>
      <c r="DM26" s="17"/>
      <c r="DN26" s="17"/>
      <c r="DO26" s="17"/>
      <c r="DP26" s="17"/>
      <c r="DQ26" s="17"/>
      <c r="DR26" s="17"/>
      <c r="DS26" s="17"/>
      <c r="DT26" s="17"/>
      <c r="DU26" s="17"/>
      <c r="DV26" s="17"/>
      <c r="DW26" s="17"/>
      <c r="DX26" s="17"/>
      <c r="DY26" s="21"/>
      <c r="DZ26" s="21"/>
      <c r="EC26" s="17"/>
      <c r="ED26" s="87" t="s">
        <v>149</v>
      </c>
      <c r="EE26" s="88"/>
      <c r="EF26" s="88"/>
      <c r="EG26" s="88"/>
      <c r="EH26" s="88"/>
      <c r="EI26" s="89"/>
      <c r="EJ26" s="87"/>
      <c r="EK26" s="88"/>
      <c r="EL26" s="88"/>
      <c r="EM26" s="88"/>
      <c r="EN26" s="88"/>
      <c r="EO26" s="88"/>
      <c r="EP26" s="88"/>
      <c r="EQ26" s="88"/>
      <c r="ER26" s="88"/>
      <c r="ES26" s="88"/>
      <c r="ET26" s="88"/>
      <c r="EU26" s="88"/>
      <c r="EV26" s="88"/>
      <c r="EW26" s="89"/>
      <c r="EX26" s="17"/>
      <c r="EY26" s="21"/>
      <c r="EZ26" s="21"/>
      <c r="FC26" s="17"/>
      <c r="FD26" s="17"/>
      <c r="FE26" s="17"/>
      <c r="FF26" s="17"/>
      <c r="FG26" s="17"/>
      <c r="FH26" s="17"/>
      <c r="FI26" s="17"/>
      <c r="FJ26" s="17"/>
      <c r="FK26" s="17"/>
      <c r="FL26" s="17"/>
      <c r="FM26" s="17"/>
      <c r="FN26" s="17"/>
      <c r="FO26" s="17"/>
      <c r="FP26" s="17"/>
      <c r="FQ26" s="17"/>
      <c r="FR26" s="17"/>
      <c r="FS26" s="17"/>
      <c r="FT26" s="17"/>
      <c r="FU26" s="17"/>
      <c r="FV26" s="17"/>
      <c r="FW26" s="17"/>
      <c r="FX26" s="17"/>
      <c r="FY26" s="21"/>
      <c r="FZ26" s="21"/>
      <c r="GC26" s="17"/>
      <c r="GD26" s="17"/>
      <c r="GE26" s="17" t="s">
        <v>151</v>
      </c>
      <c r="GF26" s="17" t="s">
        <v>180</v>
      </c>
      <c r="GG26" s="17"/>
      <c r="GH26" s="17"/>
      <c r="GI26" s="17"/>
      <c r="GJ26" s="17"/>
      <c r="GK26" s="17"/>
      <c r="GL26" s="17"/>
      <c r="GM26" s="17"/>
      <c r="GN26" s="17"/>
      <c r="GO26" s="17"/>
      <c r="GP26" s="17"/>
      <c r="GQ26" s="17"/>
      <c r="GR26" s="17"/>
      <c r="GS26" s="17"/>
      <c r="GT26" s="17"/>
      <c r="GU26" s="17"/>
      <c r="GV26" s="17"/>
      <c r="GW26" s="17"/>
      <c r="GX26" s="17"/>
      <c r="GY26" s="21"/>
      <c r="GZ26" s="21"/>
      <c r="HC26" s="17"/>
      <c r="HD26" s="17"/>
      <c r="HE26" s="17"/>
      <c r="HF26" s="17"/>
      <c r="HG26" s="17"/>
      <c r="HH26" s="17"/>
      <c r="HI26" s="17"/>
      <c r="HJ26" s="17"/>
      <c r="HK26" s="17"/>
      <c r="HL26" s="17"/>
      <c r="HM26" s="17"/>
      <c r="HN26" s="17"/>
      <c r="HO26" s="17"/>
      <c r="HP26" s="17"/>
      <c r="HQ26" s="17"/>
      <c r="HR26" s="17"/>
      <c r="HS26" s="17"/>
      <c r="HT26" s="17"/>
      <c r="HU26" s="17"/>
      <c r="HV26" s="17"/>
      <c r="HW26" s="17"/>
      <c r="HX26" s="17"/>
      <c r="HY26" s="21"/>
      <c r="HZ26" s="21"/>
      <c r="IA26" s="19"/>
      <c r="IC26" s="11"/>
      <c r="IX26" s="12"/>
    </row>
    <row r="27" spans="1:258" ht="25" customHeight="1"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AC27" s="17"/>
      <c r="AD27" s="17"/>
      <c r="AE27" s="17"/>
      <c r="AF27" s="17"/>
      <c r="AG27" s="17" t="s">
        <v>35</v>
      </c>
      <c r="AH27" s="17" t="s">
        <v>73</v>
      </c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BC27" s="17"/>
      <c r="BD27" s="67" t="s">
        <v>94</v>
      </c>
      <c r="BE27" s="67" t="s">
        <v>96</v>
      </c>
      <c r="BF27" s="17"/>
      <c r="BG27" s="17"/>
      <c r="BH27" s="17"/>
      <c r="BI27" s="17"/>
      <c r="BJ27" s="17"/>
      <c r="BK27" s="17"/>
      <c r="BL27" s="17"/>
      <c r="BM27" s="17"/>
      <c r="BN27" s="17"/>
      <c r="BO27" s="17"/>
      <c r="BP27" s="17"/>
      <c r="BQ27" s="17"/>
      <c r="BR27" s="17"/>
      <c r="BS27" s="17"/>
      <c r="BT27" s="17"/>
      <c r="BU27" s="17"/>
      <c r="BV27" s="17"/>
      <c r="BW27" s="17"/>
      <c r="BX27" s="17"/>
      <c r="CC27" s="74"/>
      <c r="CD27" s="71" t="s">
        <v>79</v>
      </c>
      <c r="CE27" s="71" t="s">
        <v>107</v>
      </c>
      <c r="CF27" s="71"/>
      <c r="CG27" s="71"/>
      <c r="CH27" s="71"/>
      <c r="CI27" s="71"/>
      <c r="CJ27" s="71"/>
      <c r="CK27" s="71"/>
      <c r="CL27" s="71"/>
      <c r="CM27" s="71"/>
      <c r="CN27" s="71"/>
      <c r="CO27" s="71"/>
      <c r="CP27" s="71"/>
      <c r="CQ27" s="71"/>
      <c r="CR27" s="71"/>
      <c r="CS27" s="71"/>
      <c r="CT27" s="71"/>
      <c r="CU27" s="71"/>
      <c r="CV27" s="71"/>
      <c r="CW27" s="71"/>
      <c r="CX27" s="72"/>
      <c r="DC27" s="17"/>
      <c r="DD27" s="17"/>
      <c r="DE27" s="17"/>
      <c r="DF27" s="17"/>
      <c r="DG27" s="17"/>
      <c r="DH27" s="17"/>
      <c r="DI27" s="17"/>
      <c r="DJ27" s="17"/>
      <c r="DK27" s="17"/>
      <c r="DL27" s="17"/>
      <c r="DM27" s="17"/>
      <c r="DN27" s="17"/>
      <c r="DO27" s="17"/>
      <c r="DP27" s="17"/>
      <c r="DQ27" s="17"/>
      <c r="DR27" s="17"/>
      <c r="DS27" s="17"/>
      <c r="DT27" s="17"/>
      <c r="DU27" s="17"/>
      <c r="DV27" s="17"/>
      <c r="DW27" s="17"/>
      <c r="DX27" s="17"/>
      <c r="EC27" s="17"/>
      <c r="ED27" s="90"/>
      <c r="EE27" s="91"/>
      <c r="EF27" s="91"/>
      <c r="EG27" s="91"/>
      <c r="EH27" s="91"/>
      <c r="EI27" s="92"/>
      <c r="EJ27" s="90"/>
      <c r="EK27" s="91"/>
      <c r="EL27" s="91"/>
      <c r="EM27" s="91"/>
      <c r="EN27" s="91"/>
      <c r="EO27" s="91"/>
      <c r="EP27" s="91"/>
      <c r="EQ27" s="91"/>
      <c r="ER27" s="91"/>
      <c r="ES27" s="91"/>
      <c r="ET27" s="91"/>
      <c r="EU27" s="91"/>
      <c r="EV27" s="91"/>
      <c r="EW27" s="92"/>
      <c r="EX27" s="17"/>
      <c r="FC27" s="17"/>
      <c r="FD27" s="17"/>
      <c r="FE27" s="17"/>
      <c r="FF27" s="17"/>
      <c r="FG27" s="17"/>
      <c r="FH27" s="17"/>
      <c r="FI27" s="17"/>
      <c r="FJ27" s="17"/>
      <c r="FK27" s="17"/>
      <c r="FL27" s="17"/>
      <c r="FM27" s="17"/>
      <c r="FN27" s="17"/>
      <c r="FO27" s="17"/>
      <c r="FP27" s="17"/>
      <c r="FQ27" s="17"/>
      <c r="FR27" s="17"/>
      <c r="FS27" s="17"/>
      <c r="FT27" s="17"/>
      <c r="FU27" s="17"/>
      <c r="FV27" s="17"/>
      <c r="FW27" s="17"/>
      <c r="FX27" s="17"/>
      <c r="GC27" s="17"/>
      <c r="GD27" s="17"/>
      <c r="GE27" s="17"/>
      <c r="GF27" s="17" t="s">
        <v>178</v>
      </c>
      <c r="GG27" s="17"/>
      <c r="GH27" s="17"/>
      <c r="GI27" s="17"/>
      <c r="GJ27" s="17"/>
      <c r="GK27" s="17"/>
      <c r="GL27" s="17"/>
      <c r="GM27" s="17"/>
      <c r="GN27" s="84">
        <v>3</v>
      </c>
      <c r="GO27" s="86"/>
      <c r="GP27" s="17" t="s">
        <v>179</v>
      </c>
      <c r="GQ27" s="17"/>
      <c r="GR27" s="17"/>
      <c r="GS27" s="17"/>
      <c r="GT27" s="17"/>
      <c r="GU27" s="17"/>
      <c r="GV27" s="17"/>
      <c r="GW27" s="17"/>
      <c r="GX27" s="17"/>
      <c r="HC27" s="17"/>
      <c r="HD27" s="17"/>
      <c r="HE27" s="17"/>
      <c r="HF27" s="17"/>
      <c r="HG27" s="17"/>
      <c r="HH27" s="17"/>
      <c r="HI27" s="17"/>
      <c r="HJ27" s="17"/>
      <c r="HK27" s="17"/>
      <c r="HL27" s="17"/>
      <c r="HM27" s="17"/>
      <c r="HN27" s="17"/>
      <c r="HO27" s="17"/>
      <c r="HP27" s="17"/>
      <c r="HQ27" s="17"/>
      <c r="HR27" s="17"/>
      <c r="HS27" s="17"/>
      <c r="HT27" s="17"/>
      <c r="HU27" s="17"/>
      <c r="HV27" s="17"/>
      <c r="HW27" s="17"/>
      <c r="HX27" s="17"/>
      <c r="IA27" s="19"/>
      <c r="IC27" s="11"/>
      <c r="IX27" s="12"/>
    </row>
    <row r="28" spans="1:258" ht="25" customHeight="1"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AC28" s="17"/>
      <c r="AD28" s="17"/>
      <c r="AE28" s="17"/>
      <c r="AF28" s="17"/>
      <c r="AG28" s="17" t="s">
        <v>74</v>
      </c>
      <c r="AH28" s="17" t="s">
        <v>75</v>
      </c>
      <c r="AI28" s="17"/>
      <c r="AJ28" s="17"/>
      <c r="AK28" s="17"/>
      <c r="AL28" s="17"/>
      <c r="AM28" s="17"/>
      <c r="AN28" s="84" t="s">
        <v>46</v>
      </c>
      <c r="AO28" s="85"/>
      <c r="AP28" s="85"/>
      <c r="AQ28" s="86"/>
      <c r="AR28" s="17" t="s">
        <v>76</v>
      </c>
      <c r="AS28" s="17"/>
      <c r="AT28" s="17"/>
      <c r="AU28" s="17"/>
      <c r="AV28" s="17"/>
      <c r="AW28" s="17"/>
      <c r="AX28" s="17"/>
      <c r="BC28" s="17"/>
      <c r="BD28" s="17"/>
      <c r="BE28" s="67" t="s">
        <v>97</v>
      </c>
      <c r="BF28" s="17"/>
      <c r="BG28" s="17"/>
      <c r="BH28" s="17"/>
      <c r="BI28" s="17"/>
      <c r="BJ28" s="17"/>
      <c r="BK28" s="17"/>
      <c r="BL28" s="17"/>
      <c r="BM28" s="17"/>
      <c r="BN28" s="17"/>
      <c r="BO28" s="17"/>
      <c r="BP28" s="17"/>
      <c r="BQ28" s="17"/>
      <c r="BR28" s="17"/>
      <c r="BS28" s="17"/>
      <c r="BT28" s="17"/>
      <c r="BU28" s="17"/>
      <c r="BV28" s="17"/>
      <c r="BW28" s="17"/>
      <c r="BX28" s="17"/>
      <c r="CC28" s="53"/>
      <c r="CD28" s="54"/>
      <c r="CE28" s="54" t="s">
        <v>108</v>
      </c>
      <c r="CF28" s="54"/>
      <c r="CG28" s="54"/>
      <c r="CH28" s="54"/>
      <c r="CI28" s="54"/>
      <c r="CJ28" s="54"/>
      <c r="CK28" s="54"/>
      <c r="CL28" s="54"/>
      <c r="CM28" s="54"/>
      <c r="CN28" s="54"/>
      <c r="CO28" s="54"/>
      <c r="CP28" s="54"/>
      <c r="CQ28" s="54"/>
      <c r="CR28" s="54"/>
      <c r="CS28" s="54"/>
      <c r="CT28" s="54"/>
      <c r="CU28" s="54"/>
      <c r="CV28" s="54"/>
      <c r="CW28" s="54"/>
      <c r="CX28" s="55"/>
      <c r="DC28" s="17"/>
      <c r="DD28" s="17"/>
      <c r="DE28" s="17"/>
      <c r="DF28" s="17"/>
      <c r="DG28" s="17"/>
      <c r="DH28" s="17"/>
      <c r="DI28" s="17"/>
      <c r="DJ28" s="17"/>
      <c r="DK28" s="17"/>
      <c r="DL28" s="17"/>
      <c r="DM28" s="17"/>
      <c r="DN28" s="17"/>
      <c r="DO28" s="17"/>
      <c r="DP28" s="17"/>
      <c r="DQ28" s="17"/>
      <c r="DR28" s="17"/>
      <c r="DS28" s="17"/>
      <c r="DT28" s="17"/>
      <c r="DU28" s="17"/>
      <c r="DV28" s="17"/>
      <c r="DW28" s="17"/>
      <c r="DX28" s="17"/>
      <c r="EC28" s="17"/>
      <c r="ED28" s="17"/>
      <c r="EE28" s="17"/>
      <c r="EF28" s="17"/>
      <c r="EG28" s="17"/>
      <c r="EH28" s="17"/>
      <c r="EI28" s="17"/>
      <c r="EJ28" s="17"/>
      <c r="EK28" s="17"/>
      <c r="EL28" s="17"/>
      <c r="EM28" s="17"/>
      <c r="EN28" s="17"/>
      <c r="EO28" s="17"/>
      <c r="EP28" s="17"/>
      <c r="EQ28" s="17"/>
      <c r="ER28" s="17"/>
      <c r="ES28" s="17"/>
      <c r="ET28" s="17"/>
      <c r="EU28" s="17"/>
      <c r="EV28" s="17"/>
      <c r="EW28" s="17"/>
      <c r="EX28" s="17"/>
      <c r="FC28" s="17"/>
      <c r="FD28" s="17"/>
      <c r="FE28" s="17"/>
      <c r="FF28" s="17"/>
      <c r="FG28" s="17"/>
      <c r="FH28" s="17"/>
      <c r="FI28" s="17"/>
      <c r="FJ28" s="17"/>
      <c r="FK28" s="17"/>
      <c r="FL28" s="17"/>
      <c r="FM28" s="17"/>
      <c r="FN28" s="17"/>
      <c r="FO28" s="17"/>
      <c r="FP28" s="17"/>
      <c r="FQ28" s="17"/>
      <c r="FR28" s="17"/>
      <c r="FS28" s="17"/>
      <c r="FT28" s="17"/>
      <c r="FU28" s="17"/>
      <c r="FV28" s="17"/>
      <c r="FW28" s="17"/>
      <c r="FX28" s="17"/>
      <c r="GC28" s="17"/>
      <c r="GD28" s="17"/>
      <c r="GE28" s="17"/>
      <c r="GF28" s="17"/>
      <c r="GG28" s="17"/>
      <c r="GH28" s="17"/>
      <c r="GI28" s="17"/>
      <c r="GJ28" s="17"/>
      <c r="GK28" s="17"/>
      <c r="GL28" s="17"/>
      <c r="GM28" s="17"/>
      <c r="GN28" s="17"/>
      <c r="GO28" s="17"/>
      <c r="GP28" s="17"/>
      <c r="GQ28" s="17"/>
      <c r="GR28" s="17"/>
      <c r="GS28" s="17"/>
      <c r="GT28" s="17"/>
      <c r="GU28" s="17"/>
      <c r="GV28" s="17"/>
      <c r="GW28" s="17"/>
      <c r="GX28" s="17"/>
      <c r="HC28" s="17"/>
      <c r="HD28" s="17"/>
      <c r="HE28" s="17"/>
      <c r="HF28" s="17"/>
      <c r="HG28" s="17"/>
      <c r="HH28" s="17"/>
      <c r="HI28" s="17"/>
      <c r="HJ28" s="17"/>
      <c r="HK28" s="17"/>
      <c r="HL28" s="17"/>
      <c r="HM28" s="17"/>
      <c r="HN28" s="17"/>
      <c r="HO28" s="17"/>
      <c r="HP28" s="17"/>
      <c r="HQ28" s="17"/>
      <c r="HR28" s="17"/>
      <c r="HS28" s="17"/>
      <c r="HT28" s="17"/>
      <c r="HU28" s="17"/>
      <c r="HV28" s="17"/>
      <c r="HW28" s="17"/>
      <c r="HX28" s="17"/>
      <c r="IA28" s="19"/>
      <c r="IC28" s="11"/>
      <c r="IX28" s="12"/>
    </row>
    <row r="29" spans="1:258" ht="25" customHeight="1"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BC29" s="17"/>
      <c r="BD29" s="70" t="s">
        <v>95</v>
      </c>
      <c r="BE29" s="70" t="s">
        <v>98</v>
      </c>
      <c r="BF29" s="17"/>
      <c r="BG29" s="17"/>
      <c r="BH29" s="17"/>
      <c r="BI29" s="17"/>
      <c r="BJ29" s="17"/>
      <c r="BK29" s="17"/>
      <c r="BL29" s="17"/>
      <c r="BM29" s="17"/>
      <c r="BN29" s="17"/>
      <c r="BO29" s="17"/>
      <c r="BP29" s="17"/>
      <c r="BQ29" s="17"/>
      <c r="BR29" s="17"/>
      <c r="BS29" s="17"/>
      <c r="BT29" s="17"/>
      <c r="BU29" s="17"/>
      <c r="BV29" s="17"/>
      <c r="BW29" s="17"/>
      <c r="BX29" s="17"/>
      <c r="CC29" s="17"/>
      <c r="CD29" s="17"/>
      <c r="CE29" s="17"/>
      <c r="CF29" s="17"/>
      <c r="CG29" s="17"/>
      <c r="CH29" s="17"/>
      <c r="CI29" s="17"/>
      <c r="CJ29" s="17"/>
      <c r="CK29" s="17"/>
      <c r="CL29" s="17"/>
      <c r="CM29" s="17"/>
      <c r="CN29" s="17"/>
      <c r="CO29" s="17"/>
      <c r="CP29" s="17"/>
      <c r="CQ29" s="17"/>
      <c r="CR29" s="17"/>
      <c r="CS29" s="17"/>
      <c r="CT29" s="17"/>
      <c r="CU29" s="17"/>
      <c r="CV29" s="17"/>
      <c r="CW29" s="17"/>
      <c r="CX29" s="17"/>
      <c r="DC29" s="17"/>
      <c r="DD29" s="93" t="s">
        <v>139</v>
      </c>
      <c r="DE29" s="93"/>
      <c r="DF29" s="93"/>
      <c r="DG29" s="93"/>
      <c r="DH29" s="93"/>
      <c r="DI29" s="93"/>
      <c r="DJ29" s="93"/>
      <c r="DK29" s="93"/>
      <c r="DL29" s="93"/>
      <c r="DM29" s="17"/>
      <c r="DN29" s="17"/>
      <c r="DO29" s="93" t="s">
        <v>138</v>
      </c>
      <c r="DP29" s="93"/>
      <c r="DQ29" s="93"/>
      <c r="DR29" s="93"/>
      <c r="DS29" s="93"/>
      <c r="DT29" s="93"/>
      <c r="DU29" s="93"/>
      <c r="DV29" s="93"/>
      <c r="DW29" s="93"/>
      <c r="DX29" s="17"/>
      <c r="EC29" s="17"/>
      <c r="ED29" s="94" t="s">
        <v>150</v>
      </c>
      <c r="EE29" s="94"/>
      <c r="EF29" s="94"/>
      <c r="EG29" s="94"/>
      <c r="EH29" s="94"/>
      <c r="EI29" s="94"/>
      <c r="EJ29" s="94"/>
      <c r="EK29" s="94"/>
      <c r="EL29" s="94"/>
      <c r="EM29" s="94"/>
      <c r="EN29" s="94"/>
      <c r="EO29" s="94"/>
      <c r="EP29" s="94"/>
      <c r="EQ29" s="94"/>
      <c r="ER29" s="94"/>
      <c r="ES29" s="94"/>
      <c r="ET29" s="94"/>
      <c r="EU29" s="94"/>
      <c r="EV29" s="94"/>
      <c r="EW29" s="94"/>
      <c r="EX29" s="17"/>
      <c r="FC29" s="17"/>
      <c r="FD29" s="17"/>
      <c r="FE29" s="17"/>
      <c r="FF29" s="17"/>
      <c r="FG29" s="17"/>
      <c r="FH29" s="17"/>
      <c r="FI29" s="17"/>
      <c r="FJ29" s="17"/>
      <c r="FK29" s="17"/>
      <c r="FL29" s="17"/>
      <c r="FM29" s="17"/>
      <c r="FN29" s="17"/>
      <c r="FO29" s="17"/>
      <c r="FP29" s="17"/>
      <c r="FQ29" s="17"/>
      <c r="FR29" s="17"/>
      <c r="FS29" s="17"/>
      <c r="FT29" s="17"/>
      <c r="FU29" s="17"/>
      <c r="FV29" s="17"/>
      <c r="FW29" s="17"/>
      <c r="FX29" s="17"/>
      <c r="GC29" s="17"/>
      <c r="GD29" s="17"/>
      <c r="GE29" s="17"/>
      <c r="GF29" s="17"/>
      <c r="GG29" s="17"/>
      <c r="GH29" s="17"/>
      <c r="GI29" s="17"/>
      <c r="GJ29" s="17"/>
      <c r="GK29" s="17"/>
      <c r="GL29" s="17"/>
      <c r="GM29" s="17"/>
      <c r="GN29" s="17"/>
      <c r="GO29" s="17"/>
      <c r="GP29" s="17"/>
      <c r="GQ29" s="17"/>
      <c r="GR29" s="17"/>
      <c r="GS29" s="17"/>
      <c r="GT29" s="17"/>
      <c r="GU29" s="17"/>
      <c r="GV29" s="17"/>
      <c r="GW29" s="17"/>
      <c r="GX29" s="17"/>
      <c r="HC29" s="17"/>
      <c r="HD29" s="17"/>
      <c r="HE29" s="17"/>
      <c r="HF29" s="17"/>
      <c r="HG29" s="17"/>
      <c r="HH29" s="17"/>
      <c r="HI29" s="17"/>
      <c r="HJ29" s="17"/>
      <c r="HK29" s="17"/>
      <c r="HL29" s="17"/>
      <c r="HM29" s="17"/>
      <c r="HN29" s="17"/>
      <c r="HO29" s="17"/>
      <c r="HP29" s="17"/>
      <c r="HQ29" s="17"/>
      <c r="HR29" s="17"/>
      <c r="HS29" s="17"/>
      <c r="HT29" s="17"/>
      <c r="HU29" s="17"/>
      <c r="HV29" s="17"/>
      <c r="HW29" s="17"/>
      <c r="HX29" s="17"/>
      <c r="IA29" s="19"/>
      <c r="IC29" s="11"/>
      <c r="IX29" s="12"/>
    </row>
    <row r="30" spans="1:258" ht="25" customHeight="1"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AC30" s="13" t="s">
        <v>1</v>
      </c>
      <c r="AD30" s="9" t="s">
        <v>4</v>
      </c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10"/>
      <c r="BC30" s="17"/>
      <c r="BD30" s="17"/>
      <c r="BE30" s="17"/>
      <c r="BF30" s="17"/>
      <c r="BG30" s="17"/>
      <c r="BH30" s="17"/>
      <c r="BI30" s="17"/>
      <c r="BJ30" s="17"/>
      <c r="BK30" s="17"/>
      <c r="BL30" s="17"/>
      <c r="BM30" s="17"/>
      <c r="BN30" s="17"/>
      <c r="BO30" s="17"/>
      <c r="BP30" s="17"/>
      <c r="BQ30" s="17"/>
      <c r="BR30" s="17"/>
      <c r="BS30" s="17"/>
      <c r="BT30" s="17"/>
      <c r="BU30" s="17"/>
      <c r="BV30" s="17"/>
      <c r="BW30" s="17"/>
      <c r="BX30" s="17"/>
      <c r="CC30" s="17"/>
      <c r="CD30" s="17"/>
      <c r="CE30" s="17"/>
      <c r="CF30" s="17"/>
      <c r="CG30" s="17"/>
      <c r="CH30" s="17"/>
      <c r="CI30" s="17"/>
      <c r="CJ30" s="17"/>
      <c r="CK30" s="17"/>
      <c r="CL30" s="17"/>
      <c r="CM30" s="17"/>
      <c r="CN30" s="96" t="s">
        <v>109</v>
      </c>
      <c r="CO30" s="97"/>
      <c r="CP30" s="97"/>
      <c r="CQ30" s="97"/>
      <c r="CR30" s="97"/>
      <c r="CS30" s="97"/>
      <c r="CT30" s="80">
        <f>CU18</f>
        <v>-4.1959999999999997</v>
      </c>
      <c r="CU30" s="80"/>
      <c r="CV30" s="80"/>
      <c r="CW30" s="80"/>
      <c r="CX30" s="80"/>
      <c r="CY30" s="81"/>
      <c r="DC30" s="17"/>
      <c r="DD30" s="17"/>
      <c r="DE30" s="17"/>
      <c r="DF30" s="17"/>
      <c r="DG30" s="17"/>
      <c r="DH30" s="17"/>
      <c r="DI30" s="17"/>
      <c r="DJ30" s="17"/>
      <c r="DK30" s="17"/>
      <c r="DL30" s="17"/>
      <c r="DM30" s="17"/>
      <c r="DN30" s="17"/>
      <c r="DO30" s="17"/>
      <c r="DP30" s="17"/>
      <c r="DQ30" s="17"/>
      <c r="DR30" s="17"/>
      <c r="DS30" s="17"/>
      <c r="DT30" s="17"/>
      <c r="DU30" s="17"/>
      <c r="DV30" s="17"/>
      <c r="DW30" s="17"/>
      <c r="DX30" s="17"/>
      <c r="EC30" s="17"/>
      <c r="ED30" s="95"/>
      <c r="EE30" s="95"/>
      <c r="EF30" s="95"/>
      <c r="EG30" s="95"/>
      <c r="EH30" s="95"/>
      <c r="EI30" s="95"/>
      <c r="EJ30" s="95"/>
      <c r="EK30" s="95"/>
      <c r="EL30" s="95"/>
      <c r="EM30" s="95"/>
      <c r="EN30" s="95"/>
      <c r="EO30" s="95"/>
      <c r="EP30" s="95"/>
      <c r="EQ30" s="95"/>
      <c r="ER30" s="95"/>
      <c r="ES30" s="95"/>
      <c r="ET30" s="95"/>
      <c r="EU30" s="95"/>
      <c r="EV30" s="95"/>
      <c r="EW30" s="95"/>
      <c r="EX30" s="17"/>
      <c r="FC30" s="17"/>
      <c r="FD30" s="17"/>
      <c r="FE30" s="17"/>
      <c r="FF30" s="17"/>
      <c r="FG30" s="17"/>
      <c r="FH30" s="17"/>
      <c r="FI30" s="17"/>
      <c r="FJ30" s="17"/>
      <c r="FK30" s="17"/>
      <c r="FL30" s="17"/>
      <c r="FM30" s="17"/>
      <c r="FN30" s="17"/>
      <c r="FO30" s="17"/>
      <c r="FP30" s="17"/>
      <c r="FQ30" s="17"/>
      <c r="FR30" s="17"/>
      <c r="FS30" s="17"/>
      <c r="FT30" s="17"/>
      <c r="FU30" s="17"/>
      <c r="FV30" s="17"/>
      <c r="FW30" s="17"/>
      <c r="FX30" s="17"/>
      <c r="GC30" s="17"/>
      <c r="GD30" s="17"/>
      <c r="GE30" s="17"/>
      <c r="GF30" s="17"/>
      <c r="GG30" s="17"/>
      <c r="GH30" s="17"/>
      <c r="GI30" s="17"/>
      <c r="GJ30" s="17"/>
      <c r="GK30" s="17"/>
      <c r="GL30" s="17"/>
      <c r="GM30" s="17"/>
      <c r="GN30" s="17"/>
      <c r="GO30" s="17"/>
      <c r="GP30" s="17"/>
      <c r="GQ30" s="17"/>
      <c r="GR30" s="17"/>
      <c r="GS30" s="17"/>
      <c r="GT30" s="17"/>
      <c r="GU30" s="17"/>
      <c r="GV30" s="17"/>
      <c r="GW30" s="17"/>
      <c r="GX30" s="17"/>
      <c r="HC30" s="17"/>
      <c r="HD30" s="17"/>
      <c r="HE30" s="17"/>
      <c r="HF30" s="17"/>
      <c r="HG30" s="17"/>
      <c r="HH30" s="17"/>
      <c r="HI30" s="17"/>
      <c r="HJ30" s="17"/>
      <c r="HK30" s="17"/>
      <c r="HL30" s="17"/>
      <c r="HM30" s="17"/>
      <c r="HN30" s="17"/>
      <c r="HO30" s="17"/>
      <c r="HP30" s="17"/>
      <c r="HQ30" s="17"/>
      <c r="HR30" s="17"/>
      <c r="HS30" s="17"/>
      <c r="HT30" s="17"/>
      <c r="HU30" s="17"/>
      <c r="HV30" s="17"/>
      <c r="HW30" s="17"/>
      <c r="HX30" s="17"/>
      <c r="IA30" s="19"/>
      <c r="IC30" s="11"/>
      <c r="IX30" s="12"/>
    </row>
    <row r="31" spans="1:258" ht="25" customHeight="1">
      <c r="C31" s="17">
        <v>0</v>
      </c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>
        <v>0</v>
      </c>
      <c r="O31" s="17"/>
      <c r="P31" s="17"/>
      <c r="Q31" s="17"/>
      <c r="R31" s="17"/>
      <c r="S31" s="17"/>
      <c r="T31" s="17"/>
      <c r="U31" s="17"/>
      <c r="V31" s="17"/>
      <c r="W31" s="17"/>
      <c r="X31" s="17"/>
      <c r="AC31" s="1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2"/>
      <c r="BC31" s="17"/>
      <c r="BD31" s="17"/>
      <c r="BE31" s="17"/>
      <c r="BF31" s="17"/>
      <c r="BG31" s="17"/>
      <c r="BH31" s="17"/>
      <c r="BI31" s="17"/>
      <c r="BJ31" s="17"/>
      <c r="BK31" s="17"/>
      <c r="BL31" s="17"/>
      <c r="BM31" s="17"/>
      <c r="BN31" s="17"/>
      <c r="BO31" s="17"/>
      <c r="BP31" s="17"/>
      <c r="BQ31" s="17"/>
      <c r="BR31" s="17"/>
      <c r="BS31" s="17"/>
      <c r="BT31" s="17"/>
      <c r="BU31" s="17"/>
      <c r="BV31" s="17"/>
      <c r="BW31" s="17"/>
      <c r="BX31" s="17"/>
      <c r="CC31" s="17"/>
      <c r="CD31" s="17"/>
      <c r="CE31" s="17"/>
      <c r="CF31" s="17"/>
      <c r="CG31" s="17"/>
      <c r="CH31" s="17"/>
      <c r="CI31" s="17"/>
      <c r="CJ31" s="17"/>
      <c r="CK31" s="17"/>
      <c r="CL31" s="17"/>
      <c r="CM31" s="17"/>
      <c r="CN31" s="98"/>
      <c r="CO31" s="99"/>
      <c r="CP31" s="99"/>
      <c r="CQ31" s="99"/>
      <c r="CR31" s="99"/>
      <c r="CS31" s="99"/>
      <c r="CT31" s="82"/>
      <c r="CU31" s="82"/>
      <c r="CV31" s="82"/>
      <c r="CW31" s="82"/>
      <c r="CX31" s="82"/>
      <c r="CY31" s="83"/>
      <c r="DC31" s="17"/>
      <c r="DD31" s="17"/>
      <c r="DE31" s="17"/>
      <c r="DF31" s="17"/>
      <c r="DG31" s="17"/>
      <c r="DH31" s="17"/>
      <c r="DI31" s="17"/>
      <c r="DJ31" s="17"/>
      <c r="DK31" s="17"/>
      <c r="DL31" s="17"/>
      <c r="DM31" s="17"/>
      <c r="DN31" s="17"/>
      <c r="DO31" s="17"/>
      <c r="DP31" s="17"/>
      <c r="DQ31" s="17"/>
      <c r="DR31" s="17"/>
      <c r="DS31" s="17"/>
      <c r="DT31" s="17"/>
      <c r="DU31" s="17"/>
      <c r="DV31" s="17"/>
      <c r="DW31" s="17"/>
      <c r="DX31" s="17"/>
      <c r="EC31" s="17"/>
      <c r="ED31" s="17"/>
      <c r="EE31" s="17"/>
      <c r="EF31" s="17"/>
      <c r="EG31" s="17"/>
      <c r="EH31" s="17"/>
      <c r="EI31" s="17"/>
      <c r="EJ31" s="17"/>
      <c r="EK31" s="17"/>
      <c r="EL31" s="17"/>
      <c r="EM31" s="17"/>
      <c r="EN31" s="17"/>
      <c r="EO31" s="17"/>
      <c r="EP31" s="17"/>
      <c r="EQ31" s="17"/>
      <c r="ER31" s="17"/>
      <c r="ES31" s="17"/>
      <c r="ET31" s="17"/>
      <c r="EU31" s="17"/>
      <c r="EV31" s="17"/>
      <c r="EW31" s="17"/>
      <c r="EX31" s="17"/>
      <c r="FC31" s="17"/>
      <c r="FD31" s="17"/>
      <c r="FE31" s="17"/>
      <c r="FF31" s="17"/>
      <c r="FG31" s="17"/>
      <c r="FH31" s="17"/>
      <c r="FI31" s="17"/>
      <c r="FJ31" s="17"/>
      <c r="FK31" s="17"/>
      <c r="FL31" s="17"/>
      <c r="FM31" s="17"/>
      <c r="FN31" s="17"/>
      <c r="FO31" s="17"/>
      <c r="FP31" s="17"/>
      <c r="FQ31" s="17"/>
      <c r="FR31" s="17"/>
      <c r="FS31" s="17"/>
      <c r="FT31" s="17"/>
      <c r="FU31" s="17"/>
      <c r="FV31" s="17"/>
      <c r="FW31" s="17"/>
      <c r="FX31" s="17"/>
      <c r="GC31" s="17"/>
      <c r="GD31" s="17"/>
      <c r="GE31" s="17"/>
      <c r="GF31" s="17"/>
      <c r="GG31" s="17"/>
      <c r="GH31" s="17"/>
      <c r="GI31" s="17"/>
      <c r="GJ31" s="17"/>
      <c r="GK31" s="17"/>
      <c r="GL31" s="17"/>
      <c r="GM31" s="17"/>
      <c r="GN31" s="17"/>
      <c r="GO31" s="17"/>
      <c r="GP31" s="17"/>
      <c r="GQ31" s="17"/>
      <c r="GR31" s="17"/>
      <c r="GS31" s="17"/>
      <c r="GT31" s="17"/>
      <c r="GU31" s="17"/>
      <c r="GV31" s="17"/>
      <c r="GW31" s="17"/>
      <c r="GX31" s="17"/>
      <c r="HC31" s="17"/>
      <c r="HD31" s="17"/>
      <c r="HE31" s="17"/>
      <c r="HF31" s="17"/>
      <c r="HG31" s="17"/>
      <c r="HH31" s="17"/>
      <c r="HI31" s="17"/>
      <c r="HJ31" s="17"/>
      <c r="HK31" s="17"/>
      <c r="HL31" s="17"/>
      <c r="HM31" s="17"/>
      <c r="HN31" s="17"/>
      <c r="HO31" s="17"/>
      <c r="HP31" s="17"/>
      <c r="HQ31" s="17"/>
      <c r="HR31" s="17"/>
      <c r="HS31" s="17"/>
      <c r="HT31" s="17"/>
      <c r="HU31" s="17"/>
      <c r="HV31" s="17"/>
      <c r="HW31" s="17"/>
      <c r="HX31" s="17"/>
      <c r="IA31" s="19"/>
      <c r="IC31" s="32"/>
      <c r="ID31" s="6"/>
      <c r="IE31" s="6"/>
      <c r="IF31" s="6"/>
      <c r="IG31" s="6"/>
      <c r="IH31" s="6"/>
      <c r="II31" s="6"/>
      <c r="IJ31" s="6"/>
      <c r="IK31" s="6"/>
      <c r="IL31" s="6"/>
      <c r="IM31" s="6"/>
      <c r="IN31" s="6"/>
      <c r="IO31" s="6"/>
      <c r="IP31" s="6"/>
      <c r="IQ31" s="6"/>
      <c r="IR31" s="6"/>
      <c r="IS31" s="6"/>
      <c r="IT31" s="6"/>
      <c r="IU31" s="6"/>
      <c r="IV31" s="6"/>
      <c r="IW31" s="6"/>
      <c r="IX31" s="7"/>
    </row>
    <row r="32" spans="1:258" ht="25" customHeight="1">
      <c r="C32" s="17"/>
      <c r="D32" s="17"/>
      <c r="E32" s="17"/>
      <c r="F32" s="17"/>
      <c r="G32" s="17"/>
      <c r="H32" s="17"/>
      <c r="I32" s="17"/>
      <c r="J32" s="17"/>
      <c r="K32" s="17"/>
      <c r="L32" s="37" t="s">
        <v>51</v>
      </c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37" t="s">
        <v>52</v>
      </c>
      <c r="X32" s="17"/>
      <c r="AC32" s="1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2"/>
      <c r="BC32" s="17"/>
      <c r="BD32" s="17"/>
      <c r="BE32" s="17"/>
      <c r="BF32" s="17"/>
      <c r="BG32" s="17"/>
      <c r="BH32" s="17"/>
      <c r="BI32" s="17"/>
      <c r="BJ32" s="17"/>
      <c r="BK32" s="17"/>
      <c r="BL32" s="17"/>
      <c r="BM32" s="17"/>
      <c r="BN32" s="17"/>
      <c r="BO32" s="17"/>
      <c r="BP32" s="17"/>
      <c r="BQ32" s="17"/>
      <c r="BR32" s="17"/>
      <c r="BS32" s="17"/>
      <c r="BT32" s="17"/>
      <c r="BU32" s="17"/>
      <c r="BV32" s="17"/>
      <c r="BW32" s="17"/>
      <c r="BX32" s="17"/>
      <c r="CC32" s="17"/>
      <c r="CD32" s="17"/>
      <c r="CE32" s="17"/>
      <c r="CF32" s="17"/>
      <c r="CG32" s="17"/>
      <c r="CH32" s="17"/>
      <c r="CI32" s="17"/>
      <c r="CJ32" s="17"/>
      <c r="CK32" s="17"/>
      <c r="CL32" s="17"/>
      <c r="CM32" s="17"/>
      <c r="CN32" s="17"/>
      <c r="CO32" s="17"/>
      <c r="CP32" s="17"/>
      <c r="CQ32" s="17"/>
      <c r="CR32" s="17"/>
      <c r="CS32" s="17"/>
      <c r="CT32" s="17"/>
      <c r="CU32" s="17"/>
      <c r="CV32" s="17"/>
      <c r="CW32" s="17"/>
      <c r="CX32" s="17"/>
      <c r="DC32" s="17"/>
      <c r="DD32" s="17"/>
      <c r="DE32" s="17"/>
      <c r="DF32" s="17"/>
      <c r="DG32" s="17"/>
      <c r="DH32" s="17"/>
      <c r="DI32" s="17"/>
      <c r="DJ32" s="17"/>
      <c r="DK32" s="17"/>
      <c r="DL32" s="17"/>
      <c r="DM32" s="17"/>
      <c r="DN32" s="17"/>
      <c r="DO32" s="17"/>
      <c r="DP32" s="17"/>
      <c r="DQ32" s="17"/>
      <c r="DR32" s="17"/>
      <c r="DS32" s="17"/>
      <c r="DT32" s="17"/>
      <c r="DU32" s="17"/>
      <c r="DV32" s="17"/>
      <c r="DW32" s="17"/>
      <c r="DX32" s="17"/>
      <c r="EC32" s="17"/>
      <c r="ED32" s="17" t="s">
        <v>152</v>
      </c>
      <c r="EE32" s="17"/>
      <c r="EF32" s="17"/>
      <c r="EG32" s="17"/>
      <c r="EH32" s="17"/>
      <c r="EI32" s="17"/>
      <c r="EJ32" s="17"/>
      <c r="EK32" s="17"/>
      <c r="EL32" s="17"/>
      <c r="EM32" s="17"/>
      <c r="EN32" s="17"/>
      <c r="EO32" s="17"/>
      <c r="EP32" s="17"/>
      <c r="EQ32" s="17"/>
      <c r="ER32" s="17"/>
      <c r="ES32" s="17"/>
      <c r="ET32" s="17"/>
      <c r="EU32" s="17"/>
      <c r="EV32" s="17"/>
      <c r="EW32" s="17"/>
      <c r="EX32" s="17"/>
      <c r="FC32" s="17"/>
      <c r="FD32" s="17"/>
      <c r="FE32" s="17"/>
      <c r="FF32" s="17"/>
      <c r="FG32" s="17"/>
      <c r="FH32" s="17"/>
      <c r="FI32" s="17"/>
      <c r="FJ32" s="17"/>
      <c r="FK32" s="17"/>
      <c r="FL32" s="17"/>
      <c r="FM32" s="17"/>
      <c r="FN32" s="17"/>
      <c r="FO32" s="17"/>
      <c r="FP32" s="17"/>
      <c r="FQ32" s="17"/>
      <c r="FR32" s="17"/>
      <c r="FS32" s="17"/>
      <c r="FT32" s="17"/>
      <c r="FU32" s="17"/>
      <c r="FV32" s="17"/>
      <c r="FW32" s="17"/>
      <c r="FX32" s="17"/>
      <c r="GC32" s="17"/>
      <c r="GD32" s="17"/>
      <c r="GE32" s="17"/>
      <c r="GF32" s="17"/>
      <c r="GG32" s="17"/>
      <c r="GH32" s="17"/>
      <c r="GI32" s="17"/>
      <c r="GJ32" s="17"/>
      <c r="GK32" s="17"/>
      <c r="GL32" s="17"/>
      <c r="GM32" s="17"/>
      <c r="GN32" s="17"/>
      <c r="GO32" s="17"/>
      <c r="GP32" s="17"/>
      <c r="GQ32" s="17"/>
      <c r="GR32" s="17"/>
      <c r="GS32" s="17"/>
      <c r="GT32" s="17"/>
      <c r="GU32" s="17"/>
      <c r="GV32" s="17"/>
      <c r="GW32" s="17"/>
      <c r="GX32" s="17"/>
      <c r="HC32" s="17"/>
      <c r="HD32" s="17"/>
      <c r="HE32" s="17"/>
      <c r="HF32" s="17"/>
      <c r="HG32" s="17"/>
      <c r="HH32" s="17"/>
      <c r="HI32" s="17"/>
      <c r="HJ32" s="17"/>
      <c r="HK32" s="17"/>
      <c r="HL32" s="17"/>
      <c r="HM32" s="17"/>
      <c r="HN32" s="17"/>
      <c r="HO32" s="17"/>
      <c r="HP32" s="17"/>
      <c r="HQ32" s="17"/>
      <c r="HR32" s="17"/>
      <c r="HS32" s="17"/>
      <c r="HT32" s="17"/>
      <c r="HU32" s="17"/>
      <c r="HV32" s="17"/>
      <c r="HW32" s="17"/>
      <c r="HX32" s="17"/>
      <c r="IA32" s="19"/>
    </row>
    <row r="33" spans="3:235" ht="25" customHeight="1"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AC33" s="51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52"/>
      <c r="BC33" s="17" t="s">
        <v>110</v>
      </c>
      <c r="BD33" s="17"/>
      <c r="BE33" s="17"/>
      <c r="BF33" s="17"/>
      <c r="BG33" s="17" t="s">
        <v>111</v>
      </c>
      <c r="BH33" s="17" t="s">
        <v>112</v>
      </c>
      <c r="BI33" s="17"/>
      <c r="BJ33" s="17"/>
      <c r="BK33" s="17"/>
      <c r="BL33" s="17"/>
      <c r="BM33" s="17"/>
      <c r="BN33" s="17"/>
      <c r="BO33" s="17"/>
      <c r="BP33" s="17"/>
      <c r="BQ33" s="17"/>
      <c r="BR33" s="17"/>
      <c r="BS33" s="17"/>
      <c r="BT33" s="17"/>
      <c r="BU33" s="17"/>
      <c r="BV33" s="17"/>
      <c r="BW33" s="17"/>
      <c r="BX33" s="17"/>
      <c r="CC33" s="17"/>
      <c r="CD33" s="17"/>
      <c r="CE33" s="17"/>
      <c r="CF33" s="17"/>
      <c r="CG33" s="17"/>
      <c r="CH33" s="17"/>
      <c r="CI33" s="17"/>
      <c r="CJ33" s="17"/>
      <c r="CK33" s="17"/>
      <c r="CL33" s="17"/>
      <c r="CM33" s="17"/>
      <c r="CN33" s="17"/>
      <c r="CO33" s="17"/>
      <c r="CP33" s="17"/>
      <c r="CQ33" s="17"/>
      <c r="CR33" s="17"/>
      <c r="CS33" s="17"/>
      <c r="CT33" s="17"/>
      <c r="CU33" s="17"/>
      <c r="CV33" s="17"/>
      <c r="CW33" s="17"/>
      <c r="CX33" s="17"/>
      <c r="DC33" s="17"/>
      <c r="DD33" s="17"/>
      <c r="DE33" s="17"/>
      <c r="DF33" s="17"/>
      <c r="DG33" s="17"/>
      <c r="DH33" s="17"/>
      <c r="DI33" s="17"/>
      <c r="DJ33" s="17"/>
      <c r="DK33" s="17"/>
      <c r="DL33" s="17"/>
      <c r="DM33" s="17"/>
      <c r="DN33" s="17"/>
      <c r="DO33" s="17"/>
      <c r="DP33" s="17"/>
      <c r="DQ33" s="17"/>
      <c r="DR33" s="17"/>
      <c r="DS33" s="17"/>
      <c r="DT33" s="17"/>
      <c r="DU33" s="17"/>
      <c r="DV33" s="17"/>
      <c r="DW33" s="17"/>
      <c r="DX33" s="17"/>
      <c r="EC33" s="17"/>
      <c r="ED33" s="17" t="s">
        <v>153</v>
      </c>
      <c r="EF33" s="17"/>
      <c r="EG33" s="17"/>
      <c r="EH33" s="17"/>
      <c r="EI33" s="17"/>
      <c r="EJ33" s="17"/>
      <c r="EK33" s="17"/>
      <c r="EL33" s="17"/>
      <c r="EM33" s="17"/>
      <c r="EN33" s="17"/>
      <c r="EO33" s="17"/>
      <c r="EP33" s="17"/>
      <c r="EQ33" s="17"/>
      <c r="ER33" s="17"/>
      <c r="ES33" s="17"/>
      <c r="ET33" s="17"/>
      <c r="EU33" s="17"/>
      <c r="EV33" s="17"/>
      <c r="EW33" s="17"/>
      <c r="EX33" s="17"/>
      <c r="FC33" s="17"/>
      <c r="FD33" s="17"/>
      <c r="FE33" s="17"/>
      <c r="FF33" s="17"/>
      <c r="FG33" s="17"/>
      <c r="FH33" s="17"/>
      <c r="FI33" s="17"/>
      <c r="FJ33" s="17"/>
      <c r="FK33" s="17"/>
      <c r="FL33" s="17"/>
      <c r="FM33" s="17"/>
      <c r="FN33" s="17"/>
      <c r="FO33" s="17"/>
      <c r="FP33" s="17"/>
      <c r="FQ33" s="17"/>
      <c r="FR33" s="17"/>
      <c r="FS33" s="17"/>
      <c r="FT33" s="17"/>
      <c r="FU33" s="17"/>
      <c r="FV33" s="17"/>
      <c r="FW33" s="17"/>
      <c r="FX33" s="17"/>
      <c r="GC33" s="17"/>
      <c r="GD33" s="17"/>
      <c r="GE33" s="17"/>
      <c r="GF33" s="17"/>
      <c r="GG33" s="17"/>
      <c r="GH33" s="17"/>
      <c r="GI33" s="17"/>
      <c r="GJ33" s="17"/>
      <c r="GK33" s="17"/>
      <c r="GL33" s="17"/>
      <c r="GM33" s="17"/>
      <c r="GN33" s="17"/>
      <c r="GO33" s="17"/>
      <c r="GP33" s="17"/>
      <c r="GQ33" s="17"/>
      <c r="GR33" s="17"/>
      <c r="GS33" s="17"/>
      <c r="GT33" s="17"/>
      <c r="GU33" s="17"/>
      <c r="GV33" s="17"/>
      <c r="GW33" s="17"/>
      <c r="GX33" s="17"/>
      <c r="HC33" s="17"/>
      <c r="HD33" s="17"/>
      <c r="HE33" s="17"/>
      <c r="HF33" s="17"/>
      <c r="HG33" s="17"/>
      <c r="HH33" s="17"/>
      <c r="HI33" s="17"/>
      <c r="HJ33" s="17"/>
      <c r="HK33" s="17"/>
      <c r="HL33" s="17"/>
      <c r="HM33" s="17"/>
      <c r="HN33" s="17"/>
      <c r="HO33" s="17"/>
      <c r="HP33" s="17"/>
      <c r="HQ33" s="17"/>
      <c r="HR33" s="17"/>
      <c r="HS33" s="17"/>
      <c r="HT33" s="17"/>
      <c r="HU33" s="17"/>
      <c r="HV33" s="17"/>
      <c r="HW33" s="17"/>
      <c r="HX33" s="17"/>
      <c r="IA33" s="19"/>
    </row>
    <row r="34" spans="3:235" ht="25" customHeight="1"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AC34" s="51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7"/>
      <c r="AT34" s="17"/>
      <c r="AU34" s="17"/>
      <c r="AV34" s="17"/>
      <c r="AW34" s="17"/>
      <c r="AX34" s="52"/>
      <c r="BC34" s="17"/>
      <c r="BD34" s="17"/>
      <c r="BE34" s="17"/>
      <c r="BF34" s="17"/>
      <c r="BG34" s="17"/>
      <c r="BH34" s="17" t="s">
        <v>79</v>
      </c>
      <c r="BI34" s="17" t="s">
        <v>113</v>
      </c>
      <c r="BJ34" s="17"/>
      <c r="BK34" s="17"/>
      <c r="BL34" s="17"/>
      <c r="BM34" s="17"/>
      <c r="BN34" s="17"/>
      <c r="BO34" s="17"/>
      <c r="BP34" s="17"/>
      <c r="BQ34" s="17"/>
      <c r="BR34" s="17"/>
      <c r="BS34" s="17"/>
      <c r="BT34" s="17"/>
      <c r="BU34" s="17"/>
      <c r="BV34" s="17"/>
      <c r="BW34" s="17"/>
      <c r="BX34" s="17"/>
      <c r="CC34" s="17"/>
      <c r="CD34" s="17"/>
      <c r="CE34" s="17"/>
      <c r="CF34" s="17"/>
      <c r="CG34" s="17"/>
      <c r="CH34" s="17"/>
      <c r="CI34" s="17"/>
      <c r="CJ34" s="17"/>
      <c r="CK34" s="17"/>
      <c r="CL34" s="17"/>
      <c r="CM34" s="17"/>
      <c r="CN34" s="17"/>
      <c r="CO34" s="17"/>
      <c r="CP34" s="17"/>
      <c r="CQ34" s="17"/>
      <c r="CR34" s="17"/>
      <c r="CS34" s="17"/>
      <c r="CT34" s="17"/>
      <c r="CU34" s="17"/>
      <c r="CV34" s="17"/>
      <c r="CW34" s="17"/>
      <c r="CX34" s="17"/>
      <c r="DC34" s="17"/>
      <c r="DD34" s="17"/>
      <c r="DE34" s="17"/>
      <c r="DF34" s="17"/>
      <c r="DG34" s="17"/>
      <c r="DH34" s="17"/>
      <c r="DI34" s="17"/>
      <c r="DJ34" s="17"/>
      <c r="DK34" s="17"/>
      <c r="DL34" s="17"/>
      <c r="DM34" s="17"/>
      <c r="DN34" s="17"/>
      <c r="DO34" s="17"/>
      <c r="DP34" s="17"/>
      <c r="DQ34" s="17"/>
      <c r="DR34" s="17"/>
      <c r="DS34" s="17"/>
      <c r="DT34" s="17"/>
      <c r="DU34" s="17"/>
      <c r="DV34" s="17"/>
      <c r="DW34" s="17"/>
      <c r="DX34" s="17"/>
      <c r="EC34" s="17"/>
      <c r="ED34" s="17" t="s">
        <v>154</v>
      </c>
      <c r="EE34" s="17"/>
      <c r="EF34" s="17"/>
      <c r="EG34" s="17"/>
      <c r="EH34" s="17"/>
      <c r="EI34" s="17"/>
      <c r="EJ34" s="17"/>
      <c r="EK34" s="17"/>
      <c r="EL34" s="17"/>
      <c r="EM34" s="17"/>
      <c r="EN34" s="17"/>
      <c r="EO34" s="17"/>
      <c r="EP34" s="17"/>
      <c r="EQ34" s="17"/>
      <c r="ER34" s="17"/>
      <c r="ES34" s="17"/>
      <c r="ET34" s="17"/>
      <c r="EU34" s="17"/>
      <c r="EV34" s="17"/>
      <c r="EW34" s="17"/>
      <c r="EX34" s="17"/>
      <c r="FC34" s="17"/>
      <c r="FD34" s="17"/>
      <c r="FE34" s="17"/>
      <c r="FF34" s="17"/>
      <c r="FG34" s="17"/>
      <c r="FH34" s="17"/>
      <c r="FI34" s="17"/>
      <c r="FJ34" s="17"/>
      <c r="FK34" s="17"/>
      <c r="FL34" s="17"/>
      <c r="FM34" s="17"/>
      <c r="FN34" s="17"/>
      <c r="FO34" s="17"/>
      <c r="FP34" s="17"/>
      <c r="FQ34" s="17"/>
      <c r="FR34" s="17"/>
      <c r="FS34" s="17"/>
      <c r="FT34" s="17"/>
      <c r="FU34" s="17"/>
      <c r="FV34" s="17"/>
      <c r="FW34" s="17"/>
      <c r="FX34" s="17"/>
      <c r="GC34" s="17"/>
      <c r="GD34" s="17"/>
      <c r="GE34" s="17"/>
      <c r="GF34" s="17"/>
      <c r="GG34" s="17"/>
      <c r="GH34" s="17"/>
      <c r="GI34" s="17"/>
      <c r="GJ34" s="17"/>
      <c r="GK34" s="17"/>
      <c r="GL34" s="17"/>
      <c r="GM34" s="17"/>
      <c r="GN34" s="17"/>
      <c r="GO34" s="17"/>
      <c r="GP34" s="17"/>
      <c r="GQ34" s="17"/>
      <c r="GR34" s="17"/>
      <c r="GS34" s="17"/>
      <c r="GT34" s="17"/>
      <c r="GU34" s="17"/>
      <c r="GV34" s="17"/>
      <c r="GW34" s="17"/>
      <c r="GX34" s="17"/>
      <c r="HC34" s="17"/>
      <c r="HD34" s="17"/>
      <c r="HE34" s="17"/>
      <c r="HF34" s="17"/>
      <c r="HG34" s="17"/>
      <c r="HH34" s="17"/>
      <c r="HI34" s="17"/>
      <c r="HJ34" s="17"/>
      <c r="HK34" s="17"/>
      <c r="HL34" s="17"/>
      <c r="HM34" s="17"/>
      <c r="HN34" s="17"/>
      <c r="HO34" s="17"/>
      <c r="HP34" s="17"/>
      <c r="HQ34" s="17"/>
      <c r="HR34" s="17"/>
      <c r="HS34" s="17"/>
      <c r="HT34" s="17"/>
      <c r="HU34" s="17"/>
      <c r="HV34" s="17"/>
      <c r="HW34" s="17"/>
      <c r="HX34" s="17"/>
    </row>
    <row r="35" spans="3:235" ht="25" customHeight="1"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AC35" s="51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17"/>
      <c r="AP35" s="17"/>
      <c r="AQ35" s="17"/>
      <c r="AR35" s="17"/>
      <c r="AS35" s="17"/>
      <c r="AT35" s="17"/>
      <c r="AU35" s="17"/>
      <c r="AV35" s="17"/>
      <c r="AW35" s="17"/>
      <c r="AX35" s="52"/>
      <c r="BC35" s="17"/>
      <c r="BD35" s="17"/>
      <c r="BE35" s="17"/>
      <c r="BF35" s="17"/>
      <c r="BG35" s="17" t="s">
        <v>111</v>
      </c>
      <c r="BH35" s="17" t="s">
        <v>114</v>
      </c>
      <c r="BI35" s="17"/>
      <c r="BJ35" s="17"/>
      <c r="BK35" s="17"/>
      <c r="BL35" s="17"/>
      <c r="BM35" s="17"/>
      <c r="BN35" s="17"/>
      <c r="BO35" s="17"/>
      <c r="BP35" s="17"/>
      <c r="BQ35" s="17"/>
      <c r="BR35" s="17"/>
      <c r="BS35" s="17"/>
      <c r="BT35" s="17"/>
      <c r="BU35" s="17"/>
      <c r="BV35" s="17"/>
      <c r="BW35" s="17"/>
      <c r="BX35" s="17"/>
      <c r="CC35" s="17"/>
      <c r="CD35" s="17"/>
      <c r="CE35" s="17"/>
      <c r="CF35" s="17"/>
      <c r="CG35" s="17"/>
      <c r="CH35" s="17"/>
      <c r="CI35" s="17"/>
      <c r="CJ35" s="17"/>
      <c r="CK35" s="17"/>
      <c r="CL35" s="17"/>
      <c r="CM35" s="17"/>
      <c r="CN35" s="17"/>
      <c r="CO35" s="17"/>
      <c r="CP35" s="17"/>
      <c r="CQ35" s="17"/>
      <c r="CR35" s="17"/>
      <c r="CS35" s="17"/>
      <c r="CT35" s="17"/>
      <c r="CU35" s="17"/>
      <c r="CV35" s="17"/>
      <c r="CW35" s="17"/>
      <c r="CX35" s="17"/>
      <c r="DC35" s="17"/>
      <c r="DD35" s="17"/>
      <c r="DE35" s="17"/>
      <c r="DF35" s="17"/>
      <c r="DG35" s="17"/>
      <c r="DH35" s="17"/>
      <c r="DI35" s="17"/>
      <c r="DJ35" s="17"/>
      <c r="DK35" s="17"/>
      <c r="DL35" s="17"/>
      <c r="DM35" s="17"/>
      <c r="DN35" s="17"/>
      <c r="DO35" s="17"/>
      <c r="DP35" s="17"/>
      <c r="DQ35" s="17"/>
      <c r="DR35" s="17"/>
      <c r="DS35" s="17"/>
      <c r="DT35" s="17"/>
      <c r="DU35" s="17"/>
      <c r="DV35" s="17"/>
      <c r="DW35" s="17"/>
      <c r="DX35" s="17"/>
      <c r="EC35" s="17"/>
      <c r="ED35" s="17"/>
      <c r="EE35" s="17" t="s">
        <v>151</v>
      </c>
      <c r="EF35" s="17" t="s">
        <v>155</v>
      </c>
      <c r="EG35" s="17"/>
      <c r="EH35" s="17"/>
      <c r="EI35" s="17"/>
      <c r="EJ35" s="17"/>
      <c r="EK35" s="17"/>
      <c r="EL35" s="17"/>
      <c r="EM35" s="17"/>
      <c r="EN35" s="17"/>
      <c r="EO35" s="17"/>
      <c r="EP35" s="17"/>
      <c r="EQ35" s="17"/>
      <c r="ER35" s="17"/>
      <c r="ES35" s="17"/>
      <c r="ET35" s="17"/>
      <c r="EU35" s="17"/>
      <c r="EV35" s="17"/>
      <c r="EW35" s="17"/>
      <c r="EX35" s="17"/>
      <c r="FC35" s="17"/>
      <c r="FD35" s="17"/>
      <c r="FE35" s="17"/>
      <c r="FF35" s="17"/>
      <c r="FG35" s="17"/>
      <c r="FH35" s="17"/>
      <c r="FI35" s="17"/>
      <c r="FJ35" s="17"/>
      <c r="FK35" s="17"/>
      <c r="FL35" s="17"/>
      <c r="FM35" s="17"/>
      <c r="FN35" s="17"/>
      <c r="FO35" s="17"/>
      <c r="FP35" s="17"/>
      <c r="FQ35" s="17"/>
      <c r="FR35" s="17"/>
      <c r="FS35" s="17"/>
      <c r="FT35" s="17"/>
      <c r="FU35" s="17"/>
      <c r="FV35" s="17"/>
      <c r="FW35" s="17"/>
      <c r="FX35" s="17"/>
      <c r="GC35" s="17"/>
      <c r="GD35" s="17"/>
      <c r="GE35" s="17"/>
      <c r="GF35" s="17"/>
      <c r="GG35" s="17"/>
      <c r="GH35" s="17"/>
      <c r="GI35" s="17"/>
      <c r="GJ35" s="17"/>
      <c r="GK35" s="17"/>
      <c r="GL35" s="17"/>
      <c r="GM35" s="17"/>
      <c r="GN35" s="17"/>
      <c r="GO35" s="17"/>
      <c r="GP35" s="17"/>
      <c r="GQ35" s="17"/>
      <c r="GR35" s="17"/>
      <c r="GS35" s="17"/>
      <c r="GT35" s="17"/>
      <c r="GU35" s="17"/>
      <c r="GV35" s="17"/>
      <c r="GW35" s="17"/>
      <c r="GX35" s="17"/>
      <c r="HC35" s="17"/>
      <c r="HD35" s="17"/>
      <c r="HE35" s="17"/>
      <c r="HF35" s="17"/>
      <c r="HG35" s="17"/>
      <c r="HH35" s="17"/>
      <c r="HI35" s="17"/>
      <c r="HJ35" s="17"/>
      <c r="HK35" s="17"/>
      <c r="HL35" s="17"/>
      <c r="HM35" s="17"/>
      <c r="HN35" s="17"/>
      <c r="HO35" s="17"/>
      <c r="HP35" s="17"/>
      <c r="HQ35" s="17"/>
      <c r="HR35" s="17"/>
      <c r="HS35" s="17"/>
      <c r="HT35" s="17"/>
      <c r="HU35" s="17"/>
      <c r="HV35" s="17"/>
      <c r="HW35" s="17"/>
      <c r="HX35" s="17"/>
    </row>
    <row r="36" spans="3:235" ht="25" customHeight="1"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AC36" s="53"/>
      <c r="AD36" s="54"/>
      <c r="AE36" s="54"/>
      <c r="AF36" s="54"/>
      <c r="AG36" s="54"/>
      <c r="AH36" s="54"/>
      <c r="AI36" s="54"/>
      <c r="AJ36" s="54"/>
      <c r="AK36" s="54"/>
      <c r="AL36" s="54"/>
      <c r="AM36" s="54"/>
      <c r="AN36" s="54"/>
      <c r="AO36" s="54"/>
      <c r="AP36" s="54"/>
      <c r="AQ36" s="54"/>
      <c r="AR36" s="54"/>
      <c r="AS36" s="54"/>
      <c r="AT36" s="54"/>
      <c r="AU36" s="54"/>
      <c r="AV36" s="54"/>
      <c r="AW36" s="54"/>
      <c r="AX36" s="55"/>
      <c r="BC36" s="17"/>
      <c r="BD36" s="17"/>
      <c r="BE36" s="17"/>
      <c r="BF36" s="17"/>
      <c r="BG36" s="17"/>
      <c r="BH36" s="17" t="s">
        <v>115</v>
      </c>
      <c r="BI36" s="17"/>
      <c r="BJ36" s="17"/>
      <c r="BK36" s="17"/>
      <c r="BL36" s="17"/>
      <c r="BM36" s="17"/>
      <c r="BN36" s="17"/>
      <c r="BO36" s="17"/>
      <c r="BP36" s="17"/>
      <c r="BQ36" s="17"/>
      <c r="BR36" s="17"/>
      <c r="BS36" s="17"/>
      <c r="BT36" s="17"/>
      <c r="BU36" s="17"/>
      <c r="BV36" s="17"/>
      <c r="BW36" s="17"/>
      <c r="BX36" s="17"/>
      <c r="CC36" s="17"/>
      <c r="CD36" s="17"/>
      <c r="CE36" s="17"/>
      <c r="CF36" s="17"/>
      <c r="CG36" s="17"/>
      <c r="CH36" s="17"/>
      <c r="CI36" s="17"/>
      <c r="CJ36" s="17"/>
      <c r="CK36" s="17"/>
      <c r="CL36" s="17"/>
      <c r="CM36" s="17"/>
      <c r="CN36" s="17"/>
      <c r="CO36" s="17"/>
      <c r="CP36" s="17"/>
      <c r="CQ36" s="17"/>
      <c r="CR36" s="17"/>
      <c r="CS36" s="17"/>
      <c r="CT36" s="17"/>
      <c r="CU36" s="17"/>
      <c r="CV36" s="17"/>
      <c r="CW36" s="17"/>
      <c r="CX36" s="17"/>
      <c r="DC36" s="17"/>
      <c r="DD36" s="17"/>
      <c r="DE36" s="17"/>
      <c r="DF36" s="17"/>
      <c r="DG36" s="17"/>
      <c r="DH36" s="17"/>
      <c r="DI36" s="17"/>
      <c r="DJ36" s="17"/>
      <c r="DK36" s="17"/>
      <c r="DL36" s="17"/>
      <c r="DM36" s="17"/>
      <c r="DN36" s="17"/>
      <c r="DO36" s="17"/>
      <c r="DP36" s="17"/>
      <c r="DQ36" s="17"/>
      <c r="DR36" s="17"/>
      <c r="DS36" s="17"/>
      <c r="DT36" s="17"/>
      <c r="DU36" s="17"/>
      <c r="DV36" s="17"/>
      <c r="DW36" s="17"/>
      <c r="DX36" s="17"/>
      <c r="EC36" s="17"/>
      <c r="ED36" s="17"/>
      <c r="EE36" s="17"/>
      <c r="EF36" s="84" t="s">
        <v>156</v>
      </c>
      <c r="EG36" s="85"/>
      <c r="EH36" s="85"/>
      <c r="EI36" s="85"/>
      <c r="EJ36" s="85"/>
      <c r="EK36" s="86"/>
      <c r="EL36" s="17" t="s">
        <v>157</v>
      </c>
      <c r="EM36" s="17"/>
      <c r="EN36" s="17"/>
      <c r="EO36" s="17"/>
      <c r="EP36" s="17"/>
      <c r="EQ36" s="17"/>
      <c r="ER36" s="17"/>
      <c r="ES36" s="17"/>
      <c r="ET36" s="17"/>
      <c r="EU36" s="17"/>
      <c r="EV36" s="17"/>
      <c r="EW36" s="17"/>
      <c r="EX36" s="17"/>
      <c r="FC36" s="17"/>
      <c r="FD36" s="17"/>
      <c r="FE36" s="17"/>
      <c r="FF36" s="17"/>
      <c r="FG36" s="17"/>
      <c r="FH36" s="17"/>
      <c r="FI36" s="17"/>
      <c r="FJ36" s="17"/>
      <c r="FK36" s="17"/>
      <c r="FL36" s="17"/>
      <c r="FM36" s="17"/>
      <c r="FN36" s="17"/>
      <c r="FO36" s="17"/>
      <c r="FP36" s="17"/>
      <c r="FQ36" s="17"/>
      <c r="FR36" s="17"/>
      <c r="FS36" s="17"/>
      <c r="FT36" s="17"/>
      <c r="FU36" s="17"/>
      <c r="FV36" s="17"/>
      <c r="FW36" s="17"/>
      <c r="FX36" s="17"/>
      <c r="GC36" s="17"/>
      <c r="GD36" s="17"/>
      <c r="GE36" s="17"/>
      <c r="GF36" s="17"/>
      <c r="GG36" s="17"/>
      <c r="GH36" s="17"/>
      <c r="GI36" s="17"/>
      <c r="GJ36" s="17"/>
      <c r="GK36" s="17"/>
      <c r="GL36" s="17"/>
      <c r="GM36" s="17"/>
      <c r="GN36" s="17"/>
      <c r="GO36" s="17"/>
      <c r="GP36" s="17"/>
      <c r="GQ36" s="17"/>
      <c r="GR36" s="17"/>
      <c r="GS36" s="17"/>
      <c r="GT36" s="17"/>
      <c r="GU36" s="17"/>
      <c r="GV36" s="17"/>
      <c r="GW36" s="17"/>
      <c r="GX36" s="17"/>
      <c r="HC36" s="17"/>
      <c r="HD36" s="17"/>
      <c r="HE36" s="17"/>
      <c r="HF36" s="17"/>
      <c r="HG36" s="17"/>
      <c r="HH36" s="17"/>
      <c r="HI36" s="17"/>
      <c r="HJ36" s="17"/>
      <c r="HK36" s="17"/>
      <c r="HL36" s="17"/>
      <c r="HM36" s="17"/>
      <c r="HN36" s="17"/>
      <c r="HO36" s="17"/>
      <c r="HP36" s="17"/>
      <c r="HQ36" s="17"/>
      <c r="HR36" s="17"/>
      <c r="HS36" s="17"/>
      <c r="HT36" s="17"/>
      <c r="HU36" s="17"/>
      <c r="HV36" s="17"/>
      <c r="HW36" s="17"/>
      <c r="HX36" s="17"/>
    </row>
    <row r="37" spans="3:235" ht="26" customHeight="1"/>
  </sheetData>
  <mergeCells count="398">
    <mergeCell ref="AD25:AF25"/>
    <mergeCell ref="AN28:AQ28"/>
    <mergeCell ref="A17:C17"/>
    <mergeCell ref="IC2:IX3"/>
    <mergeCell ref="AA2:AC2"/>
    <mergeCell ref="BA2:BC2"/>
    <mergeCell ref="BB5:BC6"/>
    <mergeCell ref="D18:F18"/>
    <mergeCell ref="O19:R19"/>
    <mergeCell ref="D22:L22"/>
    <mergeCell ref="O22:W22"/>
    <mergeCell ref="AX6:AZ6"/>
    <mergeCell ref="C2:F4"/>
    <mergeCell ref="A6:C6"/>
    <mergeCell ref="F11:K11"/>
    <mergeCell ref="F13:K13"/>
    <mergeCell ref="F15:K15"/>
    <mergeCell ref="D6:G6"/>
    <mergeCell ref="AX7:AZ7"/>
    <mergeCell ref="AA22:AC22"/>
    <mergeCell ref="AD22:AG23"/>
    <mergeCell ref="BB9:BC9"/>
    <mergeCell ref="BD8:BF8"/>
    <mergeCell ref="BD9:BF9"/>
    <mergeCell ref="BB8:BC8"/>
    <mergeCell ref="BT5:BY6"/>
    <mergeCell ref="BB7:BC7"/>
    <mergeCell ref="BT7:BY7"/>
    <mergeCell ref="BD5:BF6"/>
    <mergeCell ref="BD7:BF7"/>
    <mergeCell ref="BB11:BC11"/>
    <mergeCell ref="BD10:BF10"/>
    <mergeCell ref="BO10:BS10"/>
    <mergeCell ref="BD11:BF11"/>
    <mergeCell ref="BG11:BI11"/>
    <mergeCell ref="BO11:BS11"/>
    <mergeCell ref="BU10:BY10"/>
    <mergeCell ref="BU11:BY11"/>
    <mergeCell ref="BB10:BC10"/>
    <mergeCell ref="BO5:BS6"/>
    <mergeCell ref="BJ5:BN6"/>
    <mergeCell ref="BG5:BI6"/>
    <mergeCell ref="BG7:BI7"/>
    <mergeCell ref="BJ7:BN7"/>
    <mergeCell ref="BO7:BS7"/>
    <mergeCell ref="BG8:BI8"/>
    <mergeCell ref="BD14:BF14"/>
    <mergeCell ref="BG14:BI14"/>
    <mergeCell ref="BO14:BS14"/>
    <mergeCell ref="BD15:BF15"/>
    <mergeCell ref="BG15:BI15"/>
    <mergeCell ref="BO15:BS15"/>
    <mergeCell ref="BB14:BC14"/>
    <mergeCell ref="BB13:BC13"/>
    <mergeCell ref="BD12:BF12"/>
    <mergeCell ref="BG12:BI12"/>
    <mergeCell ref="BO12:BS12"/>
    <mergeCell ref="BD13:BF13"/>
    <mergeCell ref="BG13:BI13"/>
    <mergeCell ref="BO13:BS13"/>
    <mergeCell ref="BB12:BC12"/>
    <mergeCell ref="BK13:BN13"/>
    <mergeCell ref="BK14:BN14"/>
    <mergeCell ref="BB17:BC17"/>
    <mergeCell ref="BD16:BF16"/>
    <mergeCell ref="BG16:BI16"/>
    <mergeCell ref="BO16:BS16"/>
    <mergeCell ref="BD17:BF17"/>
    <mergeCell ref="BG17:BI17"/>
    <mergeCell ref="BO17:BS17"/>
    <mergeCell ref="BB16:BC16"/>
    <mergeCell ref="BB15:BC15"/>
    <mergeCell ref="BK17:BN17"/>
    <mergeCell ref="BK15:BN15"/>
    <mergeCell ref="BK16:BN16"/>
    <mergeCell ref="BB19:BC19"/>
    <mergeCell ref="BD18:BF18"/>
    <mergeCell ref="BG18:BI18"/>
    <mergeCell ref="BO18:BS18"/>
    <mergeCell ref="BD19:BF19"/>
    <mergeCell ref="BG19:BI19"/>
    <mergeCell ref="BO19:BS19"/>
    <mergeCell ref="BU18:BY18"/>
    <mergeCell ref="BB18:BC18"/>
    <mergeCell ref="BK18:BN18"/>
    <mergeCell ref="BK19:BN19"/>
    <mergeCell ref="BU19:BY19"/>
    <mergeCell ref="BB22:BC22"/>
    <mergeCell ref="BD22:BF22"/>
    <mergeCell ref="BG22:BI22"/>
    <mergeCell ref="BJ22:BN22"/>
    <mergeCell ref="BO22:BS22"/>
    <mergeCell ref="BB21:BC21"/>
    <mergeCell ref="BD20:BF20"/>
    <mergeCell ref="BG20:BI20"/>
    <mergeCell ref="BO20:BS20"/>
    <mergeCell ref="BG21:BI21"/>
    <mergeCell ref="BJ21:BN21"/>
    <mergeCell ref="BO21:BS21"/>
    <mergeCell ref="BE21:BF21"/>
    <mergeCell ref="BB20:BC20"/>
    <mergeCell ref="BK20:BN20"/>
    <mergeCell ref="BO8:BS8"/>
    <mergeCell ref="BG9:BI9"/>
    <mergeCell ref="BO9:BS9"/>
    <mergeCell ref="BG10:BI10"/>
    <mergeCell ref="BK8:BN8"/>
    <mergeCell ref="BK9:BN9"/>
    <mergeCell ref="BK10:BN10"/>
    <mergeCell ref="BK11:BN11"/>
    <mergeCell ref="BK12:BN12"/>
    <mergeCell ref="BU20:BY20"/>
    <mergeCell ref="BU21:BY21"/>
    <mergeCell ref="BU22:BY22"/>
    <mergeCell ref="CA2:CC2"/>
    <mergeCell ref="CB4:CC5"/>
    <mergeCell ref="CB6:CC6"/>
    <mergeCell ref="CB7:CC7"/>
    <mergeCell ref="CB8:CC8"/>
    <mergeCell ref="CB9:CC9"/>
    <mergeCell ref="CB10:CC10"/>
    <mergeCell ref="CB11:CC11"/>
    <mergeCell ref="CB12:CC12"/>
    <mergeCell ref="CB13:CC13"/>
    <mergeCell ref="CB14:CC14"/>
    <mergeCell ref="CB15:CC15"/>
    <mergeCell ref="BU13:BY13"/>
    <mergeCell ref="BU14:BY14"/>
    <mergeCell ref="BU15:BY15"/>
    <mergeCell ref="BU16:BY16"/>
    <mergeCell ref="BU17:BY17"/>
    <mergeCell ref="BU12:BY12"/>
    <mergeCell ref="BU8:BY8"/>
    <mergeCell ref="BU9:BY9"/>
    <mergeCell ref="CD6:CF6"/>
    <mergeCell ref="CG6:CI6"/>
    <mergeCell ref="CJ6:CN6"/>
    <mergeCell ref="CO6:CS6"/>
    <mergeCell ref="CT6:CY6"/>
    <mergeCell ref="CD4:CF5"/>
    <mergeCell ref="CG4:CI5"/>
    <mergeCell ref="CJ4:CN5"/>
    <mergeCell ref="CO4:CS5"/>
    <mergeCell ref="CT4:CY5"/>
    <mergeCell ref="CD8:CF8"/>
    <mergeCell ref="CG8:CI8"/>
    <mergeCell ref="CK8:CN8"/>
    <mergeCell ref="CO8:CS8"/>
    <mergeCell ref="CU8:CY8"/>
    <mergeCell ref="CD7:CF7"/>
    <mergeCell ref="CG7:CI7"/>
    <mergeCell ref="CK7:CN7"/>
    <mergeCell ref="CO7:CS7"/>
    <mergeCell ref="CU7:CY7"/>
    <mergeCell ref="CD10:CF10"/>
    <mergeCell ref="CG10:CI10"/>
    <mergeCell ref="CK10:CN10"/>
    <mergeCell ref="CO10:CS10"/>
    <mergeCell ref="CU10:CY10"/>
    <mergeCell ref="CD9:CF9"/>
    <mergeCell ref="CG9:CI9"/>
    <mergeCell ref="CK9:CN9"/>
    <mergeCell ref="CO9:CS9"/>
    <mergeCell ref="CU9:CY9"/>
    <mergeCell ref="CD12:CF12"/>
    <mergeCell ref="CG12:CI12"/>
    <mergeCell ref="CK12:CN12"/>
    <mergeCell ref="CO12:CS12"/>
    <mergeCell ref="CU12:CY12"/>
    <mergeCell ref="CD11:CF11"/>
    <mergeCell ref="CG11:CI11"/>
    <mergeCell ref="CK11:CN11"/>
    <mergeCell ref="CO11:CS11"/>
    <mergeCell ref="CU11:CY11"/>
    <mergeCell ref="CK15:CN15"/>
    <mergeCell ref="CO15:CS15"/>
    <mergeCell ref="CU15:CY15"/>
    <mergeCell ref="CD14:CF14"/>
    <mergeCell ref="CG14:CI14"/>
    <mergeCell ref="CK14:CN14"/>
    <mergeCell ref="CO14:CS14"/>
    <mergeCell ref="CU14:CY14"/>
    <mergeCell ref="CD13:CF13"/>
    <mergeCell ref="CG13:CI13"/>
    <mergeCell ref="CK13:CN13"/>
    <mergeCell ref="CO13:CS13"/>
    <mergeCell ref="CU13:CY13"/>
    <mergeCell ref="CN30:CS31"/>
    <mergeCell ref="DA2:DC2"/>
    <mergeCell ref="DD2:DG4"/>
    <mergeCell ref="DD6:DG6"/>
    <mergeCell ref="DD29:DL29"/>
    <mergeCell ref="CB18:CC18"/>
    <mergeCell ref="CD18:CF18"/>
    <mergeCell ref="CG18:CI18"/>
    <mergeCell ref="CJ18:CN18"/>
    <mergeCell ref="CO18:CS18"/>
    <mergeCell ref="CU16:CY16"/>
    <mergeCell ref="CB17:CC17"/>
    <mergeCell ref="CE17:CF17"/>
    <mergeCell ref="CG17:CI17"/>
    <mergeCell ref="CJ17:CN17"/>
    <mergeCell ref="CO17:CS17"/>
    <mergeCell ref="CU17:CY17"/>
    <mergeCell ref="CB16:CC16"/>
    <mergeCell ref="CD16:CF16"/>
    <mergeCell ref="CG16:CI16"/>
    <mergeCell ref="CK16:CN16"/>
    <mergeCell ref="CO16:CS16"/>
    <mergeCell ref="CD15:CF15"/>
    <mergeCell ref="CG15:CI15"/>
    <mergeCell ref="DD18:DL18"/>
    <mergeCell ref="DO18:DW18"/>
    <mergeCell ref="DI7:DK7"/>
    <mergeCell ref="DM9:DO9"/>
    <mergeCell ref="DS9:DV9"/>
    <mergeCell ref="DM13:DN13"/>
    <mergeCell ref="DM14:DO14"/>
    <mergeCell ref="CU18:CY18"/>
    <mergeCell ref="CT30:CY31"/>
    <mergeCell ref="ES4:EV5"/>
    <mergeCell ref="ES6:EV6"/>
    <mergeCell ref="DO29:DW29"/>
    <mergeCell ref="EA2:EC2"/>
    <mergeCell ref="EB4:EC5"/>
    <mergeCell ref="ED4:EF5"/>
    <mergeCell ref="EG4:EI5"/>
    <mergeCell ref="EB7:EC7"/>
    <mergeCell ref="ED7:EF7"/>
    <mergeCell ref="EG7:EI7"/>
    <mergeCell ref="EB9:EC9"/>
    <mergeCell ref="ED9:EF9"/>
    <mergeCell ref="EG9:EI9"/>
    <mergeCell ref="EB11:EC11"/>
    <mergeCell ref="ED11:EF11"/>
    <mergeCell ref="EG11:EI11"/>
    <mergeCell ref="EB13:EC13"/>
    <mergeCell ref="ED13:EF13"/>
    <mergeCell ref="DN15:DO15"/>
    <mergeCell ref="DR15:DS15"/>
    <mergeCell ref="EB8:EC8"/>
    <mergeCell ref="ED8:EF8"/>
    <mergeCell ref="EG8:EI8"/>
    <mergeCell ref="EJ7:EL7"/>
    <mergeCell ref="EJ8:EL8"/>
    <mergeCell ref="EM7:EO7"/>
    <mergeCell ref="EM8:EO8"/>
    <mergeCell ref="EP7:ER7"/>
    <mergeCell ref="EB6:EC6"/>
    <mergeCell ref="ED6:EF6"/>
    <mergeCell ref="EG6:EI6"/>
    <mergeCell ref="EJ11:EL11"/>
    <mergeCell ref="EJ12:EL12"/>
    <mergeCell ref="EM11:EO11"/>
    <mergeCell ref="EM12:EO12"/>
    <mergeCell ref="EB10:EC10"/>
    <mergeCell ref="ED10:EF10"/>
    <mergeCell ref="EG10:EI10"/>
    <mergeCell ref="EJ9:EL9"/>
    <mergeCell ref="EJ10:EL10"/>
    <mergeCell ref="EM9:EO9"/>
    <mergeCell ref="EM10:EO10"/>
    <mergeCell ref="EG13:EI13"/>
    <mergeCell ref="EP13:ER13"/>
    <mergeCell ref="EB14:EC14"/>
    <mergeCell ref="ED14:EF14"/>
    <mergeCell ref="EG14:EI14"/>
    <mergeCell ref="EJ13:EL13"/>
    <mergeCell ref="EJ14:EL14"/>
    <mergeCell ref="EM13:EO13"/>
    <mergeCell ref="EM14:EO14"/>
    <mergeCell ref="EB12:EC12"/>
    <mergeCell ref="ED12:EF12"/>
    <mergeCell ref="EG12:EI12"/>
    <mergeCell ref="EB16:EC16"/>
    <mergeCell ref="ED16:EF16"/>
    <mergeCell ref="EG16:EI16"/>
    <mergeCell ref="EJ16:EL16"/>
    <mergeCell ref="EM16:EO16"/>
    <mergeCell ref="EB15:EC15"/>
    <mergeCell ref="ED15:EF15"/>
    <mergeCell ref="EG15:EI15"/>
    <mergeCell ref="EJ15:EL15"/>
    <mergeCell ref="EM15:EO15"/>
    <mergeCell ref="EB18:EC18"/>
    <mergeCell ref="ED18:EF18"/>
    <mergeCell ref="EG18:EI18"/>
    <mergeCell ref="EM18:EO18"/>
    <mergeCell ref="EP18:ER18"/>
    <mergeCell ref="EJ18:EL18"/>
    <mergeCell ref="ES18:EV18"/>
    <mergeCell ref="EB17:EC17"/>
    <mergeCell ref="EG17:EI17"/>
    <mergeCell ref="ED17:EF17"/>
    <mergeCell ref="EJ17:EL17"/>
    <mergeCell ref="EM17:EO17"/>
    <mergeCell ref="EP14:ER14"/>
    <mergeCell ref="EP15:ER15"/>
    <mergeCell ref="EP16:ER16"/>
    <mergeCell ref="EP17:ER17"/>
    <mergeCell ref="EP8:ER8"/>
    <mergeCell ref="EP9:ER9"/>
    <mergeCell ref="EP10:ER10"/>
    <mergeCell ref="EP11:ER11"/>
    <mergeCell ref="EP12:ER12"/>
    <mergeCell ref="ES14:EV14"/>
    <mergeCell ref="ES15:EV15"/>
    <mergeCell ref="ES16:EV16"/>
    <mergeCell ref="ES17:EV17"/>
    <mergeCell ref="ES7:EV7"/>
    <mergeCell ref="ES8:EV8"/>
    <mergeCell ref="ES9:EV9"/>
    <mergeCell ref="ES10:EV10"/>
    <mergeCell ref="ES11:EV11"/>
    <mergeCell ref="ES12:EV12"/>
    <mergeCell ref="ES13:EV13"/>
    <mergeCell ref="FA2:FC2"/>
    <mergeCell ref="ED26:EI27"/>
    <mergeCell ref="EJ26:EW27"/>
    <mergeCell ref="ED29:EI30"/>
    <mergeCell ref="EJ29:EW30"/>
    <mergeCell ref="EF36:EK36"/>
    <mergeCell ref="ED23:EI24"/>
    <mergeCell ref="EJ20:EW21"/>
    <mergeCell ref="EJ23:EW24"/>
    <mergeCell ref="EW15:EZ15"/>
    <mergeCell ref="EW16:EZ16"/>
    <mergeCell ref="EW17:EZ17"/>
    <mergeCell ref="EW18:EZ18"/>
    <mergeCell ref="ED20:EI21"/>
    <mergeCell ref="EW10:EZ10"/>
    <mergeCell ref="EW11:EZ11"/>
    <mergeCell ref="EW12:EZ12"/>
    <mergeCell ref="EW13:EZ13"/>
    <mergeCell ref="EW14:EZ14"/>
    <mergeCell ref="EW4:EZ5"/>
    <mergeCell ref="EW6:EZ6"/>
    <mergeCell ref="EW7:EZ7"/>
    <mergeCell ref="EW8:EZ8"/>
    <mergeCell ref="EW9:EZ9"/>
    <mergeCell ref="FV14:FY15"/>
    <mergeCell ref="FV16:FY17"/>
    <mergeCell ref="FV18:FY19"/>
    <mergeCell ref="FJ20:FY21"/>
    <mergeCell ref="FE20:FI21"/>
    <mergeCell ref="FP12:FU13"/>
    <mergeCell ref="FP10:FU11"/>
    <mergeCell ref="FP8:FU9"/>
    <mergeCell ref="FP6:FU7"/>
    <mergeCell ref="FV6:FY7"/>
    <mergeCell ref="FV8:FY9"/>
    <mergeCell ref="FV10:FY11"/>
    <mergeCell ref="FV12:FY13"/>
    <mergeCell ref="FE14:FO15"/>
    <mergeCell ref="FE16:FO17"/>
    <mergeCell ref="FE18:FO19"/>
    <mergeCell ref="FP18:FU19"/>
    <mergeCell ref="FP16:FU17"/>
    <mergeCell ref="FP14:FU15"/>
    <mergeCell ref="FE6:FO7"/>
    <mergeCell ref="FE8:FO9"/>
    <mergeCell ref="FE10:FO11"/>
    <mergeCell ref="FE12:FO13"/>
    <mergeCell ref="GV8:GY9"/>
    <mergeCell ref="GE10:GO11"/>
    <mergeCell ref="GP10:GU11"/>
    <mergeCell ref="GV10:GY11"/>
    <mergeCell ref="GA2:GC2"/>
    <mergeCell ref="GE4:GO5"/>
    <mergeCell ref="GP4:GU5"/>
    <mergeCell ref="GV4:GY5"/>
    <mergeCell ref="GE6:GO7"/>
    <mergeCell ref="GP6:GU7"/>
    <mergeCell ref="GV6:GY7"/>
    <mergeCell ref="GN27:GO27"/>
    <mergeCell ref="HA2:HC2"/>
    <mergeCell ref="HK4:HO4"/>
    <mergeCell ref="HG5:HI5"/>
    <mergeCell ref="HA10:HC10"/>
    <mergeCell ref="GE23:GI23"/>
    <mergeCell ref="GE24:GI25"/>
    <mergeCell ref="GJ23:GN23"/>
    <mergeCell ref="GJ24:GN25"/>
    <mergeCell ref="GO23:GS23"/>
    <mergeCell ref="GO24:GS25"/>
    <mergeCell ref="GE16:GO17"/>
    <mergeCell ref="GP16:GU17"/>
    <mergeCell ref="GV16:GY17"/>
    <mergeCell ref="GE18:GI19"/>
    <mergeCell ref="GJ18:GY19"/>
    <mergeCell ref="GE12:GO13"/>
    <mergeCell ref="GP12:GU13"/>
    <mergeCell ref="GV12:GY13"/>
    <mergeCell ref="GE14:GO15"/>
    <mergeCell ref="GP14:GU15"/>
    <mergeCell ref="GV14:GY15"/>
    <mergeCell ref="GE8:GO9"/>
    <mergeCell ref="GP8:GU9"/>
  </mergeCells>
  <phoneticPr fontId="2"/>
  <pageMargins left="0.6" right="0.6" top="0.3" bottom="0" header="0.3" footer="0.3"/>
  <pageSetup paperSize="9" scale="87" orientation="portrait" r:id="rId1"/>
  <headerFooter>
    <oddHeader>&amp;L2023/07/04&amp;C&amp;"メイリオ,Regular"&amp;16&amp;A&amp;R&amp;"メイリオ,Regular"（担当：YOH）</oddHeader>
    <oddFooter>&amp;R&amp;P / &amp;N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32"/>
  <sheetViews>
    <sheetView workbookViewId="0">
      <selection activeCell="AB58" sqref="AB58"/>
    </sheetView>
  </sheetViews>
  <sheetFormatPr baseColWidth="10" defaultColWidth="8.83203125" defaultRowHeight="14"/>
  <sheetData>
    <row r="1" spans="1:27">
      <c r="A1" t="s">
        <v>41</v>
      </c>
      <c r="E1" t="s">
        <v>42</v>
      </c>
      <c r="F1" s="35">
        <f>CORREL(F3:F32,G3:G32)</f>
        <v>2.4480042792327386E-3</v>
      </c>
      <c r="J1" t="s">
        <v>42</v>
      </c>
      <c r="K1" s="35">
        <f>CORREL(K3:K32,L3:L32)</f>
        <v>0.99999999999999967</v>
      </c>
      <c r="O1" t="s">
        <v>42</v>
      </c>
      <c r="P1" s="35">
        <f>CORREL(P3:P32,Q3:Q32)</f>
        <v>-0.99999999999999989</v>
      </c>
      <c r="T1" t="s">
        <v>42</v>
      </c>
      <c r="U1" s="35">
        <f>CORREL(U3:U32,V3:V32)</f>
        <v>0.71617748321906805</v>
      </c>
      <c r="Y1" t="s">
        <v>42</v>
      </c>
      <c r="Z1" s="35">
        <f>CORREL(Z3:Z32,AA3:AA32)</f>
        <v>0.52415465797008565</v>
      </c>
    </row>
    <row r="2" spans="1:27">
      <c r="A2" t="s">
        <v>40</v>
      </c>
      <c r="B2" t="s">
        <v>38</v>
      </c>
      <c r="C2" t="s">
        <v>39</v>
      </c>
      <c r="E2" t="s">
        <v>40</v>
      </c>
      <c r="F2" t="s">
        <v>38</v>
      </c>
      <c r="G2" t="s">
        <v>39</v>
      </c>
      <c r="J2" t="s">
        <v>40</v>
      </c>
      <c r="K2" t="s">
        <v>38</v>
      </c>
      <c r="L2" t="s">
        <v>39</v>
      </c>
      <c r="O2" t="s">
        <v>40</v>
      </c>
      <c r="P2" t="s">
        <v>38</v>
      </c>
      <c r="Q2" t="s">
        <v>39</v>
      </c>
      <c r="T2" t="s">
        <v>40</v>
      </c>
      <c r="U2" t="s">
        <v>38</v>
      </c>
      <c r="V2" t="s">
        <v>39</v>
      </c>
      <c r="Y2" t="s">
        <v>40</v>
      </c>
      <c r="Z2" t="s">
        <v>38</v>
      </c>
      <c r="AA2" t="s">
        <v>39</v>
      </c>
    </row>
    <row r="3" spans="1:27">
      <c r="A3">
        <v>1</v>
      </c>
      <c r="B3">
        <f ca="1">RANDBETWEEN(1,50)</f>
        <v>2</v>
      </c>
      <c r="C3">
        <f ca="1">RANDBETWEEN(1,100)</f>
        <v>1</v>
      </c>
      <c r="E3">
        <v>1</v>
      </c>
      <c r="F3">
        <v>40</v>
      </c>
      <c r="G3">
        <v>6</v>
      </c>
      <c r="J3">
        <v>1</v>
      </c>
      <c r="K3">
        <v>36</v>
      </c>
      <c r="L3">
        <f>K3*0.05</f>
        <v>1.8</v>
      </c>
      <c r="O3">
        <v>1</v>
      </c>
      <c r="P3">
        <v>32</v>
      </c>
      <c r="Q3">
        <f>P3*(-0.002)</f>
        <v>-6.4000000000000001E-2</v>
      </c>
      <c r="T3">
        <v>1</v>
      </c>
      <c r="U3">
        <v>3</v>
      </c>
      <c r="V3">
        <f>U3*T3-T3</f>
        <v>2</v>
      </c>
      <c r="Y3">
        <v>1</v>
      </c>
      <c r="Z3">
        <v>9</v>
      </c>
      <c r="AA3">
        <f>Z3*Y3</f>
        <v>9</v>
      </c>
    </row>
    <row r="4" spans="1:27">
      <c r="A4">
        <f>A3+1</f>
        <v>2</v>
      </c>
      <c r="B4">
        <f ca="1">RANDBETWEEN(1,50)</f>
        <v>14</v>
      </c>
      <c r="C4">
        <f t="shared" ref="C4:C32" ca="1" si="0">RANDBETWEEN(1,100)</f>
        <v>89</v>
      </c>
      <c r="E4">
        <f>E3+1</f>
        <v>2</v>
      </c>
      <c r="F4">
        <v>23</v>
      </c>
      <c r="G4">
        <v>30</v>
      </c>
      <c r="J4">
        <f>J3+1</f>
        <v>2</v>
      </c>
      <c r="K4">
        <v>12</v>
      </c>
      <c r="L4">
        <f t="shared" ref="L4:L32" si="1">K4*0.05</f>
        <v>0.60000000000000009</v>
      </c>
      <c r="O4">
        <f>O3+1</f>
        <v>2</v>
      </c>
      <c r="P4">
        <v>5</v>
      </c>
      <c r="Q4">
        <f t="shared" ref="Q4:Q32" si="2">P4*(-0.002)</f>
        <v>-0.01</v>
      </c>
      <c r="T4">
        <f>T3+1</f>
        <v>2</v>
      </c>
      <c r="U4">
        <v>10</v>
      </c>
      <c r="V4">
        <f t="shared" ref="V4:V32" si="3">U4*T4-T4</f>
        <v>18</v>
      </c>
      <c r="Y4">
        <f>Y3+1</f>
        <v>2</v>
      </c>
      <c r="Z4">
        <v>2</v>
      </c>
      <c r="AA4">
        <f t="shared" ref="AA4:AA32" si="4">Z4*Y4</f>
        <v>4</v>
      </c>
    </row>
    <row r="5" spans="1:27">
      <c r="A5">
        <f t="shared" ref="A5:A30" si="5">A4+1</f>
        <v>3</v>
      </c>
      <c r="B5">
        <f t="shared" ref="B5:B32" ca="1" si="6">RANDBETWEEN(1,50)</f>
        <v>48</v>
      </c>
      <c r="C5">
        <f t="shared" ca="1" si="0"/>
        <v>28</v>
      </c>
      <c r="E5">
        <f t="shared" ref="E5:E32" si="7">E4+1</f>
        <v>3</v>
      </c>
      <c r="F5">
        <v>4</v>
      </c>
      <c r="G5">
        <v>30</v>
      </c>
      <c r="J5">
        <f t="shared" ref="J5:J32" si="8">J4+1</f>
        <v>3</v>
      </c>
      <c r="K5">
        <v>26</v>
      </c>
      <c r="L5">
        <f t="shared" si="1"/>
        <v>1.3</v>
      </c>
      <c r="O5">
        <f t="shared" ref="O5:O32" si="9">O4+1</f>
        <v>3</v>
      </c>
      <c r="P5">
        <v>19</v>
      </c>
      <c r="Q5">
        <f t="shared" si="2"/>
        <v>-3.7999999999999999E-2</v>
      </c>
      <c r="T5">
        <f t="shared" ref="T5:T32" si="10">T4+1</f>
        <v>3</v>
      </c>
      <c r="U5">
        <v>7</v>
      </c>
      <c r="V5">
        <f t="shared" si="3"/>
        <v>18</v>
      </c>
      <c r="Y5">
        <f t="shared" ref="Y5:Y32" si="11">Y4+1</f>
        <v>3</v>
      </c>
      <c r="Z5">
        <v>1</v>
      </c>
      <c r="AA5">
        <f t="shared" si="4"/>
        <v>3</v>
      </c>
    </row>
    <row r="6" spans="1:27">
      <c r="A6">
        <f t="shared" si="5"/>
        <v>4</v>
      </c>
      <c r="B6">
        <f t="shared" ca="1" si="6"/>
        <v>29</v>
      </c>
      <c r="C6">
        <f t="shared" ca="1" si="0"/>
        <v>99</v>
      </c>
      <c r="E6">
        <f t="shared" si="7"/>
        <v>4</v>
      </c>
      <c r="F6">
        <v>25</v>
      </c>
      <c r="G6">
        <v>62</v>
      </c>
      <c r="J6">
        <f t="shared" si="8"/>
        <v>4</v>
      </c>
      <c r="K6">
        <v>32</v>
      </c>
      <c r="L6">
        <f t="shared" si="1"/>
        <v>1.6</v>
      </c>
      <c r="O6">
        <f t="shared" si="9"/>
        <v>4</v>
      </c>
      <c r="P6">
        <v>22</v>
      </c>
      <c r="Q6">
        <f t="shared" si="2"/>
        <v>-4.3999999999999997E-2</v>
      </c>
      <c r="T6">
        <f t="shared" si="10"/>
        <v>4</v>
      </c>
      <c r="U6">
        <v>7</v>
      </c>
      <c r="V6">
        <f t="shared" si="3"/>
        <v>24</v>
      </c>
      <c r="Y6">
        <f t="shared" si="11"/>
        <v>4</v>
      </c>
      <c r="Z6">
        <v>10</v>
      </c>
      <c r="AA6">
        <f t="shared" si="4"/>
        <v>40</v>
      </c>
    </row>
    <row r="7" spans="1:27">
      <c r="A7">
        <f t="shared" si="5"/>
        <v>5</v>
      </c>
      <c r="B7">
        <f t="shared" ca="1" si="6"/>
        <v>32</v>
      </c>
      <c r="C7">
        <f t="shared" ca="1" si="0"/>
        <v>98</v>
      </c>
      <c r="E7">
        <f t="shared" si="7"/>
        <v>5</v>
      </c>
      <c r="F7">
        <v>13</v>
      </c>
      <c r="G7">
        <v>21</v>
      </c>
      <c r="J7">
        <f t="shared" si="8"/>
        <v>5</v>
      </c>
      <c r="K7">
        <v>23</v>
      </c>
      <c r="L7">
        <f t="shared" si="1"/>
        <v>1.1500000000000001</v>
      </c>
      <c r="O7">
        <f t="shared" si="9"/>
        <v>5</v>
      </c>
      <c r="P7">
        <v>32</v>
      </c>
      <c r="Q7">
        <f t="shared" si="2"/>
        <v>-6.4000000000000001E-2</v>
      </c>
      <c r="T7">
        <f t="shared" si="10"/>
        <v>5</v>
      </c>
      <c r="U7">
        <v>4</v>
      </c>
      <c r="V7">
        <f t="shared" si="3"/>
        <v>15</v>
      </c>
      <c r="Y7">
        <f t="shared" si="11"/>
        <v>5</v>
      </c>
      <c r="Z7">
        <v>8</v>
      </c>
      <c r="AA7">
        <f t="shared" si="4"/>
        <v>40</v>
      </c>
    </row>
    <row r="8" spans="1:27">
      <c r="A8">
        <f t="shared" si="5"/>
        <v>6</v>
      </c>
      <c r="B8">
        <f t="shared" ca="1" si="6"/>
        <v>28</v>
      </c>
      <c r="C8">
        <f t="shared" ca="1" si="0"/>
        <v>51</v>
      </c>
      <c r="E8">
        <f t="shared" si="7"/>
        <v>6</v>
      </c>
      <c r="F8">
        <v>37</v>
      </c>
      <c r="G8">
        <v>4</v>
      </c>
      <c r="J8">
        <f t="shared" si="8"/>
        <v>6</v>
      </c>
      <c r="K8">
        <v>4</v>
      </c>
      <c r="L8">
        <f t="shared" si="1"/>
        <v>0.2</v>
      </c>
      <c r="O8">
        <f t="shared" si="9"/>
        <v>6</v>
      </c>
      <c r="P8">
        <v>1</v>
      </c>
      <c r="Q8">
        <f t="shared" si="2"/>
        <v>-2E-3</v>
      </c>
      <c r="T8">
        <f t="shared" si="10"/>
        <v>6</v>
      </c>
      <c r="U8">
        <v>7</v>
      </c>
      <c r="V8">
        <f t="shared" si="3"/>
        <v>36</v>
      </c>
      <c r="Y8">
        <f t="shared" si="11"/>
        <v>6</v>
      </c>
      <c r="Z8">
        <v>10</v>
      </c>
      <c r="AA8">
        <f t="shared" si="4"/>
        <v>60</v>
      </c>
    </row>
    <row r="9" spans="1:27">
      <c r="A9">
        <f t="shared" si="5"/>
        <v>7</v>
      </c>
      <c r="B9">
        <f t="shared" ca="1" si="6"/>
        <v>45</v>
      </c>
      <c r="C9">
        <f t="shared" ca="1" si="0"/>
        <v>5</v>
      </c>
      <c r="E9">
        <f t="shared" si="7"/>
        <v>7</v>
      </c>
      <c r="F9">
        <v>42</v>
      </c>
      <c r="G9">
        <v>18</v>
      </c>
      <c r="J9">
        <f t="shared" si="8"/>
        <v>7</v>
      </c>
      <c r="K9">
        <v>31</v>
      </c>
      <c r="L9">
        <f t="shared" si="1"/>
        <v>1.55</v>
      </c>
      <c r="O9">
        <f t="shared" si="9"/>
        <v>7</v>
      </c>
      <c r="P9">
        <v>19</v>
      </c>
      <c r="Q9">
        <f t="shared" si="2"/>
        <v>-3.7999999999999999E-2</v>
      </c>
      <c r="T9">
        <f t="shared" si="10"/>
        <v>7</v>
      </c>
      <c r="U9">
        <v>3</v>
      </c>
      <c r="V9">
        <f t="shared" si="3"/>
        <v>14</v>
      </c>
      <c r="Y9">
        <f t="shared" si="11"/>
        <v>7</v>
      </c>
      <c r="Z9">
        <v>6</v>
      </c>
      <c r="AA9">
        <f t="shared" si="4"/>
        <v>42</v>
      </c>
    </row>
    <row r="10" spans="1:27">
      <c r="A10">
        <f t="shared" si="5"/>
        <v>8</v>
      </c>
      <c r="B10">
        <f t="shared" ca="1" si="6"/>
        <v>1</v>
      </c>
      <c r="C10">
        <f t="shared" ca="1" si="0"/>
        <v>67</v>
      </c>
      <c r="E10">
        <f t="shared" si="7"/>
        <v>8</v>
      </c>
      <c r="F10">
        <v>35</v>
      </c>
      <c r="G10">
        <v>27</v>
      </c>
      <c r="J10">
        <f t="shared" si="8"/>
        <v>8</v>
      </c>
      <c r="K10">
        <v>21</v>
      </c>
      <c r="L10">
        <f t="shared" si="1"/>
        <v>1.05</v>
      </c>
      <c r="O10">
        <f t="shared" si="9"/>
        <v>8</v>
      </c>
      <c r="P10">
        <v>27</v>
      </c>
      <c r="Q10">
        <f t="shared" si="2"/>
        <v>-5.3999999999999999E-2</v>
      </c>
      <c r="T10">
        <f t="shared" si="10"/>
        <v>8</v>
      </c>
      <c r="U10">
        <v>4</v>
      </c>
      <c r="V10">
        <f t="shared" si="3"/>
        <v>24</v>
      </c>
      <c r="Y10">
        <f t="shared" si="11"/>
        <v>8</v>
      </c>
      <c r="Z10">
        <v>6</v>
      </c>
      <c r="AA10">
        <f t="shared" si="4"/>
        <v>48</v>
      </c>
    </row>
    <row r="11" spans="1:27">
      <c r="A11">
        <f t="shared" si="5"/>
        <v>9</v>
      </c>
      <c r="B11">
        <f t="shared" ca="1" si="6"/>
        <v>45</v>
      </c>
      <c r="C11">
        <f t="shared" ca="1" si="0"/>
        <v>45</v>
      </c>
      <c r="E11">
        <f t="shared" si="7"/>
        <v>9</v>
      </c>
      <c r="F11">
        <v>34</v>
      </c>
      <c r="G11">
        <v>81</v>
      </c>
      <c r="J11">
        <f t="shared" si="8"/>
        <v>9</v>
      </c>
      <c r="K11">
        <v>31</v>
      </c>
      <c r="L11">
        <f t="shared" si="1"/>
        <v>1.55</v>
      </c>
      <c r="O11">
        <f t="shared" si="9"/>
        <v>9</v>
      </c>
      <c r="P11">
        <v>3</v>
      </c>
      <c r="Q11">
        <f t="shared" si="2"/>
        <v>-6.0000000000000001E-3</v>
      </c>
      <c r="T11">
        <f t="shared" si="10"/>
        <v>9</v>
      </c>
      <c r="U11">
        <v>8</v>
      </c>
      <c r="V11">
        <f t="shared" si="3"/>
        <v>63</v>
      </c>
      <c r="Y11">
        <f t="shared" si="11"/>
        <v>9</v>
      </c>
      <c r="Z11">
        <v>6</v>
      </c>
      <c r="AA11">
        <f t="shared" si="4"/>
        <v>54</v>
      </c>
    </row>
    <row r="12" spans="1:27">
      <c r="A12">
        <f t="shared" si="5"/>
        <v>10</v>
      </c>
      <c r="B12">
        <f t="shared" ca="1" si="6"/>
        <v>2</v>
      </c>
      <c r="C12">
        <f t="shared" ca="1" si="0"/>
        <v>54</v>
      </c>
      <c r="E12">
        <f t="shared" si="7"/>
        <v>10</v>
      </c>
      <c r="F12">
        <v>6</v>
      </c>
      <c r="G12">
        <v>92</v>
      </c>
      <c r="J12">
        <f t="shared" si="8"/>
        <v>10</v>
      </c>
      <c r="K12">
        <v>43</v>
      </c>
      <c r="L12">
        <f t="shared" si="1"/>
        <v>2.15</v>
      </c>
      <c r="O12">
        <f t="shared" si="9"/>
        <v>10</v>
      </c>
      <c r="P12">
        <v>5</v>
      </c>
      <c r="Q12">
        <f t="shared" si="2"/>
        <v>-0.01</v>
      </c>
      <c r="T12">
        <f t="shared" si="10"/>
        <v>10</v>
      </c>
      <c r="U12">
        <v>3</v>
      </c>
      <c r="V12">
        <f t="shared" si="3"/>
        <v>20</v>
      </c>
      <c r="Y12">
        <f t="shared" si="11"/>
        <v>10</v>
      </c>
      <c r="Z12">
        <v>8</v>
      </c>
      <c r="AA12">
        <f t="shared" si="4"/>
        <v>80</v>
      </c>
    </row>
    <row r="13" spans="1:27">
      <c r="A13">
        <f t="shared" si="5"/>
        <v>11</v>
      </c>
      <c r="B13">
        <f t="shared" ca="1" si="6"/>
        <v>28</v>
      </c>
      <c r="C13">
        <f t="shared" ca="1" si="0"/>
        <v>35</v>
      </c>
      <c r="E13">
        <f t="shared" si="7"/>
        <v>11</v>
      </c>
      <c r="F13">
        <v>33</v>
      </c>
      <c r="G13">
        <v>95</v>
      </c>
      <c r="J13">
        <f t="shared" si="8"/>
        <v>11</v>
      </c>
      <c r="K13">
        <v>39</v>
      </c>
      <c r="L13">
        <f t="shared" si="1"/>
        <v>1.9500000000000002</v>
      </c>
      <c r="O13">
        <f t="shared" si="9"/>
        <v>11</v>
      </c>
      <c r="P13">
        <v>42</v>
      </c>
      <c r="Q13">
        <f t="shared" si="2"/>
        <v>-8.4000000000000005E-2</v>
      </c>
      <c r="T13">
        <f t="shared" si="10"/>
        <v>11</v>
      </c>
      <c r="U13">
        <v>4</v>
      </c>
      <c r="V13">
        <f t="shared" si="3"/>
        <v>33</v>
      </c>
      <c r="Y13">
        <f t="shared" si="11"/>
        <v>11</v>
      </c>
      <c r="Z13">
        <v>3</v>
      </c>
      <c r="AA13">
        <f t="shared" si="4"/>
        <v>33</v>
      </c>
    </row>
    <row r="14" spans="1:27">
      <c r="A14">
        <f t="shared" si="5"/>
        <v>12</v>
      </c>
      <c r="B14">
        <f t="shared" ca="1" si="6"/>
        <v>21</v>
      </c>
      <c r="C14">
        <f t="shared" ca="1" si="0"/>
        <v>13</v>
      </c>
      <c r="E14">
        <f t="shared" si="7"/>
        <v>12</v>
      </c>
      <c r="F14">
        <v>11</v>
      </c>
      <c r="G14">
        <v>60</v>
      </c>
      <c r="J14">
        <f t="shared" si="8"/>
        <v>12</v>
      </c>
      <c r="K14">
        <v>48</v>
      </c>
      <c r="L14">
        <f t="shared" si="1"/>
        <v>2.4000000000000004</v>
      </c>
      <c r="O14">
        <f t="shared" si="9"/>
        <v>12</v>
      </c>
      <c r="P14">
        <v>43</v>
      </c>
      <c r="Q14">
        <f t="shared" si="2"/>
        <v>-8.6000000000000007E-2</v>
      </c>
      <c r="T14">
        <f t="shared" si="10"/>
        <v>12</v>
      </c>
      <c r="U14">
        <v>7</v>
      </c>
      <c r="V14">
        <f t="shared" si="3"/>
        <v>72</v>
      </c>
      <c r="Y14">
        <f t="shared" si="11"/>
        <v>12</v>
      </c>
      <c r="Z14">
        <v>5</v>
      </c>
      <c r="AA14">
        <f t="shared" si="4"/>
        <v>60</v>
      </c>
    </row>
    <row r="15" spans="1:27">
      <c r="A15">
        <f t="shared" si="5"/>
        <v>13</v>
      </c>
      <c r="B15">
        <f t="shared" ca="1" si="6"/>
        <v>3</v>
      </c>
      <c r="C15">
        <f t="shared" ca="1" si="0"/>
        <v>10</v>
      </c>
      <c r="E15">
        <f t="shared" si="7"/>
        <v>13</v>
      </c>
      <c r="F15">
        <v>17</v>
      </c>
      <c r="G15">
        <v>14</v>
      </c>
      <c r="J15">
        <f t="shared" si="8"/>
        <v>13</v>
      </c>
      <c r="K15">
        <v>11</v>
      </c>
      <c r="L15">
        <f t="shared" si="1"/>
        <v>0.55000000000000004</v>
      </c>
      <c r="O15">
        <f t="shared" si="9"/>
        <v>13</v>
      </c>
      <c r="P15">
        <v>15</v>
      </c>
      <c r="Q15">
        <f t="shared" si="2"/>
        <v>-0.03</v>
      </c>
      <c r="T15">
        <f t="shared" si="10"/>
        <v>13</v>
      </c>
      <c r="U15">
        <v>2</v>
      </c>
      <c r="V15">
        <f t="shared" si="3"/>
        <v>13</v>
      </c>
      <c r="Y15">
        <f t="shared" si="11"/>
        <v>13</v>
      </c>
      <c r="Z15">
        <v>10</v>
      </c>
      <c r="AA15">
        <f t="shared" si="4"/>
        <v>130</v>
      </c>
    </row>
    <row r="16" spans="1:27">
      <c r="A16">
        <f t="shared" si="5"/>
        <v>14</v>
      </c>
      <c r="B16">
        <f t="shared" ca="1" si="6"/>
        <v>37</v>
      </c>
      <c r="C16">
        <f t="shared" ca="1" si="0"/>
        <v>8</v>
      </c>
      <c r="E16">
        <f t="shared" si="7"/>
        <v>14</v>
      </c>
      <c r="F16">
        <v>35</v>
      </c>
      <c r="G16">
        <v>86</v>
      </c>
      <c r="J16">
        <f t="shared" si="8"/>
        <v>14</v>
      </c>
      <c r="K16">
        <v>17</v>
      </c>
      <c r="L16">
        <f t="shared" si="1"/>
        <v>0.85000000000000009</v>
      </c>
      <c r="O16">
        <f t="shared" si="9"/>
        <v>14</v>
      </c>
      <c r="P16">
        <v>16</v>
      </c>
      <c r="Q16">
        <f t="shared" si="2"/>
        <v>-3.2000000000000001E-2</v>
      </c>
      <c r="T16">
        <f t="shared" si="10"/>
        <v>14</v>
      </c>
      <c r="U16">
        <v>9</v>
      </c>
      <c r="V16">
        <f t="shared" si="3"/>
        <v>112</v>
      </c>
      <c r="Y16">
        <f t="shared" si="11"/>
        <v>14</v>
      </c>
      <c r="Z16">
        <v>10</v>
      </c>
      <c r="AA16">
        <f t="shared" si="4"/>
        <v>140</v>
      </c>
    </row>
    <row r="17" spans="1:27">
      <c r="A17">
        <f t="shared" si="5"/>
        <v>15</v>
      </c>
      <c r="B17">
        <f t="shared" ca="1" si="6"/>
        <v>20</v>
      </c>
      <c r="C17">
        <f t="shared" ca="1" si="0"/>
        <v>60</v>
      </c>
      <c r="E17">
        <f t="shared" si="7"/>
        <v>15</v>
      </c>
      <c r="F17">
        <v>38</v>
      </c>
      <c r="G17">
        <v>88</v>
      </c>
      <c r="J17">
        <f t="shared" si="8"/>
        <v>15</v>
      </c>
      <c r="K17">
        <v>7</v>
      </c>
      <c r="L17">
        <f t="shared" si="1"/>
        <v>0.35000000000000003</v>
      </c>
      <c r="O17">
        <f t="shared" si="9"/>
        <v>15</v>
      </c>
      <c r="P17">
        <v>14</v>
      </c>
      <c r="Q17">
        <f t="shared" si="2"/>
        <v>-2.8000000000000001E-2</v>
      </c>
      <c r="T17">
        <f t="shared" si="10"/>
        <v>15</v>
      </c>
      <c r="U17">
        <v>1</v>
      </c>
      <c r="V17">
        <f t="shared" si="3"/>
        <v>0</v>
      </c>
      <c r="Y17">
        <f t="shared" si="11"/>
        <v>15</v>
      </c>
      <c r="Z17">
        <v>1</v>
      </c>
      <c r="AA17">
        <f t="shared" si="4"/>
        <v>15</v>
      </c>
    </row>
    <row r="18" spans="1:27">
      <c r="A18">
        <f t="shared" si="5"/>
        <v>16</v>
      </c>
      <c r="B18">
        <f t="shared" ca="1" si="6"/>
        <v>9</v>
      </c>
      <c r="C18">
        <f t="shared" ca="1" si="0"/>
        <v>97</v>
      </c>
      <c r="E18">
        <f t="shared" si="7"/>
        <v>16</v>
      </c>
      <c r="F18">
        <v>49</v>
      </c>
      <c r="G18">
        <v>50</v>
      </c>
      <c r="J18">
        <f t="shared" si="8"/>
        <v>16</v>
      </c>
      <c r="K18">
        <v>37</v>
      </c>
      <c r="L18">
        <f t="shared" si="1"/>
        <v>1.85</v>
      </c>
      <c r="O18">
        <f t="shared" si="9"/>
        <v>16</v>
      </c>
      <c r="P18">
        <v>25</v>
      </c>
      <c r="Q18">
        <f t="shared" si="2"/>
        <v>-0.05</v>
      </c>
      <c r="T18">
        <f t="shared" si="10"/>
        <v>16</v>
      </c>
      <c r="U18">
        <v>1</v>
      </c>
      <c r="V18">
        <f t="shared" si="3"/>
        <v>0</v>
      </c>
      <c r="Y18">
        <f t="shared" si="11"/>
        <v>16</v>
      </c>
      <c r="Z18">
        <v>5</v>
      </c>
      <c r="AA18">
        <f t="shared" si="4"/>
        <v>80</v>
      </c>
    </row>
    <row r="19" spans="1:27">
      <c r="A19">
        <f t="shared" si="5"/>
        <v>17</v>
      </c>
      <c r="B19">
        <f t="shared" ca="1" si="6"/>
        <v>33</v>
      </c>
      <c r="C19">
        <f t="shared" ca="1" si="0"/>
        <v>96</v>
      </c>
      <c r="E19">
        <f t="shared" si="7"/>
        <v>17</v>
      </c>
      <c r="F19">
        <v>36</v>
      </c>
      <c r="G19">
        <v>68</v>
      </c>
      <c r="J19">
        <f t="shared" si="8"/>
        <v>17</v>
      </c>
      <c r="K19">
        <v>37</v>
      </c>
      <c r="L19">
        <f t="shared" si="1"/>
        <v>1.85</v>
      </c>
      <c r="O19">
        <f t="shared" si="9"/>
        <v>17</v>
      </c>
      <c r="P19">
        <v>22</v>
      </c>
      <c r="Q19">
        <f t="shared" si="2"/>
        <v>-4.3999999999999997E-2</v>
      </c>
      <c r="T19">
        <f t="shared" si="10"/>
        <v>17</v>
      </c>
      <c r="U19">
        <v>5</v>
      </c>
      <c r="V19">
        <f t="shared" si="3"/>
        <v>68</v>
      </c>
      <c r="Y19">
        <f t="shared" si="11"/>
        <v>17</v>
      </c>
      <c r="Z19">
        <v>7</v>
      </c>
      <c r="AA19">
        <f t="shared" si="4"/>
        <v>119</v>
      </c>
    </row>
    <row r="20" spans="1:27">
      <c r="A20">
        <f t="shared" si="5"/>
        <v>18</v>
      </c>
      <c r="B20">
        <f t="shared" ca="1" si="6"/>
        <v>36</v>
      </c>
      <c r="C20">
        <f t="shared" ca="1" si="0"/>
        <v>5</v>
      </c>
      <c r="E20">
        <f t="shared" si="7"/>
        <v>18</v>
      </c>
      <c r="F20">
        <v>37</v>
      </c>
      <c r="G20">
        <v>2</v>
      </c>
      <c r="J20">
        <f t="shared" si="8"/>
        <v>18</v>
      </c>
      <c r="K20">
        <v>26</v>
      </c>
      <c r="L20">
        <f t="shared" si="1"/>
        <v>1.3</v>
      </c>
      <c r="O20">
        <f t="shared" si="9"/>
        <v>18</v>
      </c>
      <c r="P20">
        <v>12</v>
      </c>
      <c r="Q20">
        <f t="shared" si="2"/>
        <v>-2.4E-2</v>
      </c>
      <c r="T20">
        <f t="shared" si="10"/>
        <v>18</v>
      </c>
      <c r="U20">
        <v>1</v>
      </c>
      <c r="V20">
        <f t="shared" si="3"/>
        <v>0</v>
      </c>
      <c r="Y20">
        <f t="shared" si="11"/>
        <v>18</v>
      </c>
      <c r="Z20">
        <v>10</v>
      </c>
      <c r="AA20">
        <f t="shared" si="4"/>
        <v>180</v>
      </c>
    </row>
    <row r="21" spans="1:27">
      <c r="A21">
        <f t="shared" si="5"/>
        <v>19</v>
      </c>
      <c r="B21">
        <f t="shared" ca="1" si="6"/>
        <v>30</v>
      </c>
      <c r="C21">
        <f t="shared" ca="1" si="0"/>
        <v>83</v>
      </c>
      <c r="E21">
        <f t="shared" si="7"/>
        <v>19</v>
      </c>
      <c r="F21">
        <v>17</v>
      </c>
      <c r="G21">
        <v>2</v>
      </c>
      <c r="J21">
        <f t="shared" si="8"/>
        <v>19</v>
      </c>
      <c r="K21">
        <v>20</v>
      </c>
      <c r="L21">
        <f t="shared" si="1"/>
        <v>1</v>
      </c>
      <c r="O21">
        <f t="shared" si="9"/>
        <v>19</v>
      </c>
      <c r="P21">
        <v>45</v>
      </c>
      <c r="Q21">
        <f t="shared" si="2"/>
        <v>-0.09</v>
      </c>
      <c r="T21">
        <f t="shared" si="10"/>
        <v>19</v>
      </c>
      <c r="U21">
        <v>5</v>
      </c>
      <c r="V21">
        <f t="shared" si="3"/>
        <v>76</v>
      </c>
      <c r="Y21">
        <f t="shared" si="11"/>
        <v>19</v>
      </c>
      <c r="Z21">
        <v>3</v>
      </c>
      <c r="AA21">
        <f t="shared" si="4"/>
        <v>57</v>
      </c>
    </row>
    <row r="22" spans="1:27">
      <c r="A22">
        <f t="shared" si="5"/>
        <v>20</v>
      </c>
      <c r="B22">
        <f t="shared" ca="1" si="6"/>
        <v>18</v>
      </c>
      <c r="C22">
        <f t="shared" ca="1" si="0"/>
        <v>4</v>
      </c>
      <c r="E22">
        <f t="shared" si="7"/>
        <v>20</v>
      </c>
      <c r="F22">
        <v>25</v>
      </c>
      <c r="G22">
        <v>44</v>
      </c>
      <c r="J22">
        <f t="shared" si="8"/>
        <v>20</v>
      </c>
      <c r="K22">
        <v>40</v>
      </c>
      <c r="L22">
        <f t="shared" si="1"/>
        <v>2</v>
      </c>
      <c r="O22">
        <f t="shared" si="9"/>
        <v>20</v>
      </c>
      <c r="P22">
        <v>24</v>
      </c>
      <c r="Q22">
        <f t="shared" si="2"/>
        <v>-4.8000000000000001E-2</v>
      </c>
      <c r="T22">
        <f t="shared" si="10"/>
        <v>20</v>
      </c>
      <c r="U22">
        <v>8</v>
      </c>
      <c r="V22">
        <f t="shared" si="3"/>
        <v>140</v>
      </c>
      <c r="Y22">
        <f t="shared" si="11"/>
        <v>20</v>
      </c>
      <c r="Z22">
        <v>1</v>
      </c>
      <c r="AA22">
        <f t="shared" si="4"/>
        <v>20</v>
      </c>
    </row>
    <row r="23" spans="1:27">
      <c r="A23">
        <f t="shared" si="5"/>
        <v>21</v>
      </c>
      <c r="B23">
        <f t="shared" ca="1" si="6"/>
        <v>21</v>
      </c>
      <c r="C23">
        <f t="shared" ca="1" si="0"/>
        <v>65</v>
      </c>
      <c r="E23">
        <f t="shared" si="7"/>
        <v>21</v>
      </c>
      <c r="F23">
        <v>44</v>
      </c>
      <c r="G23">
        <v>46</v>
      </c>
      <c r="J23">
        <f t="shared" si="8"/>
        <v>21</v>
      </c>
      <c r="K23">
        <v>14</v>
      </c>
      <c r="L23">
        <f t="shared" si="1"/>
        <v>0.70000000000000007</v>
      </c>
      <c r="O23">
        <f t="shared" si="9"/>
        <v>21</v>
      </c>
      <c r="P23">
        <v>22</v>
      </c>
      <c r="Q23">
        <f t="shared" si="2"/>
        <v>-4.3999999999999997E-2</v>
      </c>
      <c r="T23">
        <f t="shared" si="10"/>
        <v>21</v>
      </c>
      <c r="U23">
        <v>2</v>
      </c>
      <c r="V23">
        <f t="shared" si="3"/>
        <v>21</v>
      </c>
      <c r="Y23">
        <f t="shared" si="11"/>
        <v>21</v>
      </c>
      <c r="Z23">
        <v>8</v>
      </c>
      <c r="AA23">
        <f t="shared" si="4"/>
        <v>168</v>
      </c>
    </row>
    <row r="24" spans="1:27">
      <c r="A24">
        <f t="shared" si="5"/>
        <v>22</v>
      </c>
      <c r="B24">
        <f t="shared" ca="1" si="6"/>
        <v>21</v>
      </c>
      <c r="C24">
        <f t="shared" ca="1" si="0"/>
        <v>81</v>
      </c>
      <c r="E24">
        <f t="shared" si="7"/>
        <v>22</v>
      </c>
      <c r="F24">
        <v>35</v>
      </c>
      <c r="G24">
        <v>31</v>
      </c>
      <c r="J24">
        <f t="shared" si="8"/>
        <v>22</v>
      </c>
      <c r="K24">
        <v>27</v>
      </c>
      <c r="L24">
        <f t="shared" si="1"/>
        <v>1.35</v>
      </c>
      <c r="O24">
        <f t="shared" si="9"/>
        <v>22</v>
      </c>
      <c r="P24">
        <v>42</v>
      </c>
      <c r="Q24">
        <f t="shared" si="2"/>
        <v>-8.4000000000000005E-2</v>
      </c>
      <c r="T24">
        <f t="shared" si="10"/>
        <v>22</v>
      </c>
      <c r="U24">
        <v>3</v>
      </c>
      <c r="V24">
        <f t="shared" si="3"/>
        <v>44</v>
      </c>
      <c r="Y24">
        <f t="shared" si="11"/>
        <v>22</v>
      </c>
      <c r="Z24">
        <v>6</v>
      </c>
      <c r="AA24">
        <f t="shared" si="4"/>
        <v>132</v>
      </c>
    </row>
    <row r="25" spans="1:27">
      <c r="A25">
        <f t="shared" si="5"/>
        <v>23</v>
      </c>
      <c r="B25">
        <f t="shared" ca="1" si="6"/>
        <v>34</v>
      </c>
      <c r="C25">
        <f t="shared" ca="1" si="0"/>
        <v>13</v>
      </c>
      <c r="E25">
        <f t="shared" si="7"/>
        <v>23</v>
      </c>
      <c r="F25">
        <v>33</v>
      </c>
      <c r="G25">
        <v>45</v>
      </c>
      <c r="J25">
        <f t="shared" si="8"/>
        <v>23</v>
      </c>
      <c r="K25">
        <v>39</v>
      </c>
      <c r="L25">
        <f t="shared" si="1"/>
        <v>1.9500000000000002</v>
      </c>
      <c r="O25">
        <f t="shared" si="9"/>
        <v>23</v>
      </c>
      <c r="P25">
        <v>34</v>
      </c>
      <c r="Q25">
        <f t="shared" si="2"/>
        <v>-6.8000000000000005E-2</v>
      </c>
      <c r="T25">
        <f t="shared" si="10"/>
        <v>23</v>
      </c>
      <c r="U25">
        <v>8</v>
      </c>
      <c r="V25">
        <f t="shared" si="3"/>
        <v>161</v>
      </c>
      <c r="Y25">
        <f t="shared" si="11"/>
        <v>23</v>
      </c>
      <c r="Z25">
        <v>1</v>
      </c>
      <c r="AA25">
        <f t="shared" si="4"/>
        <v>23</v>
      </c>
    </row>
    <row r="26" spans="1:27">
      <c r="A26">
        <f t="shared" si="5"/>
        <v>24</v>
      </c>
      <c r="B26">
        <f t="shared" ca="1" si="6"/>
        <v>38</v>
      </c>
      <c r="C26">
        <f t="shared" ca="1" si="0"/>
        <v>55</v>
      </c>
      <c r="E26">
        <f t="shared" si="7"/>
        <v>24</v>
      </c>
      <c r="F26">
        <v>44</v>
      </c>
      <c r="G26">
        <v>13</v>
      </c>
      <c r="J26">
        <f t="shared" si="8"/>
        <v>24</v>
      </c>
      <c r="K26">
        <v>36</v>
      </c>
      <c r="L26">
        <f t="shared" si="1"/>
        <v>1.8</v>
      </c>
      <c r="O26">
        <f t="shared" si="9"/>
        <v>24</v>
      </c>
      <c r="P26">
        <v>20</v>
      </c>
      <c r="Q26">
        <f t="shared" si="2"/>
        <v>-0.04</v>
      </c>
      <c r="T26">
        <f t="shared" si="10"/>
        <v>24</v>
      </c>
      <c r="U26">
        <v>9</v>
      </c>
      <c r="V26">
        <f t="shared" si="3"/>
        <v>192</v>
      </c>
      <c r="Y26">
        <f t="shared" si="11"/>
        <v>24</v>
      </c>
      <c r="Z26">
        <v>1</v>
      </c>
      <c r="AA26">
        <f t="shared" si="4"/>
        <v>24</v>
      </c>
    </row>
    <row r="27" spans="1:27">
      <c r="A27">
        <f t="shared" si="5"/>
        <v>25</v>
      </c>
      <c r="B27">
        <f t="shared" ca="1" si="6"/>
        <v>23</v>
      </c>
      <c r="C27">
        <f t="shared" ca="1" si="0"/>
        <v>51</v>
      </c>
      <c r="E27">
        <f t="shared" si="7"/>
        <v>25</v>
      </c>
      <c r="F27">
        <v>40</v>
      </c>
      <c r="G27">
        <v>98</v>
      </c>
      <c r="J27">
        <f t="shared" si="8"/>
        <v>25</v>
      </c>
      <c r="K27">
        <v>33</v>
      </c>
      <c r="L27">
        <f t="shared" si="1"/>
        <v>1.6500000000000001</v>
      </c>
      <c r="O27">
        <f t="shared" si="9"/>
        <v>25</v>
      </c>
      <c r="P27">
        <v>47</v>
      </c>
      <c r="Q27">
        <f t="shared" si="2"/>
        <v>-9.4E-2</v>
      </c>
      <c r="T27">
        <f t="shared" si="10"/>
        <v>25</v>
      </c>
      <c r="U27">
        <v>4</v>
      </c>
      <c r="V27">
        <f t="shared" si="3"/>
        <v>75</v>
      </c>
      <c r="Y27">
        <f t="shared" si="11"/>
        <v>25</v>
      </c>
      <c r="Z27">
        <v>6</v>
      </c>
      <c r="AA27">
        <f t="shared" si="4"/>
        <v>150</v>
      </c>
    </row>
    <row r="28" spans="1:27">
      <c r="A28">
        <f t="shared" si="5"/>
        <v>26</v>
      </c>
      <c r="B28">
        <f t="shared" ca="1" si="6"/>
        <v>25</v>
      </c>
      <c r="C28">
        <f t="shared" ca="1" si="0"/>
        <v>26</v>
      </c>
      <c r="E28">
        <f t="shared" si="7"/>
        <v>26</v>
      </c>
      <c r="F28">
        <v>46</v>
      </c>
      <c r="G28">
        <v>65</v>
      </c>
      <c r="J28">
        <f t="shared" si="8"/>
        <v>26</v>
      </c>
      <c r="K28">
        <v>27</v>
      </c>
      <c r="L28">
        <f t="shared" si="1"/>
        <v>1.35</v>
      </c>
      <c r="O28">
        <f t="shared" si="9"/>
        <v>26</v>
      </c>
      <c r="P28">
        <v>39</v>
      </c>
      <c r="Q28">
        <f t="shared" si="2"/>
        <v>-7.8E-2</v>
      </c>
      <c r="T28">
        <f t="shared" si="10"/>
        <v>26</v>
      </c>
      <c r="U28">
        <v>10</v>
      </c>
      <c r="V28">
        <f t="shared" si="3"/>
        <v>234</v>
      </c>
      <c r="Y28">
        <f t="shared" si="11"/>
        <v>26</v>
      </c>
      <c r="Z28">
        <v>4</v>
      </c>
      <c r="AA28">
        <f t="shared" si="4"/>
        <v>104</v>
      </c>
    </row>
    <row r="29" spans="1:27">
      <c r="A29">
        <f t="shared" si="5"/>
        <v>27</v>
      </c>
      <c r="B29">
        <f t="shared" ca="1" si="6"/>
        <v>14</v>
      </c>
      <c r="C29">
        <f t="shared" ca="1" si="0"/>
        <v>63</v>
      </c>
      <c r="E29">
        <f t="shared" si="7"/>
        <v>27</v>
      </c>
      <c r="F29">
        <v>46</v>
      </c>
      <c r="G29">
        <v>26</v>
      </c>
      <c r="J29">
        <f t="shared" si="8"/>
        <v>27</v>
      </c>
      <c r="K29">
        <v>21</v>
      </c>
      <c r="L29">
        <f t="shared" si="1"/>
        <v>1.05</v>
      </c>
      <c r="O29">
        <f t="shared" si="9"/>
        <v>27</v>
      </c>
      <c r="P29">
        <v>41</v>
      </c>
      <c r="Q29">
        <f t="shared" si="2"/>
        <v>-8.2000000000000003E-2</v>
      </c>
      <c r="T29">
        <f t="shared" si="10"/>
        <v>27</v>
      </c>
      <c r="U29">
        <v>8</v>
      </c>
      <c r="V29">
        <f t="shared" si="3"/>
        <v>189</v>
      </c>
      <c r="Y29">
        <f t="shared" si="11"/>
        <v>27</v>
      </c>
      <c r="Z29">
        <v>1</v>
      </c>
      <c r="AA29">
        <f t="shared" si="4"/>
        <v>27</v>
      </c>
    </row>
    <row r="30" spans="1:27">
      <c r="A30">
        <f t="shared" si="5"/>
        <v>28</v>
      </c>
      <c r="B30">
        <f t="shared" ca="1" si="6"/>
        <v>5</v>
      </c>
      <c r="C30">
        <f t="shared" ca="1" si="0"/>
        <v>33</v>
      </c>
      <c r="E30">
        <f t="shared" si="7"/>
        <v>28</v>
      </c>
      <c r="F30">
        <v>33</v>
      </c>
      <c r="G30">
        <v>33</v>
      </c>
      <c r="J30">
        <f t="shared" si="8"/>
        <v>28</v>
      </c>
      <c r="K30">
        <v>15</v>
      </c>
      <c r="L30">
        <f t="shared" si="1"/>
        <v>0.75</v>
      </c>
      <c r="O30">
        <f t="shared" si="9"/>
        <v>28</v>
      </c>
      <c r="P30">
        <v>2</v>
      </c>
      <c r="Q30">
        <f t="shared" si="2"/>
        <v>-4.0000000000000001E-3</v>
      </c>
      <c r="T30">
        <f t="shared" si="10"/>
        <v>28</v>
      </c>
      <c r="U30">
        <v>10</v>
      </c>
      <c r="V30">
        <f t="shared" si="3"/>
        <v>252</v>
      </c>
      <c r="Y30">
        <f t="shared" si="11"/>
        <v>28</v>
      </c>
      <c r="Z30">
        <v>7</v>
      </c>
      <c r="AA30">
        <f t="shared" si="4"/>
        <v>196</v>
      </c>
    </row>
    <row r="31" spans="1:27">
      <c r="A31">
        <f t="shared" ref="A31:A32" si="12">A30+1</f>
        <v>29</v>
      </c>
      <c r="B31">
        <f t="shared" ca="1" si="6"/>
        <v>43</v>
      </c>
      <c r="C31">
        <f t="shared" ca="1" si="0"/>
        <v>90</v>
      </c>
      <c r="E31">
        <f t="shared" si="7"/>
        <v>29</v>
      </c>
      <c r="F31">
        <v>24</v>
      </c>
      <c r="G31">
        <v>3</v>
      </c>
      <c r="J31">
        <f t="shared" si="8"/>
        <v>29</v>
      </c>
      <c r="K31">
        <v>27</v>
      </c>
      <c r="L31">
        <f t="shared" si="1"/>
        <v>1.35</v>
      </c>
      <c r="O31">
        <f t="shared" si="9"/>
        <v>29</v>
      </c>
      <c r="P31">
        <v>5</v>
      </c>
      <c r="Q31">
        <f t="shared" si="2"/>
        <v>-0.01</v>
      </c>
      <c r="T31">
        <f t="shared" si="10"/>
        <v>29</v>
      </c>
      <c r="U31">
        <v>5</v>
      </c>
      <c r="V31">
        <f t="shared" si="3"/>
        <v>116</v>
      </c>
      <c r="Y31">
        <f t="shared" si="11"/>
        <v>29</v>
      </c>
      <c r="Z31">
        <v>4</v>
      </c>
      <c r="AA31">
        <f t="shared" si="4"/>
        <v>116</v>
      </c>
    </row>
    <row r="32" spans="1:27">
      <c r="A32">
        <f t="shared" si="12"/>
        <v>30</v>
      </c>
      <c r="B32">
        <f t="shared" ca="1" si="6"/>
        <v>23</v>
      </c>
      <c r="C32">
        <f t="shared" ca="1" si="0"/>
        <v>55</v>
      </c>
      <c r="E32">
        <f t="shared" si="7"/>
        <v>30</v>
      </c>
      <c r="F32">
        <v>44</v>
      </c>
      <c r="G32">
        <v>14</v>
      </c>
      <c r="J32">
        <f t="shared" si="8"/>
        <v>30</v>
      </c>
      <c r="K32">
        <v>20</v>
      </c>
      <c r="L32">
        <f t="shared" si="1"/>
        <v>1</v>
      </c>
      <c r="O32">
        <f t="shared" si="9"/>
        <v>30</v>
      </c>
      <c r="P32">
        <v>8</v>
      </c>
      <c r="Q32">
        <f t="shared" si="2"/>
        <v>-1.6E-2</v>
      </c>
      <c r="T32">
        <f t="shared" si="10"/>
        <v>30</v>
      </c>
      <c r="U32">
        <v>6</v>
      </c>
      <c r="V32">
        <f t="shared" si="3"/>
        <v>150</v>
      </c>
      <c r="Y32">
        <f t="shared" si="11"/>
        <v>30</v>
      </c>
      <c r="Z32">
        <v>5</v>
      </c>
      <c r="AA32">
        <f t="shared" si="4"/>
        <v>150</v>
      </c>
    </row>
  </sheetData>
  <phoneticPr fontId="2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統計学A #11</vt:lpstr>
      <vt:lpstr>統計学A #11_解答</vt:lpstr>
      <vt:lpstr>散布図</vt:lpstr>
      <vt:lpstr>'統計学A #11'!Print_Area</vt:lpstr>
      <vt:lpstr>'統計学A #11_解答'!Print_Area</vt:lpstr>
    </vt:vector>
  </TitlesOfParts>
  <Company>University of Tsukuba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Tsukuba-Think</dc:creator>
  <cp:lastModifiedBy>Microsoft Office User</cp:lastModifiedBy>
  <cp:lastPrinted>2023-06-29T06:20:51Z</cp:lastPrinted>
  <dcterms:created xsi:type="dcterms:W3CDTF">2019-04-23T06:14:39Z</dcterms:created>
  <dcterms:modified xsi:type="dcterms:W3CDTF">2023-06-30T01:55:18Z</dcterms:modified>
</cp:coreProperties>
</file>