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 firstSheet="3" activeTab="7"/>
  </bookViews>
  <sheets>
    <sheet name="Tabelle1" sheetId="1" r:id="rId1"/>
    <sheet name="Arbeitsbedarf" sheetId="3" r:id="rId2"/>
    <sheet name="Maschinenmassen" sheetId="4" r:id="rId3"/>
    <sheet name="Volumenbedarf" sheetId="5" r:id="rId4"/>
    <sheet name="Flächenbedarf" sheetId="6" r:id="rId5"/>
    <sheet name="LeistungV" sheetId="7" r:id="rId6"/>
    <sheet name="Leistungm2" sheetId="8" r:id="rId7"/>
    <sheet name="Leistungmasse" sheetId="9" r:id="rId8"/>
    <sheet name="Tabelle2" sheetId="2" r:id="rId9"/>
  </sheets>
  <calcPr calcId="124519"/>
</workbook>
</file>

<file path=xl/calcChain.xml><?xml version="1.0" encoding="utf-8"?>
<calcChain xmlns="http://schemas.openxmlformats.org/spreadsheetml/2006/main">
  <c r="W8" i="1"/>
  <c r="X8"/>
  <c r="Y8"/>
  <c r="W9"/>
  <c r="X9"/>
  <c r="Y9"/>
  <c r="W10"/>
  <c r="X10"/>
  <c r="Y10"/>
  <c r="V13"/>
  <c r="W13"/>
  <c r="AB13"/>
  <c r="AC13"/>
  <c r="V14"/>
  <c r="W14"/>
  <c r="AB14"/>
  <c r="AC14"/>
  <c r="V15"/>
  <c r="W15"/>
  <c r="AB15"/>
  <c r="AC15"/>
  <c r="V18"/>
  <c r="W18"/>
  <c r="AB18"/>
  <c r="AC18"/>
  <c r="V19"/>
  <c r="W19"/>
  <c r="AB19"/>
  <c r="AC19"/>
  <c r="Z23"/>
  <c r="AA23"/>
  <c r="AB23"/>
  <c r="AC23"/>
  <c r="AD23"/>
  <c r="AE23"/>
  <c r="V24"/>
  <c r="W24"/>
  <c r="X24"/>
  <c r="Y24"/>
  <c r="Z24"/>
  <c r="AA24"/>
  <c r="AB24"/>
  <c r="AC24"/>
  <c r="AD24"/>
  <c r="AE24"/>
  <c r="Z25"/>
  <c r="AA25"/>
  <c r="AB25"/>
  <c r="AC25"/>
  <c r="AD25"/>
  <c r="AE25"/>
  <c r="Z26"/>
  <c r="AA26"/>
  <c r="AB26"/>
  <c r="AC26"/>
  <c r="AD26"/>
  <c r="AE26"/>
  <c r="Z27"/>
  <c r="AA27"/>
  <c r="AB27"/>
  <c r="AC27"/>
  <c r="AD27"/>
  <c r="AE27"/>
  <c r="V28"/>
  <c r="W28"/>
  <c r="X28"/>
  <c r="Y28"/>
  <c r="Z28"/>
  <c r="AA28"/>
  <c r="AB28"/>
  <c r="AC28"/>
  <c r="AD28"/>
  <c r="AE28"/>
  <c r="V29"/>
  <c r="W29"/>
  <c r="X29"/>
  <c r="Y29"/>
  <c r="Z29"/>
  <c r="AA29"/>
  <c r="AB29"/>
  <c r="AC29"/>
  <c r="AD29"/>
  <c r="AE29"/>
  <c r="V30"/>
  <c r="W30"/>
  <c r="X30"/>
  <c r="Y30"/>
  <c r="Z30"/>
  <c r="AA30"/>
  <c r="AB30"/>
  <c r="AC30"/>
  <c r="AD30"/>
  <c r="AE30"/>
  <c r="Z31"/>
  <c r="AA31"/>
  <c r="AB31"/>
  <c r="AC31"/>
  <c r="AD31"/>
  <c r="AE31"/>
  <c r="Z32"/>
  <c r="AA32"/>
  <c r="AB32"/>
  <c r="AC32"/>
  <c r="AD32"/>
  <c r="AE32"/>
  <c r="Z33"/>
  <c r="AA33"/>
  <c r="AB33"/>
  <c r="AC33"/>
  <c r="AD33"/>
  <c r="AE33"/>
  <c r="V34"/>
  <c r="W34"/>
  <c r="X34"/>
  <c r="Y34"/>
  <c r="Z34"/>
  <c r="AA34"/>
  <c r="AB34"/>
  <c r="AC34"/>
  <c r="AD34"/>
  <c r="AE34"/>
  <c r="V35"/>
  <c r="W35"/>
  <c r="X35"/>
  <c r="Y35"/>
  <c r="Z35"/>
  <c r="AA35"/>
  <c r="AB35"/>
  <c r="AC35"/>
  <c r="AD35"/>
  <c r="AE35"/>
  <c r="V36"/>
  <c r="W36"/>
  <c r="X36"/>
  <c r="Y36"/>
  <c r="Z36"/>
  <c r="AA36"/>
  <c r="AB36"/>
  <c r="AC36"/>
  <c r="AD36"/>
  <c r="AE36"/>
  <c r="V37"/>
  <c r="W37"/>
  <c r="X37"/>
  <c r="Y37"/>
  <c r="Z37"/>
  <c r="AA37"/>
  <c r="AB37"/>
  <c r="AC37"/>
  <c r="AD37"/>
  <c r="AE37"/>
  <c r="V38"/>
  <c r="W38"/>
  <c r="X38"/>
  <c r="Y38"/>
  <c r="Z38"/>
  <c r="AA38"/>
  <c r="AB38"/>
  <c r="AC38"/>
  <c r="AD38"/>
  <c r="AE38"/>
  <c r="V39"/>
  <c r="W39"/>
  <c r="X39"/>
  <c r="Y39"/>
  <c r="Z39"/>
  <c r="AA39"/>
  <c r="AB39"/>
  <c r="AC39"/>
  <c r="AD39"/>
  <c r="AE39"/>
  <c r="Z40"/>
  <c r="AA40"/>
  <c r="AB40"/>
  <c r="AC40"/>
  <c r="AD40"/>
  <c r="AE40"/>
  <c r="Z41"/>
  <c r="AA41"/>
  <c r="AB41"/>
  <c r="AC41"/>
  <c r="AD41"/>
  <c r="AE41"/>
  <c r="V42"/>
  <c r="W42"/>
  <c r="X42"/>
  <c r="Y42"/>
  <c r="Z42"/>
  <c r="AA42"/>
  <c r="AB42"/>
  <c r="AC42"/>
  <c r="AD42"/>
  <c r="AE42"/>
  <c r="V43"/>
  <c r="W43"/>
  <c r="X43"/>
  <c r="Y43"/>
  <c r="Z43"/>
  <c r="AA43"/>
  <c r="AB43"/>
  <c r="AC43"/>
  <c r="AD43"/>
  <c r="AE43"/>
  <c r="V44"/>
  <c r="W44"/>
  <c r="X44"/>
  <c r="Y44"/>
  <c r="Z44"/>
  <c r="AA44"/>
  <c r="AB44"/>
  <c r="AC44"/>
  <c r="AD44"/>
  <c r="AE44"/>
  <c r="V45"/>
  <c r="W45"/>
  <c r="X45"/>
  <c r="Y45"/>
  <c r="Z45"/>
  <c r="AA45"/>
  <c r="AB45"/>
  <c r="AC45"/>
  <c r="AD45"/>
  <c r="AE45"/>
  <c r="Z46"/>
  <c r="AA46"/>
  <c r="AB46"/>
  <c r="AC46"/>
  <c r="AD46"/>
  <c r="AE46"/>
  <c r="Z47"/>
  <c r="AA47"/>
  <c r="AB47"/>
  <c r="AC47"/>
  <c r="AD47"/>
  <c r="AE47"/>
  <c r="V48"/>
  <c r="W48"/>
  <c r="X48"/>
  <c r="Y48"/>
  <c r="Z48"/>
  <c r="AA48"/>
  <c r="AB48"/>
  <c r="AC48"/>
  <c r="AD48"/>
  <c r="AE48"/>
  <c r="V52"/>
  <c r="W52"/>
  <c r="X52"/>
  <c r="Y52"/>
  <c r="Z52"/>
  <c r="AA52"/>
  <c r="AB52"/>
  <c r="AC52"/>
  <c r="AD52"/>
  <c r="AE52"/>
  <c r="V53"/>
  <c r="W53"/>
  <c r="X53"/>
  <c r="Y53"/>
  <c r="Z53"/>
  <c r="AA53"/>
  <c r="AB53"/>
  <c r="AC53"/>
  <c r="AD53"/>
  <c r="AE53"/>
  <c r="Z54"/>
  <c r="AA54"/>
  <c r="AB54"/>
  <c r="AC54"/>
  <c r="AD54"/>
  <c r="AE54"/>
  <c r="V55"/>
  <c r="W55"/>
  <c r="X55"/>
  <c r="Y55"/>
  <c r="Z55"/>
  <c r="AA55"/>
  <c r="AB55"/>
  <c r="AC55"/>
  <c r="AD55"/>
  <c r="AE55"/>
  <c r="V56"/>
  <c r="W56"/>
  <c r="X56"/>
  <c r="Y56"/>
  <c r="Z56"/>
  <c r="AA56"/>
  <c r="AB56"/>
  <c r="AC56"/>
  <c r="AD56"/>
  <c r="AE56"/>
  <c r="V57"/>
  <c r="W57"/>
  <c r="X57"/>
  <c r="Y57"/>
  <c r="Z57"/>
  <c r="AA57"/>
  <c r="AB57"/>
  <c r="AC57"/>
  <c r="AD57"/>
  <c r="AE57"/>
  <c r="V58"/>
  <c r="W58"/>
  <c r="X58"/>
  <c r="Y58"/>
  <c r="Z58"/>
  <c r="AA58"/>
  <c r="AB58"/>
  <c r="AC58"/>
  <c r="AD58"/>
  <c r="AE58"/>
  <c r="V59"/>
  <c r="W59"/>
  <c r="X59"/>
  <c r="Y59"/>
  <c r="Z59"/>
  <c r="AA59"/>
  <c r="AB59"/>
  <c r="AC59"/>
  <c r="AD59"/>
  <c r="AE59"/>
  <c r="V60"/>
  <c r="W60"/>
  <c r="X60"/>
  <c r="Y60"/>
  <c r="Z60"/>
  <c r="AA60"/>
  <c r="AB60"/>
  <c r="AC60"/>
  <c r="AD60"/>
  <c r="AE60"/>
  <c r="V63"/>
  <c r="W63"/>
  <c r="X63"/>
  <c r="Y63"/>
  <c r="Z63"/>
  <c r="AA63"/>
  <c r="AB63"/>
  <c r="AC63"/>
  <c r="AD63"/>
  <c r="AE63"/>
  <c r="V64"/>
  <c r="W64"/>
  <c r="X64"/>
  <c r="Y64"/>
  <c r="Z64"/>
  <c r="AA64"/>
  <c r="AB64"/>
  <c r="AC64"/>
  <c r="AD64"/>
  <c r="AE64"/>
  <c r="V65"/>
  <c r="W65"/>
  <c r="X65"/>
  <c r="Y65"/>
  <c r="Z65"/>
  <c r="AA65"/>
  <c r="AB65"/>
  <c r="AC65"/>
  <c r="AD65"/>
  <c r="AE65"/>
  <c r="V66"/>
  <c r="W66"/>
  <c r="X66"/>
  <c r="Y66"/>
  <c r="Z66"/>
  <c r="AA66"/>
  <c r="AB66"/>
  <c r="AC66"/>
  <c r="AD66"/>
  <c r="AE66"/>
  <c r="W69"/>
  <c r="X69"/>
  <c r="W72"/>
  <c r="X72"/>
  <c r="Y72"/>
  <c r="W75"/>
  <c r="X75"/>
  <c r="V78"/>
  <c r="W78"/>
  <c r="X78"/>
  <c r="Y78"/>
  <c r="Z78"/>
  <c r="AA78"/>
  <c r="AB78"/>
  <c r="AC78"/>
  <c r="AD78"/>
  <c r="AE78"/>
  <c r="V81"/>
  <c r="W81"/>
  <c r="X81"/>
  <c r="Z81"/>
  <c r="AB81"/>
  <c r="AC81"/>
  <c r="AD81"/>
  <c r="V82"/>
  <c r="W82"/>
  <c r="X82"/>
  <c r="Z82"/>
  <c r="AB82"/>
  <c r="AC82"/>
  <c r="AD82"/>
  <c r="W85"/>
  <c r="W86"/>
  <c r="W87"/>
  <c r="AE5"/>
  <c r="AD5"/>
  <c r="AC5"/>
  <c r="AB5"/>
  <c r="AA5"/>
  <c r="Z5"/>
  <c r="Y5"/>
  <c r="X5"/>
  <c r="W5"/>
  <c r="V5"/>
</calcChain>
</file>

<file path=xl/sharedStrings.xml><?xml version="1.0" encoding="utf-8"?>
<sst xmlns="http://schemas.openxmlformats.org/spreadsheetml/2006/main" count="178" uniqueCount="124">
  <si>
    <t>Hersteller</t>
  </si>
  <si>
    <t>Typenbezeichnung</t>
  </si>
  <si>
    <t>Abmessungen</t>
  </si>
  <si>
    <t>Leinwandfläche</t>
  </si>
  <si>
    <t>Geöffnetfläche</t>
  </si>
  <si>
    <t>Leinwandgewicht</t>
  </si>
  <si>
    <t>Durchsatz</t>
  </si>
  <si>
    <t>Max. feed particle size</t>
  </si>
  <si>
    <t>Product particle size</t>
  </si>
  <si>
    <t>Leistung</t>
  </si>
  <si>
    <t>Höhe</t>
  </si>
  <si>
    <t>Breite</t>
  </si>
  <si>
    <t>Tiefe</t>
  </si>
  <si>
    <t>min</t>
  </si>
  <si>
    <t>max</t>
  </si>
  <si>
    <t>min.</t>
  </si>
  <si>
    <t>max.</t>
  </si>
  <si>
    <t>[mm]</t>
  </si>
  <si>
    <t>[m²]</t>
  </si>
  <si>
    <t>[mm x mm]</t>
  </si>
  <si>
    <t>[t]</t>
  </si>
  <si>
    <t>[t/h]</t>
  </si>
  <si>
    <t>[m³/h]</t>
  </si>
  <si>
    <t>[kW]</t>
  </si>
  <si>
    <t>1200 x 2000</t>
  </si>
  <si>
    <t>Binder</t>
  </si>
  <si>
    <t>2500 x 7000</t>
  </si>
  <si>
    <t>Jöst</t>
  </si>
  <si>
    <t>Metso</t>
  </si>
  <si>
    <t>2500 x 8000</t>
  </si>
  <si>
    <t>Posch</t>
  </si>
  <si>
    <t>Rhewum</t>
  </si>
  <si>
    <t>Sandvik</t>
  </si>
  <si>
    <t>Siebtechnik</t>
  </si>
  <si>
    <t>ThyssenKrupp</t>
  </si>
  <si>
    <t>3000 x 8000</t>
  </si>
  <si>
    <t>Wima</t>
  </si>
  <si>
    <t>Bivitec</t>
  </si>
  <si>
    <t>DBR</t>
  </si>
  <si>
    <t>SWEE</t>
  </si>
  <si>
    <t>SUEE</t>
  </si>
  <si>
    <t>SUZE</t>
  </si>
  <si>
    <t>2400 x 5000</t>
  </si>
  <si>
    <t>1400 x 5000</t>
  </si>
  <si>
    <t>Nordberg TS screens</t>
  </si>
  <si>
    <t>Nordberg FS screens</t>
  </si>
  <si>
    <t>2400 x 8300</t>
  </si>
  <si>
    <t>2547 x 8100</t>
  </si>
  <si>
    <t>FleXScreen</t>
  </si>
  <si>
    <t>ESL 1232 skid</t>
  </si>
  <si>
    <t>ESL 1232/2 track</t>
  </si>
  <si>
    <t>ESL 28-1 Deck-Screen skid</t>
  </si>
  <si>
    <t>ESL 28-2 Deck-Screen skid</t>
  </si>
  <si>
    <t>ESL 28-3 Deck-Screen skid</t>
  </si>
  <si>
    <t>ESL 28-1 Deck-Screen track</t>
  </si>
  <si>
    <t>ESL 28-2 Deck-Screen track</t>
  </si>
  <si>
    <t>ESL 28-3 Deck-Screen track</t>
  </si>
  <si>
    <t>ESL 40-1 Deck-Screen skid</t>
  </si>
  <si>
    <t>ESL 40-2 Deck-Screen skid</t>
  </si>
  <si>
    <t>ESL 40-3 Deck-Screen skid</t>
  </si>
  <si>
    <t>ESL 40-1 Deck-Screen track</t>
  </si>
  <si>
    <t>ESL 40-2 Deck-Screen track</t>
  </si>
  <si>
    <t>ESL 40-3 Deck-Screen track</t>
  </si>
  <si>
    <t>SL 28-1 Deck-Screen track</t>
  </si>
  <si>
    <t>SL 28-2 Deck-Screen track</t>
  </si>
  <si>
    <t>SL 28-3 Deck-Screen track</t>
  </si>
  <si>
    <t>SL 40-2 Deck-Screen skid</t>
  </si>
  <si>
    <t>SL 40-3 Deck-Screen skid</t>
  </si>
  <si>
    <t>SL 40-1 Deck-Screen track</t>
  </si>
  <si>
    <t>SL 40-2 Deck-Screen track</t>
  </si>
  <si>
    <t>SL 40-3 Deck-Screen track</t>
  </si>
  <si>
    <t>S 1550 - 2,5 Deck track</t>
  </si>
  <si>
    <t>S 28-2 Deck-Screen skid</t>
  </si>
  <si>
    <t>S 28-3 Deck-Screen skid</t>
  </si>
  <si>
    <t>S 28-1 Deck-Screen track</t>
  </si>
  <si>
    <t>1200 x 3200</t>
  </si>
  <si>
    <t>1200 x 4000</t>
  </si>
  <si>
    <t>1600 x 5000</t>
  </si>
  <si>
    <t>1900 x 8100</t>
  </si>
  <si>
    <t>1800 x 6800</t>
  </si>
  <si>
    <t>1900 x 6100</t>
  </si>
  <si>
    <t>1500 x 5000</t>
  </si>
  <si>
    <t>S 28-2 Deck-Screen track</t>
  </si>
  <si>
    <t>S 28-3 Deck-Screen track</t>
  </si>
  <si>
    <t>S 40-2 Deck-Screen skid</t>
  </si>
  <si>
    <t>S 40-1 Deck-Screen track</t>
  </si>
  <si>
    <t>S 40-2 Deck-Screen track</t>
  </si>
  <si>
    <t>S 40-3 Deck-Screen track</t>
  </si>
  <si>
    <t>S 50-1 Deck-Screen track</t>
  </si>
  <si>
    <t>S 50-2 Deck-Screen track</t>
  </si>
  <si>
    <t>CSL 28-3 containermobil</t>
  </si>
  <si>
    <t>2400 x 8000</t>
  </si>
  <si>
    <t>1250 x 3600</t>
  </si>
  <si>
    <t>RIUS 1 motor</t>
  </si>
  <si>
    <t>1000 x 2000</t>
  </si>
  <si>
    <t>600 x 1200</t>
  </si>
  <si>
    <t>Mechanism Grizzly Screen SG</t>
  </si>
  <si>
    <t>Schenk Process</t>
  </si>
  <si>
    <t>VarioClass</t>
  </si>
  <si>
    <t>2100 x 7100</t>
  </si>
  <si>
    <t>Sweco</t>
  </si>
  <si>
    <t>2700 x 1200</t>
  </si>
  <si>
    <t>ED</t>
  </si>
  <si>
    <t>DD</t>
  </si>
  <si>
    <t>Siebdecke</t>
  </si>
  <si>
    <t>Spez. Arbeitsbedarf</t>
  </si>
  <si>
    <t>Spez. Leistungbedarf</t>
  </si>
  <si>
    <t>Spez. Flächenbedarf</t>
  </si>
  <si>
    <t>Spez. Raumbedarf</t>
  </si>
  <si>
    <t>Spez. Maschinenmassen</t>
  </si>
  <si>
    <t>Spez. Durchsatz bez. auf</t>
  </si>
  <si>
    <t>Maschinenmassen</t>
  </si>
  <si>
    <t>Maschinenflächen</t>
  </si>
  <si>
    <t>Machinenvolumen</t>
  </si>
  <si>
    <t>[kWh/t]</t>
  </si>
  <si>
    <t>[kW/t]</t>
  </si>
  <si>
    <t>[kW/m²]</t>
  </si>
  <si>
    <t>[kW/m³]</t>
  </si>
  <si>
    <t>[m²h/t]</t>
  </si>
  <si>
    <t>[m³h/t]</t>
  </si>
  <si>
    <t>[th/t]</t>
  </si>
  <si>
    <t>[t/ht]</t>
  </si>
  <si>
    <t>[t/hm²]</t>
  </si>
  <si>
    <t>[t/hm³]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</si>
</sst>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0" xfId="0" applyNumberFormat="1" applyBorder="1"/>
    <xf numFmtId="0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0" fillId="0" borderId="1" xfId="0" applyNumberFormat="1" applyBorder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0" fillId="0" borderId="0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2" xfId="0" applyNumberFormat="1" applyFill="1" applyBorder="1" applyAlignment="1">
      <alignment horizontal="left"/>
    </xf>
    <xf numFmtId="0" fontId="0" fillId="0" borderId="1" xfId="0" applyNumberFormat="1" applyFill="1" applyBorder="1"/>
    <xf numFmtId="1" fontId="0" fillId="0" borderId="1" xfId="0" applyNumberFormat="1" applyFill="1" applyBorder="1" applyAlignment="1">
      <alignment horizontal="right"/>
    </xf>
    <xf numFmtId="0" fontId="0" fillId="0" borderId="1" xfId="0" applyFill="1" applyBorder="1"/>
    <xf numFmtId="0" fontId="0" fillId="0" borderId="0" xfId="0" applyFill="1"/>
    <xf numFmtId="0" fontId="0" fillId="0" borderId="2" xfId="0" applyFill="1" applyBorder="1"/>
    <xf numFmtId="1" fontId="0" fillId="0" borderId="0" xfId="0" applyNumberFormat="1" applyFill="1" applyBorder="1"/>
    <xf numFmtId="1" fontId="0" fillId="0" borderId="1" xfId="0" applyNumberFormat="1" applyFill="1" applyBorder="1"/>
    <xf numFmtId="0" fontId="0" fillId="0" borderId="1" xfId="0" applyNumberFormat="1" applyFont="1" applyBorder="1"/>
    <xf numFmtId="0" fontId="0" fillId="0" borderId="0" xfId="0" applyNumberFormat="1" applyFont="1" applyBorder="1"/>
    <xf numFmtId="1" fontId="0" fillId="0" borderId="2" xfId="0" applyNumberFormat="1" applyFont="1" applyFill="1" applyBorder="1"/>
    <xf numFmtId="0" fontId="0" fillId="0" borderId="0" xfId="0" applyNumberFormat="1" applyFont="1" applyFill="1" applyBorder="1"/>
    <xf numFmtId="1" fontId="0" fillId="0" borderId="1" xfId="0" applyNumberFormat="1" applyFont="1" applyFill="1" applyBorder="1"/>
    <xf numFmtId="0" fontId="0" fillId="0" borderId="1" xfId="0" applyBorder="1" applyAlignment="1">
      <alignment horizontal="right"/>
    </xf>
    <xf numFmtId="0" fontId="1" fillId="0" borderId="1" xfId="0" applyNumberFormat="1" applyFont="1" applyBorder="1"/>
    <xf numFmtId="0" fontId="1" fillId="0" borderId="0" xfId="0" applyNumberFormat="1" applyFont="1" applyBorder="1"/>
    <xf numFmtId="0" fontId="2" fillId="0" borderId="1" xfId="0" applyFont="1" applyFill="1" applyBorder="1" applyAlignment="1">
      <alignment horizontal="left"/>
    </xf>
    <xf numFmtId="0" fontId="0" fillId="0" borderId="1" xfId="0" applyNumberFormat="1" applyFont="1" applyFill="1" applyBorder="1"/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" fontId="0" fillId="0" borderId="0" xfId="0" applyNumberFormat="1" applyFont="1" applyFill="1" applyBorder="1"/>
    <xf numFmtId="0" fontId="0" fillId="0" borderId="2" xfId="0" applyNumberFormat="1" applyFont="1" applyFill="1" applyBorder="1"/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/>
    </xf>
    <xf numFmtId="0" fontId="0" fillId="0" borderId="0" xfId="0" applyNumberFormat="1" applyBorder="1" applyAlignment="1">
      <alignment horizontal="right"/>
    </xf>
    <xf numFmtId="0" fontId="0" fillId="0" borderId="0" xfId="0" applyNumberFormat="1"/>
    <xf numFmtId="0" fontId="0" fillId="0" borderId="0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0" fontId="0" fillId="0" borderId="3" xfId="0" applyFill="1" applyBorder="1"/>
    <xf numFmtId="0" fontId="0" fillId="0" borderId="3" xfId="0" applyNumberFormat="1" applyFont="1" applyFill="1" applyBorder="1"/>
    <xf numFmtId="0" fontId="0" fillId="0" borderId="3" xfId="0" applyNumberFormat="1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/>
    <xf numFmtId="0" fontId="0" fillId="0" borderId="2" xfId="0" applyNumberFormat="1" applyFill="1" applyBorder="1"/>
    <xf numFmtId="0" fontId="0" fillId="0" borderId="2" xfId="0" applyNumberFormat="1" applyBorder="1" applyAlignment="1">
      <alignment horizontal="right"/>
    </xf>
    <xf numFmtId="0" fontId="0" fillId="0" borderId="4" xfId="0" applyBorder="1" applyAlignment="1"/>
    <xf numFmtId="0" fontId="0" fillId="0" borderId="4" xfId="0" applyBorder="1"/>
    <xf numFmtId="0" fontId="0" fillId="0" borderId="4" xfId="0" applyBorder="1" applyAlignment="1">
      <alignment horizontal="center"/>
    </xf>
    <xf numFmtId="2" fontId="0" fillId="0" borderId="1" xfId="0" applyNumberFormat="1" applyBorder="1"/>
    <xf numFmtId="164" fontId="0" fillId="0" borderId="1" xfId="0" applyNumberFormat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Binder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Tabelle1!$N$5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Tabelle1!$V$5</c:f>
              <c:numCache>
                <c:formatCode>General</c:formatCode>
                <c:ptCount val="1"/>
                <c:pt idx="0">
                  <c:v>5.5E-2</c:v>
                </c:pt>
              </c:numCache>
            </c:numRef>
          </c:yVal>
        </c:ser>
        <c:ser>
          <c:idx val="0"/>
          <c:order val="1"/>
          <c:tx>
            <c:strRef>
              <c:f>Tabelle1!$A$12</c:f>
              <c:strCache>
                <c:ptCount val="1"/>
                <c:pt idx="0">
                  <c:v>Jöst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Tabelle1!$N$13:$N$15</c:f>
              <c:numCache>
                <c:formatCode>General</c:formatCode>
                <c:ptCount val="3"/>
                <c:pt idx="0">
                  <c:v>950</c:v>
                </c:pt>
                <c:pt idx="1">
                  <c:v>560</c:v>
                </c:pt>
                <c:pt idx="2">
                  <c:v>560</c:v>
                </c:pt>
              </c:numCache>
            </c:numRef>
          </c:xVal>
          <c:yVal>
            <c:numRef>
              <c:f>Tabelle1!$V$13:$V$15</c:f>
              <c:numCache>
                <c:formatCode>General</c:formatCode>
                <c:ptCount val="3"/>
                <c:pt idx="0">
                  <c:v>3.8947368421052633E-2</c:v>
                </c:pt>
                <c:pt idx="1">
                  <c:v>1.4285714285714285E-2</c:v>
                </c:pt>
                <c:pt idx="2">
                  <c:v>3.3928571428571426E-2</c:v>
                </c:pt>
              </c:numCache>
            </c:numRef>
          </c:yVal>
        </c:ser>
        <c:ser>
          <c:idx val="2"/>
          <c:order val="2"/>
          <c:tx>
            <c:strRef>
              <c:f>Tabelle1!$A$17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Tabelle1!$N$18:$N$19</c:f>
              <c:numCache>
                <c:formatCode>General</c:formatCode>
                <c:ptCount val="2"/>
                <c:pt idx="0">
                  <c:v>900</c:v>
                </c:pt>
                <c:pt idx="1">
                  <c:v>800</c:v>
                </c:pt>
              </c:numCache>
            </c:numRef>
          </c:xVal>
          <c:yVal>
            <c:numRef>
              <c:f>Tabelle1!$V$18:$V$19</c:f>
              <c:numCache>
                <c:formatCode>General</c:formatCode>
                <c:ptCount val="2"/>
                <c:pt idx="0">
                  <c:v>3.3333333333333333E-2</c:v>
                </c:pt>
                <c:pt idx="1">
                  <c:v>6.8750000000000006E-2</c:v>
                </c:pt>
              </c:numCache>
            </c:numRef>
          </c:yVal>
        </c:ser>
        <c:ser>
          <c:idx val="3"/>
          <c:order val="3"/>
          <c:tx>
            <c:strRef>
              <c:f>Tabelle1!$A$21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Tabelle1!$N$23:$N$60</c:f>
              <c:numCache>
                <c:formatCode>General</c:formatCode>
                <c:ptCount val="38"/>
                <c:pt idx="0">
                  <c:v>180</c:v>
                </c:pt>
                <c:pt idx="1">
                  <c:v>180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250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600</c:v>
                </c:pt>
                <c:pt idx="32">
                  <c:v>600</c:v>
                </c:pt>
                <c:pt idx="33">
                  <c:v>500</c:v>
                </c:pt>
                <c:pt idx="34">
                  <c:v>500</c:v>
                </c:pt>
                <c:pt idx="35">
                  <c:v>600</c:v>
                </c:pt>
                <c:pt idx="36">
                  <c:v>600</c:v>
                </c:pt>
                <c:pt idx="37">
                  <c:v>200</c:v>
                </c:pt>
              </c:numCache>
            </c:numRef>
          </c:xVal>
          <c:yVal>
            <c:numRef>
              <c:f>Tabelle1!$V$23:$V$60</c:f>
              <c:numCache>
                <c:formatCode>General</c:formatCode>
                <c:ptCount val="38"/>
                <c:pt idx="1">
                  <c:v>0.19444444444444445</c:v>
                </c:pt>
                <c:pt idx="5">
                  <c:v>0.21428571428571427</c:v>
                </c:pt>
                <c:pt idx="6">
                  <c:v>0.21428571428571427</c:v>
                </c:pt>
                <c:pt idx="7">
                  <c:v>0.21428571428571427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0.21428571428571427</c:v>
                </c:pt>
                <c:pt idx="15">
                  <c:v>0.21428571428571427</c:v>
                </c:pt>
                <c:pt idx="16">
                  <c:v>0.21428571428571427</c:v>
                </c:pt>
                <c:pt idx="19">
                  <c:v>0.14666666666666667</c:v>
                </c:pt>
                <c:pt idx="20">
                  <c:v>0.14666666666666667</c:v>
                </c:pt>
                <c:pt idx="21">
                  <c:v>0.14666666666666667</c:v>
                </c:pt>
                <c:pt idx="22">
                  <c:v>0.35199999999999998</c:v>
                </c:pt>
                <c:pt idx="25">
                  <c:v>0.25142857142857145</c:v>
                </c:pt>
                <c:pt idx="29">
                  <c:v>0.25142857142857145</c:v>
                </c:pt>
                <c:pt idx="30">
                  <c:v>0.25142857142857145</c:v>
                </c:pt>
                <c:pt idx="32">
                  <c:v>0.24833333333333332</c:v>
                </c:pt>
                <c:pt idx="33">
                  <c:v>0.29799999999999999</c:v>
                </c:pt>
                <c:pt idx="34">
                  <c:v>0.29799999999999999</c:v>
                </c:pt>
                <c:pt idx="35">
                  <c:v>0.24833333333333332</c:v>
                </c:pt>
                <c:pt idx="36">
                  <c:v>0.24833333333333332</c:v>
                </c:pt>
                <c:pt idx="37">
                  <c:v>0.185</c:v>
                </c:pt>
              </c:numCache>
            </c:numRef>
          </c:yVal>
        </c:ser>
        <c:ser>
          <c:idx val="4"/>
          <c:order val="4"/>
          <c:tx>
            <c:strRef>
              <c:f>Tabelle1!$A$62</c:f>
              <c:strCache>
                <c:ptCount val="1"/>
                <c:pt idx="0">
                  <c:v>Rhewum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Tabelle1!$N$63:$N$66</c:f>
              <c:numCache>
                <c:formatCode>General</c:formatCode>
                <c:ptCount val="4"/>
                <c:pt idx="0">
                  <c:v>20</c:v>
                </c:pt>
                <c:pt idx="1">
                  <c:v>250</c:v>
                </c:pt>
                <c:pt idx="2">
                  <c:v>190</c:v>
                </c:pt>
                <c:pt idx="3">
                  <c:v>20</c:v>
                </c:pt>
              </c:numCache>
            </c:numRef>
          </c:xVal>
          <c:yVal>
            <c:numRef>
              <c:f>Tabelle1!$V$63:$V$66</c:f>
              <c:numCache>
                <c:formatCode>General</c:formatCode>
                <c:ptCount val="4"/>
                <c:pt idx="0">
                  <c:v>9.5000000000000001E-2</c:v>
                </c:pt>
                <c:pt idx="1">
                  <c:v>1.7999999999999999E-2</c:v>
                </c:pt>
                <c:pt idx="2">
                  <c:v>6.3157894736842104E-3</c:v>
                </c:pt>
                <c:pt idx="3">
                  <c:v>3.4999999999999996E-2</c:v>
                </c:pt>
              </c:numCache>
            </c:numRef>
          </c:yVal>
        </c:ser>
        <c:ser>
          <c:idx val="5"/>
          <c:order val="5"/>
          <c:tx>
            <c:strRef>
              <c:f>Tabelle1!$A$77</c:f>
              <c:strCache>
                <c:ptCount val="1"/>
                <c:pt idx="0">
                  <c:v>Sweco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Tabelle1!$N$78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Tabelle1!$V$78</c:f>
              <c:numCache>
                <c:formatCode>General</c:formatCode>
                <c:ptCount val="1"/>
                <c:pt idx="0">
                  <c:v>0.26666666666666666</c:v>
                </c:pt>
              </c:numCache>
            </c:numRef>
          </c:yVal>
        </c:ser>
        <c:ser>
          <c:idx val="6"/>
          <c:order val="6"/>
          <c:tx>
            <c:strRef>
              <c:f>Tabelle1!$A$80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Tabelle1!$N$81:$N$82</c:f>
              <c:numCache>
                <c:formatCode>General</c:formatCode>
                <c:ptCount val="2"/>
                <c:pt idx="0">
                  <c:v>2000</c:v>
                </c:pt>
                <c:pt idx="1">
                  <c:v>2000</c:v>
                </c:pt>
              </c:numCache>
            </c:numRef>
          </c:xVal>
          <c:yVal>
            <c:numRef>
              <c:f>Tabelle1!$V$81:$V$82</c:f>
              <c:numCache>
                <c:formatCode>General</c:formatCode>
                <c:ptCount val="2"/>
                <c:pt idx="0">
                  <c:v>2.2499999999999999E-2</c:v>
                </c:pt>
                <c:pt idx="1">
                  <c:v>2.75E-2</c:v>
                </c:pt>
              </c:numCache>
            </c:numRef>
          </c:yVal>
        </c:ser>
        <c:dLbls/>
        <c:axId val="66780544"/>
        <c:axId val="66779008"/>
      </c:scatterChart>
      <c:valAx>
        <c:axId val="66780544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66779008"/>
        <c:crosses val="autoZero"/>
        <c:crossBetween val="midCat"/>
      </c:valAx>
      <c:valAx>
        <c:axId val="66779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Arbeitsbedarf [kWh/t]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6678054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Binder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Tabelle1!$N$5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Tabelle1!$AB$5</c:f>
              <c:numCache>
                <c:formatCode>0.000</c:formatCode>
                <c:ptCount val="1"/>
                <c:pt idx="0">
                  <c:v>2.5000000000000001E-2</c:v>
                </c:pt>
              </c:numCache>
            </c:numRef>
          </c:yVal>
        </c:ser>
        <c:ser>
          <c:idx val="0"/>
          <c:order val="1"/>
          <c:tx>
            <c:strRef>
              <c:f>Tabelle1!$A$12</c:f>
              <c:strCache>
                <c:ptCount val="1"/>
                <c:pt idx="0">
                  <c:v>Jöst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Tabelle1!$N$13:$N$15</c:f>
              <c:numCache>
                <c:formatCode>General</c:formatCode>
                <c:ptCount val="3"/>
                <c:pt idx="0">
                  <c:v>950</c:v>
                </c:pt>
                <c:pt idx="1">
                  <c:v>560</c:v>
                </c:pt>
                <c:pt idx="2">
                  <c:v>560</c:v>
                </c:pt>
              </c:numCache>
            </c:numRef>
          </c:xVal>
          <c:yVal>
            <c:numRef>
              <c:f>Tabelle1!$AB$13:$AB$15</c:f>
              <c:numCache>
                <c:formatCode>0.000</c:formatCode>
                <c:ptCount val="3"/>
                <c:pt idx="0">
                  <c:v>4.8421052631578941E-3</c:v>
                </c:pt>
                <c:pt idx="1">
                  <c:v>5.3571428571428572E-3</c:v>
                </c:pt>
                <c:pt idx="2">
                  <c:v>8.0357142857142849E-3</c:v>
                </c:pt>
              </c:numCache>
            </c:numRef>
          </c:yVal>
        </c:ser>
        <c:ser>
          <c:idx val="2"/>
          <c:order val="2"/>
          <c:tx>
            <c:strRef>
              <c:f>Tabelle1!$A$17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Tabelle1!$N$18:$N$19</c:f>
              <c:numCache>
                <c:formatCode>General</c:formatCode>
                <c:ptCount val="2"/>
                <c:pt idx="0">
                  <c:v>900</c:v>
                </c:pt>
                <c:pt idx="1">
                  <c:v>800</c:v>
                </c:pt>
              </c:numCache>
            </c:numRef>
          </c:xVal>
          <c:yVal>
            <c:numRef>
              <c:f>Tabelle1!$AB$18:$AB$19</c:f>
              <c:numCache>
                <c:formatCode>0.000</c:formatCode>
                <c:ptCount val="2"/>
                <c:pt idx="0">
                  <c:v>2.2222222222222223E-2</c:v>
                </c:pt>
                <c:pt idx="1">
                  <c:v>2.1250000000000002E-2</c:v>
                </c:pt>
              </c:numCache>
            </c:numRef>
          </c:yVal>
        </c:ser>
        <c:ser>
          <c:idx val="3"/>
          <c:order val="3"/>
          <c:tx>
            <c:strRef>
              <c:f>Tabelle1!$A$21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Tabelle1!$N$23:$N$60</c:f>
              <c:numCache>
                <c:formatCode>General</c:formatCode>
                <c:ptCount val="38"/>
                <c:pt idx="0">
                  <c:v>180</c:v>
                </c:pt>
                <c:pt idx="1">
                  <c:v>180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250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600</c:v>
                </c:pt>
                <c:pt idx="32">
                  <c:v>600</c:v>
                </c:pt>
                <c:pt idx="33">
                  <c:v>500</c:v>
                </c:pt>
                <c:pt idx="34">
                  <c:v>500</c:v>
                </c:pt>
                <c:pt idx="35">
                  <c:v>600</c:v>
                </c:pt>
                <c:pt idx="36">
                  <c:v>600</c:v>
                </c:pt>
                <c:pt idx="37">
                  <c:v>200</c:v>
                </c:pt>
              </c:numCache>
            </c:numRef>
          </c:xVal>
          <c:yVal>
            <c:numRef>
              <c:f>Tabelle1!$AB$23:$AB$60</c:f>
              <c:numCache>
                <c:formatCode>0.000</c:formatCode>
                <c:ptCount val="38"/>
                <c:pt idx="0">
                  <c:v>8.3333333333333329E-2</c:v>
                </c:pt>
                <c:pt idx="1">
                  <c:v>0.10555555555555556</c:v>
                </c:pt>
                <c:pt idx="2">
                  <c:v>5.1428571428571428E-2</c:v>
                </c:pt>
                <c:pt idx="3">
                  <c:v>5.1428571428571428E-2</c:v>
                </c:pt>
                <c:pt idx="4">
                  <c:v>5.1428571428571428E-2</c:v>
                </c:pt>
                <c:pt idx="5">
                  <c:v>0.06</c:v>
                </c:pt>
                <c:pt idx="6">
                  <c:v>0.06</c:v>
                </c:pt>
                <c:pt idx="7">
                  <c:v>6.5714285714285711E-2</c:v>
                </c:pt>
                <c:pt idx="8">
                  <c:v>4.6666666666666669E-2</c:v>
                </c:pt>
                <c:pt idx="9">
                  <c:v>4.6666666666666669E-2</c:v>
                </c:pt>
                <c:pt idx="10">
                  <c:v>4.8333333333333332E-2</c:v>
                </c:pt>
                <c:pt idx="11">
                  <c:v>0.05</c:v>
                </c:pt>
                <c:pt idx="12">
                  <c:v>0.05</c:v>
                </c:pt>
                <c:pt idx="13">
                  <c:v>5.1666666666666666E-2</c:v>
                </c:pt>
                <c:pt idx="14">
                  <c:v>6.5714285714285711E-2</c:v>
                </c:pt>
                <c:pt idx="15">
                  <c:v>6.5714285714285711E-2</c:v>
                </c:pt>
                <c:pt idx="16">
                  <c:v>6.8571428571428575E-2</c:v>
                </c:pt>
                <c:pt idx="17">
                  <c:v>7.4285714285714288E-2</c:v>
                </c:pt>
                <c:pt idx="18">
                  <c:v>0.08</c:v>
                </c:pt>
                <c:pt idx="19">
                  <c:v>5.5E-2</c:v>
                </c:pt>
                <c:pt idx="20">
                  <c:v>5.5E-2</c:v>
                </c:pt>
                <c:pt idx="21">
                  <c:v>0.06</c:v>
                </c:pt>
                <c:pt idx="22">
                  <c:v>0.104</c:v>
                </c:pt>
                <c:pt idx="23">
                  <c:v>7.4285714285714288E-2</c:v>
                </c:pt>
                <c:pt idx="24">
                  <c:v>0.06</c:v>
                </c:pt>
                <c:pt idx="25">
                  <c:v>7.4285714285714288E-2</c:v>
                </c:pt>
                <c:pt idx="29">
                  <c:v>7.4285714285714288E-2</c:v>
                </c:pt>
                <c:pt idx="30">
                  <c:v>7.1428571428571425E-2</c:v>
                </c:pt>
                <c:pt idx="31">
                  <c:v>0.05</c:v>
                </c:pt>
                <c:pt idx="32">
                  <c:v>6.3333333333333339E-2</c:v>
                </c:pt>
                <c:pt idx="33">
                  <c:v>7.5999999999999998E-2</c:v>
                </c:pt>
                <c:pt idx="34">
                  <c:v>8.2000000000000003E-2</c:v>
                </c:pt>
                <c:pt idx="35">
                  <c:v>6.8333333333333329E-2</c:v>
                </c:pt>
                <c:pt idx="36">
                  <c:v>7.0000000000000007E-2</c:v>
                </c:pt>
                <c:pt idx="37">
                  <c:v>8.5000000000000006E-2</c:v>
                </c:pt>
              </c:numCache>
            </c:numRef>
          </c:yVal>
        </c:ser>
        <c:ser>
          <c:idx val="4"/>
          <c:order val="4"/>
          <c:tx>
            <c:strRef>
              <c:f>Tabelle1!$A$62</c:f>
              <c:strCache>
                <c:ptCount val="1"/>
                <c:pt idx="0">
                  <c:v>Rhewum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Tabelle1!$N$63:$N$66</c:f>
              <c:numCache>
                <c:formatCode>General</c:formatCode>
                <c:ptCount val="4"/>
                <c:pt idx="0">
                  <c:v>20</c:v>
                </c:pt>
                <c:pt idx="1">
                  <c:v>250</c:v>
                </c:pt>
                <c:pt idx="2">
                  <c:v>190</c:v>
                </c:pt>
                <c:pt idx="3">
                  <c:v>20</c:v>
                </c:pt>
              </c:numCache>
            </c:numRef>
          </c:xVal>
          <c:yVal>
            <c:numRef>
              <c:f>Tabelle1!$AB$63:$AB$66</c:f>
              <c:numCache>
                <c:formatCode>0.000</c:formatCode>
                <c:ptCount val="4"/>
                <c:pt idx="0">
                  <c:v>3.7499999999999999E-2</c:v>
                </c:pt>
                <c:pt idx="1">
                  <c:v>3.5999999999999999E-3</c:v>
                </c:pt>
                <c:pt idx="2">
                  <c:v>3.9473684210526317E-3</c:v>
                </c:pt>
                <c:pt idx="3">
                  <c:v>1.4999999999999999E-2</c:v>
                </c:pt>
              </c:numCache>
            </c:numRef>
          </c:yVal>
        </c:ser>
        <c:ser>
          <c:idx val="5"/>
          <c:order val="5"/>
          <c:tx>
            <c:strRef>
              <c:f>Tabelle1!$A$77</c:f>
              <c:strCache>
                <c:ptCount val="1"/>
                <c:pt idx="0">
                  <c:v>Sweco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Tabelle1!$N$78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Tabelle1!$AB$78</c:f>
              <c:numCache>
                <c:formatCode>0.000</c:formatCode>
                <c:ptCount val="1"/>
                <c:pt idx="0">
                  <c:v>0.13333333333333333</c:v>
                </c:pt>
              </c:numCache>
            </c:numRef>
          </c:yVal>
        </c:ser>
        <c:ser>
          <c:idx val="6"/>
          <c:order val="6"/>
          <c:tx>
            <c:strRef>
              <c:f>Tabelle1!$A$80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Tabelle1!$N$81:$N$82</c:f>
              <c:numCache>
                <c:formatCode>General</c:formatCode>
                <c:ptCount val="2"/>
                <c:pt idx="0">
                  <c:v>2000</c:v>
                </c:pt>
                <c:pt idx="1">
                  <c:v>2000</c:v>
                </c:pt>
              </c:numCache>
            </c:numRef>
          </c:xVal>
          <c:yVal>
            <c:numRef>
              <c:f>Tabelle1!$AB$81:$AB$82</c:f>
              <c:numCache>
                <c:formatCode>0.000</c:formatCode>
                <c:ptCount val="2"/>
                <c:pt idx="0">
                  <c:v>4.4999999999999997E-3</c:v>
                </c:pt>
                <c:pt idx="1">
                  <c:v>5.4999999999999997E-3</c:v>
                </c:pt>
              </c:numCache>
            </c:numRef>
          </c:yVal>
        </c:ser>
        <c:axId val="102049280"/>
        <c:axId val="102195968"/>
      </c:scatterChart>
      <c:valAx>
        <c:axId val="102049280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102195968"/>
        <c:crosses val="autoZero"/>
        <c:crossBetween val="midCat"/>
      </c:valAx>
      <c:valAx>
        <c:axId val="102195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Maschinenmassen [th/t]</a:t>
                </a:r>
                <a:endParaRPr lang="de-DE" sz="1400"/>
              </a:p>
            </c:rich>
          </c:tx>
          <c:layout/>
        </c:title>
        <c:numFmt formatCode="0.000" sourceLinked="1"/>
        <c:majorTickMark val="none"/>
        <c:tickLblPos val="nextTo"/>
        <c:crossAx val="102049280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Binder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Tabelle1!$N$5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Tabelle1!$AA$5</c:f>
              <c:numCache>
                <c:formatCode>0.000</c:formatCode>
                <c:ptCount val="1"/>
                <c:pt idx="0">
                  <c:v>0.20899999999999999</c:v>
                </c:pt>
              </c:numCache>
            </c:numRef>
          </c:yVal>
        </c:ser>
        <c:ser>
          <c:idx val="0"/>
          <c:order val="1"/>
          <c:tx>
            <c:strRef>
              <c:f>Tabelle1!$A$12</c:f>
              <c:strCache>
                <c:ptCount val="1"/>
                <c:pt idx="0">
                  <c:v>Jöst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Tabelle1!$N$13:$N$15</c:f>
              <c:numCache>
                <c:formatCode>General</c:formatCode>
                <c:ptCount val="3"/>
                <c:pt idx="0">
                  <c:v>950</c:v>
                </c:pt>
                <c:pt idx="1">
                  <c:v>560</c:v>
                </c:pt>
                <c:pt idx="2">
                  <c:v>560</c:v>
                </c:pt>
              </c:numCache>
            </c:numRef>
          </c:xVal>
          <c:yVal>
            <c:numRef>
              <c:f>Tabelle1!$AA$13:$AA$15</c:f>
              <c:numCache>
                <c:formatCode>0.000</c:formatCode>
                <c:ptCount val="3"/>
              </c:numCache>
            </c:numRef>
          </c:yVal>
        </c:ser>
        <c:ser>
          <c:idx val="2"/>
          <c:order val="2"/>
          <c:tx>
            <c:strRef>
              <c:f>Tabelle1!$A$17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Tabelle1!$N$18:$N$19</c:f>
              <c:numCache>
                <c:formatCode>General</c:formatCode>
                <c:ptCount val="2"/>
                <c:pt idx="0">
                  <c:v>900</c:v>
                </c:pt>
                <c:pt idx="1">
                  <c:v>800</c:v>
                </c:pt>
              </c:numCache>
            </c:numRef>
          </c:xVal>
          <c:yVal>
            <c:numRef>
              <c:f>Tabelle1!$AA$18:$AA$19</c:f>
              <c:numCache>
                <c:formatCode>0.000</c:formatCode>
                <c:ptCount val="2"/>
              </c:numCache>
            </c:numRef>
          </c:yVal>
        </c:ser>
        <c:ser>
          <c:idx val="3"/>
          <c:order val="3"/>
          <c:tx>
            <c:strRef>
              <c:f>Tabelle1!$A$21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Tabelle1!$N$23:$N$60</c:f>
              <c:numCache>
                <c:formatCode>General</c:formatCode>
                <c:ptCount val="38"/>
                <c:pt idx="0">
                  <c:v>180</c:v>
                </c:pt>
                <c:pt idx="1">
                  <c:v>180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250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600</c:v>
                </c:pt>
                <c:pt idx="32">
                  <c:v>600</c:v>
                </c:pt>
                <c:pt idx="33">
                  <c:v>500</c:v>
                </c:pt>
                <c:pt idx="34">
                  <c:v>500</c:v>
                </c:pt>
                <c:pt idx="35">
                  <c:v>600</c:v>
                </c:pt>
                <c:pt idx="36">
                  <c:v>600</c:v>
                </c:pt>
                <c:pt idx="37">
                  <c:v>200</c:v>
                </c:pt>
              </c:numCache>
            </c:numRef>
          </c:xVal>
          <c:yVal>
            <c:numRef>
              <c:f>Tabelle1!$AA$23:$AA$60</c:f>
              <c:numCache>
                <c:formatCode>0.000</c:formatCode>
                <c:ptCount val="38"/>
                <c:pt idx="0">
                  <c:v>0.53333333333333333</c:v>
                </c:pt>
                <c:pt idx="1">
                  <c:v>0.53333333333333333</c:v>
                </c:pt>
                <c:pt idx="2">
                  <c:v>0.31417714285714288</c:v>
                </c:pt>
                <c:pt idx="3">
                  <c:v>0.31417714285714288</c:v>
                </c:pt>
                <c:pt idx="4">
                  <c:v>0.31417714285714288</c:v>
                </c:pt>
                <c:pt idx="5">
                  <c:v>0.31417714285714288</c:v>
                </c:pt>
                <c:pt idx="6">
                  <c:v>0.31417714285714288</c:v>
                </c:pt>
                <c:pt idx="7">
                  <c:v>0.31417714285714288</c:v>
                </c:pt>
                <c:pt idx="8">
                  <c:v>0.28822500000000001</c:v>
                </c:pt>
                <c:pt idx="9">
                  <c:v>0.28822500000000001</c:v>
                </c:pt>
                <c:pt idx="10">
                  <c:v>0.28822500000000001</c:v>
                </c:pt>
                <c:pt idx="11">
                  <c:v>0.28822500000000001</c:v>
                </c:pt>
                <c:pt idx="12">
                  <c:v>0.28822500000000001</c:v>
                </c:pt>
                <c:pt idx="13">
                  <c:v>0.28822500000000001</c:v>
                </c:pt>
                <c:pt idx="14">
                  <c:v>0.31417714285714288</c:v>
                </c:pt>
                <c:pt idx="15">
                  <c:v>0.33205714285714283</c:v>
                </c:pt>
                <c:pt idx="16">
                  <c:v>0.33205714285714283</c:v>
                </c:pt>
                <c:pt idx="17">
                  <c:v>0.46730357142857143</c:v>
                </c:pt>
                <c:pt idx="18">
                  <c:v>0.46730357142857143</c:v>
                </c:pt>
                <c:pt idx="19">
                  <c:v>0.28822500000000001</c:v>
                </c:pt>
                <c:pt idx="20">
                  <c:v>0.28410749999999996</c:v>
                </c:pt>
                <c:pt idx="21">
                  <c:v>0.28410749999999996</c:v>
                </c:pt>
                <c:pt idx="22">
                  <c:v>0.46988639999999998</c:v>
                </c:pt>
                <c:pt idx="23">
                  <c:v>0.33512228571428571</c:v>
                </c:pt>
                <c:pt idx="24">
                  <c:v>0.35419428571428574</c:v>
                </c:pt>
                <c:pt idx="25">
                  <c:v>0.31417714285714288</c:v>
                </c:pt>
                <c:pt idx="29">
                  <c:v>0.22137142857142858</c:v>
                </c:pt>
                <c:pt idx="30">
                  <c:v>0.33205714285714283</c:v>
                </c:pt>
                <c:pt idx="31">
                  <c:v>0.31829291666666665</c:v>
                </c:pt>
                <c:pt idx="32">
                  <c:v>0.31829291666666665</c:v>
                </c:pt>
                <c:pt idx="33">
                  <c:v>0.33533999999999997</c:v>
                </c:pt>
                <c:pt idx="34">
                  <c:v>0.33533999999999997</c:v>
                </c:pt>
                <c:pt idx="35">
                  <c:v>0.43414800000000003</c:v>
                </c:pt>
                <c:pt idx="36">
                  <c:v>0.43414800000000003</c:v>
                </c:pt>
                <c:pt idx="37">
                  <c:v>0.25278400000000001</c:v>
                </c:pt>
              </c:numCache>
            </c:numRef>
          </c:yVal>
        </c:ser>
        <c:ser>
          <c:idx val="4"/>
          <c:order val="4"/>
          <c:tx>
            <c:strRef>
              <c:f>Tabelle1!$A$62</c:f>
              <c:strCache>
                <c:ptCount val="1"/>
                <c:pt idx="0">
                  <c:v>Rhewum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Tabelle1!$N$63:$N$66</c:f>
              <c:numCache>
                <c:formatCode>General</c:formatCode>
                <c:ptCount val="4"/>
                <c:pt idx="0">
                  <c:v>20</c:v>
                </c:pt>
                <c:pt idx="1">
                  <c:v>250</c:v>
                </c:pt>
                <c:pt idx="2">
                  <c:v>190</c:v>
                </c:pt>
                <c:pt idx="3">
                  <c:v>20</c:v>
                </c:pt>
              </c:numCache>
            </c:numRef>
          </c:xVal>
          <c:yVal>
            <c:numRef>
              <c:f>Tabelle1!$AA$63:$AA$66</c:f>
              <c:numCache>
                <c:formatCode>0.000</c:formatCode>
                <c:ptCount val="4"/>
                <c:pt idx="0">
                  <c:v>0.22254374999999998</c:v>
                </c:pt>
                <c:pt idx="1">
                  <c:v>2.0542500000000002E-2</c:v>
                </c:pt>
                <c:pt idx="2">
                  <c:v>2.3425657894736843E-2</c:v>
                </c:pt>
                <c:pt idx="3">
                  <c:v>7.5037500000000007E-2</c:v>
                </c:pt>
              </c:numCache>
            </c:numRef>
          </c:yVal>
        </c:ser>
        <c:ser>
          <c:idx val="5"/>
          <c:order val="5"/>
          <c:tx>
            <c:strRef>
              <c:f>Tabelle1!$A$77</c:f>
              <c:strCache>
                <c:ptCount val="1"/>
                <c:pt idx="0">
                  <c:v>Sweco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Tabelle1!$N$78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Tabelle1!$AA$78</c:f>
              <c:numCache>
                <c:formatCode>0.000</c:formatCode>
                <c:ptCount val="1"/>
                <c:pt idx="0">
                  <c:v>0.6346666666666666</c:v>
                </c:pt>
              </c:numCache>
            </c:numRef>
          </c:yVal>
        </c:ser>
        <c:ser>
          <c:idx val="6"/>
          <c:order val="6"/>
          <c:tx>
            <c:strRef>
              <c:f>Tabelle1!$A$80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Tabelle1!$N$81:$N$82</c:f>
              <c:numCache>
                <c:formatCode>General</c:formatCode>
                <c:ptCount val="2"/>
                <c:pt idx="0">
                  <c:v>2000</c:v>
                </c:pt>
                <c:pt idx="1">
                  <c:v>2000</c:v>
                </c:pt>
              </c:numCache>
            </c:numRef>
          </c:xVal>
          <c:yVal>
            <c:numRef>
              <c:f>Tabelle1!$AA$81:$AA$82</c:f>
              <c:numCache>
                <c:formatCode>0.000</c:formatCode>
                <c:ptCount val="2"/>
              </c:numCache>
            </c:numRef>
          </c:yVal>
        </c:ser>
        <c:axId val="115399680"/>
        <c:axId val="115405952"/>
      </c:scatterChart>
      <c:valAx>
        <c:axId val="115399680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115405952"/>
        <c:crosses val="autoZero"/>
        <c:crossBetween val="midCat"/>
      </c:valAx>
      <c:valAx>
        <c:axId val="115405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Raumbedarf [m³ h/t]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115399680"/>
        <c:crosses val="autoZero"/>
        <c:crossBetween val="midCat"/>
      </c:valAx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6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Binder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Tabelle1!$N$5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Tabelle1!$Z$5</c:f>
              <c:numCache>
                <c:formatCode>General</c:formatCode>
                <c:ptCount val="1"/>
                <c:pt idx="0">
                  <c:v>4.1799999999999997E-2</c:v>
                </c:pt>
              </c:numCache>
            </c:numRef>
          </c:yVal>
        </c:ser>
        <c:ser>
          <c:idx val="0"/>
          <c:order val="1"/>
          <c:tx>
            <c:strRef>
              <c:f>Tabelle1!$A$12</c:f>
              <c:strCache>
                <c:ptCount val="1"/>
                <c:pt idx="0">
                  <c:v>Jöst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Tabelle1!$N$13:$N$15</c:f>
              <c:numCache>
                <c:formatCode>General</c:formatCode>
                <c:ptCount val="3"/>
                <c:pt idx="0">
                  <c:v>950</c:v>
                </c:pt>
                <c:pt idx="1">
                  <c:v>560</c:v>
                </c:pt>
                <c:pt idx="2">
                  <c:v>560</c:v>
                </c:pt>
              </c:numCache>
            </c:numRef>
          </c:xVal>
          <c:yVal>
            <c:numRef>
              <c:f>Tabelle1!$Z$13:$Z$15</c:f>
              <c:numCache>
                <c:formatCode>General</c:formatCode>
                <c:ptCount val="3"/>
              </c:numCache>
            </c:numRef>
          </c:yVal>
        </c:ser>
        <c:ser>
          <c:idx val="2"/>
          <c:order val="2"/>
          <c:tx>
            <c:strRef>
              <c:f>Tabelle1!$A$17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Tabelle1!$N$18:$N$19</c:f>
              <c:numCache>
                <c:formatCode>General</c:formatCode>
                <c:ptCount val="2"/>
                <c:pt idx="0">
                  <c:v>900</c:v>
                </c:pt>
                <c:pt idx="1">
                  <c:v>800</c:v>
                </c:pt>
              </c:numCache>
            </c:numRef>
          </c:xVal>
          <c:yVal>
            <c:numRef>
              <c:f>Tabelle1!$Z$18:$Z$19</c:f>
              <c:numCache>
                <c:formatCode>General</c:formatCode>
                <c:ptCount val="2"/>
              </c:numCache>
            </c:numRef>
          </c:yVal>
        </c:ser>
        <c:ser>
          <c:idx val="3"/>
          <c:order val="3"/>
          <c:tx>
            <c:strRef>
              <c:f>Tabelle1!$A$21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Tabelle1!$N$23:$N$60</c:f>
              <c:numCache>
                <c:formatCode>General</c:formatCode>
                <c:ptCount val="38"/>
                <c:pt idx="0">
                  <c:v>180</c:v>
                </c:pt>
                <c:pt idx="1">
                  <c:v>180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250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600</c:v>
                </c:pt>
                <c:pt idx="32">
                  <c:v>600</c:v>
                </c:pt>
                <c:pt idx="33">
                  <c:v>500</c:v>
                </c:pt>
                <c:pt idx="34">
                  <c:v>500</c:v>
                </c:pt>
                <c:pt idx="35">
                  <c:v>600</c:v>
                </c:pt>
                <c:pt idx="36">
                  <c:v>600</c:v>
                </c:pt>
                <c:pt idx="37">
                  <c:v>200</c:v>
                </c:pt>
              </c:numCache>
            </c:numRef>
          </c:xVal>
          <c:yVal>
            <c:numRef>
              <c:f>Tabelle1!$Z$23:$Z$60</c:f>
              <c:numCache>
                <c:formatCode>General</c:formatCode>
                <c:ptCount val="38"/>
                <c:pt idx="0">
                  <c:v>0.17777777777777778</c:v>
                </c:pt>
                <c:pt idx="1">
                  <c:v>0.17777777777777778</c:v>
                </c:pt>
                <c:pt idx="2">
                  <c:v>0.1047257142857143</c:v>
                </c:pt>
                <c:pt idx="3">
                  <c:v>0.1047257142857143</c:v>
                </c:pt>
                <c:pt idx="4">
                  <c:v>0.1047257142857143</c:v>
                </c:pt>
                <c:pt idx="5">
                  <c:v>0.1047257142857143</c:v>
                </c:pt>
                <c:pt idx="6">
                  <c:v>0.1047257142857143</c:v>
                </c:pt>
                <c:pt idx="7">
                  <c:v>0.1047257142857143</c:v>
                </c:pt>
                <c:pt idx="8">
                  <c:v>8.2349999999999993E-2</c:v>
                </c:pt>
                <c:pt idx="9">
                  <c:v>8.2349999999999993E-2</c:v>
                </c:pt>
                <c:pt idx="10">
                  <c:v>8.2349999999999993E-2</c:v>
                </c:pt>
                <c:pt idx="11">
                  <c:v>8.2349999999999993E-2</c:v>
                </c:pt>
                <c:pt idx="12">
                  <c:v>8.2349999999999993E-2</c:v>
                </c:pt>
                <c:pt idx="13">
                  <c:v>8.2349999999999993E-2</c:v>
                </c:pt>
                <c:pt idx="14">
                  <c:v>0.1047257142857143</c:v>
                </c:pt>
                <c:pt idx="15">
                  <c:v>0.11068571428571429</c:v>
                </c:pt>
                <c:pt idx="16">
                  <c:v>0.11068571428571429</c:v>
                </c:pt>
                <c:pt idx="17">
                  <c:v>0.12461428571428572</c:v>
                </c:pt>
                <c:pt idx="18">
                  <c:v>0.12461428571428572</c:v>
                </c:pt>
                <c:pt idx="19">
                  <c:v>8.2349999999999993E-2</c:v>
                </c:pt>
                <c:pt idx="20">
                  <c:v>8.2349999999999993E-2</c:v>
                </c:pt>
                <c:pt idx="21">
                  <c:v>8.2349999999999993E-2</c:v>
                </c:pt>
                <c:pt idx="22">
                  <c:v>0.12873599999999999</c:v>
                </c:pt>
                <c:pt idx="23">
                  <c:v>0.1047257142857143</c:v>
                </c:pt>
                <c:pt idx="24">
                  <c:v>0.11068571428571429</c:v>
                </c:pt>
                <c:pt idx="25">
                  <c:v>0.1047257142857143</c:v>
                </c:pt>
                <c:pt idx="29">
                  <c:v>0.11068571428571429</c:v>
                </c:pt>
                <c:pt idx="30">
                  <c:v>0.11068571428571429</c:v>
                </c:pt>
                <c:pt idx="31">
                  <c:v>9.0940833333333332E-2</c:v>
                </c:pt>
                <c:pt idx="32">
                  <c:v>9.0940833333333332E-2</c:v>
                </c:pt>
                <c:pt idx="33">
                  <c:v>9.7200000000000009E-2</c:v>
                </c:pt>
                <c:pt idx="34">
                  <c:v>9.7200000000000009E-2</c:v>
                </c:pt>
                <c:pt idx="35">
                  <c:v>0.12584000000000001</c:v>
                </c:pt>
                <c:pt idx="36">
                  <c:v>0.12584000000000001</c:v>
                </c:pt>
                <c:pt idx="37">
                  <c:v>9.7599999999999992E-2</c:v>
                </c:pt>
              </c:numCache>
            </c:numRef>
          </c:yVal>
        </c:ser>
        <c:ser>
          <c:idx val="4"/>
          <c:order val="4"/>
          <c:tx>
            <c:strRef>
              <c:f>Tabelle1!$A$62</c:f>
              <c:strCache>
                <c:ptCount val="1"/>
                <c:pt idx="0">
                  <c:v>Rhewum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Tabelle1!$N$63:$N$66</c:f>
              <c:numCache>
                <c:formatCode>General</c:formatCode>
                <c:ptCount val="4"/>
                <c:pt idx="0">
                  <c:v>20</c:v>
                </c:pt>
                <c:pt idx="1">
                  <c:v>250</c:v>
                </c:pt>
                <c:pt idx="2">
                  <c:v>190</c:v>
                </c:pt>
                <c:pt idx="3">
                  <c:v>20</c:v>
                </c:pt>
              </c:numCache>
            </c:numRef>
          </c:xVal>
          <c:yVal>
            <c:numRef>
              <c:f>Tabelle1!$Z$63:$Z$66</c:f>
              <c:numCache>
                <c:formatCode>General</c:formatCode>
                <c:ptCount val="4"/>
                <c:pt idx="0">
                  <c:v>0.13487499999999999</c:v>
                </c:pt>
                <c:pt idx="1">
                  <c:v>1.2449999999999999E-2</c:v>
                </c:pt>
                <c:pt idx="2">
                  <c:v>1.419736842105263E-2</c:v>
                </c:pt>
                <c:pt idx="3">
                  <c:v>6.5250000000000002E-2</c:v>
                </c:pt>
              </c:numCache>
            </c:numRef>
          </c:yVal>
        </c:ser>
        <c:ser>
          <c:idx val="5"/>
          <c:order val="5"/>
          <c:tx>
            <c:strRef>
              <c:f>Tabelle1!$A$77</c:f>
              <c:strCache>
                <c:ptCount val="1"/>
                <c:pt idx="0">
                  <c:v>Sweco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Tabelle1!$N$78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Tabelle1!$Z$78</c:f>
              <c:numCache>
                <c:formatCode>General</c:formatCode>
                <c:ptCount val="1"/>
                <c:pt idx="0">
                  <c:v>0.37333333333333329</c:v>
                </c:pt>
              </c:numCache>
            </c:numRef>
          </c:yVal>
        </c:ser>
        <c:ser>
          <c:idx val="6"/>
          <c:order val="6"/>
          <c:tx>
            <c:strRef>
              <c:f>Tabelle1!$A$80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Tabelle1!$N$81:$N$82</c:f>
              <c:numCache>
                <c:formatCode>General</c:formatCode>
                <c:ptCount val="2"/>
                <c:pt idx="0">
                  <c:v>2000</c:v>
                </c:pt>
                <c:pt idx="1">
                  <c:v>2000</c:v>
                </c:pt>
              </c:numCache>
            </c:numRef>
          </c:xVal>
          <c:yVal>
            <c:numRef>
              <c:f>Tabelle1!$Z$81:$Z$82</c:f>
              <c:numCache>
                <c:formatCode>General</c:formatCode>
                <c:ptCount val="2"/>
                <c:pt idx="0">
                  <c:v>0.01</c:v>
                </c:pt>
                <c:pt idx="1">
                  <c:v>0.01</c:v>
                </c:pt>
              </c:numCache>
            </c:numRef>
          </c:yVal>
        </c:ser>
        <c:axId val="117424512"/>
        <c:axId val="117426816"/>
      </c:scatterChart>
      <c:valAx>
        <c:axId val="117424512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117426816"/>
        <c:crosses val="autoZero"/>
        <c:crossBetween val="midCat"/>
      </c:valAx>
      <c:valAx>
        <c:axId val="117426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Flächenbedarf [m² h/t]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7424512"/>
        <c:crosses val="autoZero"/>
        <c:crossBetween val="midCat"/>
      </c:valAx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Binder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Tabelle1!$N$5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Tabelle1!$Y$5</c:f>
              <c:numCache>
                <c:formatCode>0.00</c:formatCode>
                <c:ptCount val="1"/>
                <c:pt idx="0">
                  <c:v>0.26315789473684209</c:v>
                </c:pt>
              </c:numCache>
            </c:numRef>
          </c:yVal>
        </c:ser>
        <c:ser>
          <c:idx val="0"/>
          <c:order val="1"/>
          <c:tx>
            <c:strRef>
              <c:f>Tabelle1!$A$12</c:f>
              <c:strCache>
                <c:ptCount val="1"/>
                <c:pt idx="0">
                  <c:v>Jöst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Tabelle1!$N$13:$N$15</c:f>
              <c:numCache>
                <c:formatCode>General</c:formatCode>
                <c:ptCount val="3"/>
                <c:pt idx="0">
                  <c:v>950</c:v>
                </c:pt>
                <c:pt idx="1">
                  <c:v>560</c:v>
                </c:pt>
                <c:pt idx="2">
                  <c:v>560</c:v>
                </c:pt>
              </c:numCache>
            </c:numRef>
          </c:xVal>
          <c:yVal>
            <c:numRef>
              <c:f>Tabelle1!$Y$13:$Y$15</c:f>
              <c:numCache>
                <c:formatCode>0.00</c:formatCode>
                <c:ptCount val="3"/>
              </c:numCache>
            </c:numRef>
          </c:yVal>
        </c:ser>
        <c:ser>
          <c:idx val="2"/>
          <c:order val="2"/>
          <c:tx>
            <c:strRef>
              <c:f>Tabelle1!$A$17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Tabelle1!$N$18:$N$19</c:f>
              <c:numCache>
                <c:formatCode>General</c:formatCode>
                <c:ptCount val="2"/>
                <c:pt idx="0">
                  <c:v>900</c:v>
                </c:pt>
                <c:pt idx="1">
                  <c:v>800</c:v>
                </c:pt>
              </c:numCache>
            </c:numRef>
          </c:xVal>
          <c:yVal>
            <c:numRef>
              <c:f>Tabelle1!$Y$18:$Y$19</c:f>
              <c:numCache>
                <c:formatCode>0.00</c:formatCode>
                <c:ptCount val="2"/>
              </c:numCache>
            </c:numRef>
          </c:yVal>
        </c:ser>
        <c:ser>
          <c:idx val="3"/>
          <c:order val="3"/>
          <c:tx>
            <c:strRef>
              <c:f>Tabelle1!$A$21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Tabelle1!$N$23:$N$60</c:f>
              <c:numCache>
                <c:formatCode>General</c:formatCode>
                <c:ptCount val="38"/>
                <c:pt idx="0">
                  <c:v>180</c:v>
                </c:pt>
                <c:pt idx="1">
                  <c:v>180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250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600</c:v>
                </c:pt>
                <c:pt idx="32">
                  <c:v>600</c:v>
                </c:pt>
                <c:pt idx="33">
                  <c:v>500</c:v>
                </c:pt>
                <c:pt idx="34">
                  <c:v>500</c:v>
                </c:pt>
                <c:pt idx="35">
                  <c:v>600</c:v>
                </c:pt>
                <c:pt idx="36">
                  <c:v>600</c:v>
                </c:pt>
                <c:pt idx="37">
                  <c:v>200</c:v>
                </c:pt>
              </c:numCache>
            </c:numRef>
          </c:xVal>
          <c:yVal>
            <c:numRef>
              <c:f>Tabelle1!$Y$23:$Y$60</c:f>
              <c:numCache>
                <c:formatCode>0.00</c:formatCode>
                <c:ptCount val="38"/>
                <c:pt idx="1">
                  <c:v>0.36458333333333331</c:v>
                </c:pt>
                <c:pt idx="5">
                  <c:v>0.68205380040377583</c:v>
                </c:pt>
                <c:pt idx="6">
                  <c:v>0.68205380040377583</c:v>
                </c:pt>
                <c:pt idx="7">
                  <c:v>0.68205380040377583</c:v>
                </c:pt>
                <c:pt idx="11">
                  <c:v>0.43368895827912224</c:v>
                </c:pt>
                <c:pt idx="12">
                  <c:v>0.43368895827912224</c:v>
                </c:pt>
                <c:pt idx="13">
                  <c:v>0.43368895827912224</c:v>
                </c:pt>
                <c:pt idx="14">
                  <c:v>0.68205380040377583</c:v>
                </c:pt>
                <c:pt idx="15">
                  <c:v>0.64532782653588028</c:v>
                </c:pt>
                <c:pt idx="16">
                  <c:v>0.64532782653588028</c:v>
                </c:pt>
                <c:pt idx="19">
                  <c:v>0.50886171104750333</c:v>
                </c:pt>
                <c:pt idx="20">
                  <c:v>0.51623651845398899</c:v>
                </c:pt>
                <c:pt idx="21">
                  <c:v>0.51623651845398899</c:v>
                </c:pt>
                <c:pt idx="22">
                  <c:v>0.74911723344195535</c:v>
                </c:pt>
                <c:pt idx="25">
                  <c:v>0.80027645914043033</c:v>
                </c:pt>
                <c:pt idx="29">
                  <c:v>1.1357769747031492</c:v>
                </c:pt>
                <c:pt idx="30">
                  <c:v>0.75718464980209943</c:v>
                </c:pt>
                <c:pt idx="32">
                  <c:v>0.78020376932673396</c:v>
                </c:pt>
                <c:pt idx="33">
                  <c:v>0.88865032504323971</c:v>
                </c:pt>
                <c:pt idx="34">
                  <c:v>0.88865032504323971</c:v>
                </c:pt>
                <c:pt idx="35">
                  <c:v>0.57200156014385262</c:v>
                </c:pt>
                <c:pt idx="36">
                  <c:v>0.57200156014385262</c:v>
                </c:pt>
                <c:pt idx="37">
                  <c:v>0.73185011709601866</c:v>
                </c:pt>
              </c:numCache>
            </c:numRef>
          </c:yVal>
        </c:ser>
        <c:ser>
          <c:idx val="4"/>
          <c:order val="4"/>
          <c:tx>
            <c:strRef>
              <c:f>Tabelle1!$A$62</c:f>
              <c:strCache>
                <c:ptCount val="1"/>
                <c:pt idx="0">
                  <c:v>Rhewum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Tabelle1!$N$63:$N$66</c:f>
              <c:numCache>
                <c:formatCode>General</c:formatCode>
                <c:ptCount val="4"/>
                <c:pt idx="0">
                  <c:v>20</c:v>
                </c:pt>
                <c:pt idx="1">
                  <c:v>250</c:v>
                </c:pt>
                <c:pt idx="2">
                  <c:v>190</c:v>
                </c:pt>
                <c:pt idx="3">
                  <c:v>20</c:v>
                </c:pt>
              </c:numCache>
            </c:numRef>
          </c:xVal>
          <c:yVal>
            <c:numRef>
              <c:f>Tabelle1!$Y$63:$Y$66</c:f>
              <c:numCache>
                <c:formatCode>0.00</c:formatCode>
                <c:ptCount val="4"/>
                <c:pt idx="0">
                  <c:v>0.4268823545931979</c:v>
                </c:pt>
                <c:pt idx="1">
                  <c:v>0.87623220153340642</c:v>
                </c:pt>
                <c:pt idx="2">
                  <c:v>0.269609908164125</c:v>
                </c:pt>
                <c:pt idx="3">
                  <c:v>0.46643344994169583</c:v>
                </c:pt>
              </c:numCache>
            </c:numRef>
          </c:yVal>
        </c:ser>
        <c:ser>
          <c:idx val="5"/>
          <c:order val="5"/>
          <c:tx>
            <c:strRef>
              <c:f>Tabelle1!$A$77</c:f>
              <c:strCache>
                <c:ptCount val="1"/>
                <c:pt idx="0">
                  <c:v>Sweco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Tabelle1!$N$78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Tabelle1!$Y$78</c:f>
              <c:numCache>
                <c:formatCode>0.00</c:formatCode>
                <c:ptCount val="1"/>
                <c:pt idx="0">
                  <c:v>0.42016806722689076</c:v>
                </c:pt>
              </c:numCache>
            </c:numRef>
          </c:yVal>
        </c:ser>
        <c:ser>
          <c:idx val="6"/>
          <c:order val="6"/>
          <c:tx>
            <c:strRef>
              <c:f>Tabelle1!$A$80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Tabelle1!$N$81:$N$82</c:f>
              <c:numCache>
                <c:formatCode>General</c:formatCode>
                <c:ptCount val="2"/>
                <c:pt idx="0">
                  <c:v>2000</c:v>
                </c:pt>
                <c:pt idx="1">
                  <c:v>2000</c:v>
                </c:pt>
              </c:numCache>
            </c:numRef>
          </c:xVal>
          <c:yVal>
            <c:numRef>
              <c:f>Tabelle1!$Y$81:$Y$82</c:f>
              <c:numCache>
                <c:formatCode>0.00</c:formatCode>
                <c:ptCount val="2"/>
              </c:numCache>
            </c:numRef>
          </c:yVal>
        </c:ser>
        <c:axId val="112433792"/>
        <c:axId val="115176192"/>
      </c:scatterChart>
      <c:valAx>
        <c:axId val="112433792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115176192"/>
        <c:crosses val="autoZero"/>
        <c:crossBetween val="midCat"/>
      </c:valAx>
      <c:valAx>
        <c:axId val="115176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Leistungsbedarf [kW/m³]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112433792"/>
        <c:crosses val="autoZero"/>
        <c:crossBetween val="midCat"/>
      </c:valAx>
    </c:plotArea>
    <c:legend>
      <c:legendPos val="r"/>
      <c:legendEntry>
        <c:idx val="7"/>
        <c:delete val="1"/>
      </c:legendEntry>
      <c:legendEntry>
        <c:idx val="1"/>
        <c:delete val="1"/>
      </c:legendEntry>
      <c:legendEntry>
        <c:idx val="8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Binder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Tabelle1!$N$5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Tabelle1!$X$5</c:f>
              <c:numCache>
                <c:formatCode>General</c:formatCode>
                <c:ptCount val="1"/>
                <c:pt idx="0">
                  <c:v>1.3157894736842106</c:v>
                </c:pt>
              </c:numCache>
            </c:numRef>
          </c:yVal>
        </c:ser>
        <c:ser>
          <c:idx val="0"/>
          <c:order val="1"/>
          <c:tx>
            <c:strRef>
              <c:f>Tabelle1!$A$12</c:f>
              <c:strCache>
                <c:ptCount val="1"/>
                <c:pt idx="0">
                  <c:v>Jöst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Tabelle1!$N$13:$N$15</c:f>
              <c:numCache>
                <c:formatCode>General</c:formatCode>
                <c:ptCount val="3"/>
                <c:pt idx="0">
                  <c:v>950</c:v>
                </c:pt>
                <c:pt idx="1">
                  <c:v>560</c:v>
                </c:pt>
                <c:pt idx="2">
                  <c:v>560</c:v>
                </c:pt>
              </c:numCache>
            </c:numRef>
          </c:xVal>
          <c:yVal>
            <c:numRef>
              <c:f>Tabelle1!$X$13:$X$15</c:f>
              <c:numCache>
                <c:formatCode>General</c:formatCode>
                <c:ptCount val="3"/>
              </c:numCache>
            </c:numRef>
          </c:yVal>
        </c:ser>
        <c:ser>
          <c:idx val="2"/>
          <c:order val="2"/>
          <c:tx>
            <c:strRef>
              <c:f>Tabelle1!$A$17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Tabelle1!$N$18:$N$19</c:f>
              <c:numCache>
                <c:formatCode>General</c:formatCode>
                <c:ptCount val="2"/>
                <c:pt idx="0">
                  <c:v>900</c:v>
                </c:pt>
                <c:pt idx="1">
                  <c:v>800</c:v>
                </c:pt>
              </c:numCache>
            </c:numRef>
          </c:xVal>
          <c:yVal>
            <c:numRef>
              <c:f>Tabelle1!$X$18:$X$19</c:f>
              <c:numCache>
                <c:formatCode>General</c:formatCode>
                <c:ptCount val="2"/>
              </c:numCache>
            </c:numRef>
          </c:yVal>
        </c:ser>
        <c:ser>
          <c:idx val="3"/>
          <c:order val="3"/>
          <c:tx>
            <c:strRef>
              <c:f>Tabelle1!$A$21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Tabelle1!$N$23:$N$60</c:f>
              <c:numCache>
                <c:formatCode>General</c:formatCode>
                <c:ptCount val="38"/>
                <c:pt idx="0">
                  <c:v>180</c:v>
                </c:pt>
                <c:pt idx="1">
                  <c:v>180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250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600</c:v>
                </c:pt>
                <c:pt idx="32">
                  <c:v>600</c:v>
                </c:pt>
                <c:pt idx="33">
                  <c:v>500</c:v>
                </c:pt>
                <c:pt idx="34">
                  <c:v>500</c:v>
                </c:pt>
                <c:pt idx="35">
                  <c:v>600</c:v>
                </c:pt>
                <c:pt idx="36">
                  <c:v>600</c:v>
                </c:pt>
                <c:pt idx="37">
                  <c:v>200</c:v>
                </c:pt>
              </c:numCache>
            </c:numRef>
          </c:xVal>
          <c:yVal>
            <c:numRef>
              <c:f>Tabelle1!$X$23:$X$60</c:f>
              <c:numCache>
                <c:formatCode>General</c:formatCode>
                <c:ptCount val="38"/>
                <c:pt idx="1">
                  <c:v>1.09375</c:v>
                </c:pt>
                <c:pt idx="5">
                  <c:v>2.0461614012113274</c:v>
                </c:pt>
                <c:pt idx="6">
                  <c:v>2.0461614012113274</c:v>
                </c:pt>
                <c:pt idx="7">
                  <c:v>2.0461614012113274</c:v>
                </c:pt>
                <c:pt idx="11">
                  <c:v>1.5179113539769278</c:v>
                </c:pt>
                <c:pt idx="12">
                  <c:v>1.5179113539769278</c:v>
                </c:pt>
                <c:pt idx="13">
                  <c:v>1.5179113539769278</c:v>
                </c:pt>
                <c:pt idx="14">
                  <c:v>2.0461614012113274</c:v>
                </c:pt>
                <c:pt idx="15">
                  <c:v>1.9359834796076407</c:v>
                </c:pt>
                <c:pt idx="16">
                  <c:v>1.9359834796076407</c:v>
                </c:pt>
                <c:pt idx="19">
                  <c:v>1.781015988666262</c:v>
                </c:pt>
                <c:pt idx="20">
                  <c:v>1.781015988666262</c:v>
                </c:pt>
                <c:pt idx="21">
                  <c:v>1.781015988666262</c:v>
                </c:pt>
                <c:pt idx="22">
                  <c:v>2.7342779020631367</c:v>
                </c:pt>
                <c:pt idx="25">
                  <c:v>2.400829377421291</c:v>
                </c:pt>
                <c:pt idx="29">
                  <c:v>2.2715539494062984</c:v>
                </c:pt>
                <c:pt idx="30">
                  <c:v>2.2715539494062984</c:v>
                </c:pt>
                <c:pt idx="32">
                  <c:v>2.7307131926435688</c:v>
                </c:pt>
                <c:pt idx="33">
                  <c:v>3.0658436213991771</c:v>
                </c:pt>
                <c:pt idx="34">
                  <c:v>3.0658436213991771</c:v>
                </c:pt>
                <c:pt idx="35">
                  <c:v>1.9734053824962916</c:v>
                </c:pt>
                <c:pt idx="36">
                  <c:v>1.9734053824962916</c:v>
                </c:pt>
                <c:pt idx="37">
                  <c:v>1.8954918032786885</c:v>
                </c:pt>
              </c:numCache>
            </c:numRef>
          </c:yVal>
        </c:ser>
        <c:ser>
          <c:idx val="4"/>
          <c:order val="4"/>
          <c:tx>
            <c:strRef>
              <c:f>Tabelle1!$A$62</c:f>
              <c:strCache>
                <c:ptCount val="1"/>
                <c:pt idx="0">
                  <c:v>Rhewum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Tabelle1!$N$63:$N$66</c:f>
              <c:numCache>
                <c:formatCode>General</c:formatCode>
                <c:ptCount val="4"/>
                <c:pt idx="0">
                  <c:v>20</c:v>
                </c:pt>
                <c:pt idx="1">
                  <c:v>250</c:v>
                </c:pt>
                <c:pt idx="2">
                  <c:v>190</c:v>
                </c:pt>
                <c:pt idx="3">
                  <c:v>20</c:v>
                </c:pt>
              </c:numCache>
            </c:numRef>
          </c:xVal>
          <c:yVal>
            <c:numRef>
              <c:f>Tabelle1!$X$63:$X$66</c:f>
              <c:numCache>
                <c:formatCode>General</c:formatCode>
                <c:ptCount val="4"/>
                <c:pt idx="0">
                  <c:v>0.70435588507877667</c:v>
                </c:pt>
                <c:pt idx="1">
                  <c:v>1.4457831325301205</c:v>
                </c:pt>
                <c:pt idx="2">
                  <c:v>0.4448563484708063</c:v>
                </c:pt>
                <c:pt idx="3">
                  <c:v>0.53639846743295017</c:v>
                </c:pt>
              </c:numCache>
            </c:numRef>
          </c:yVal>
        </c:ser>
        <c:ser>
          <c:idx val="5"/>
          <c:order val="5"/>
          <c:tx>
            <c:strRef>
              <c:f>Tabelle1!$A$77</c:f>
              <c:strCache>
                <c:ptCount val="1"/>
                <c:pt idx="0">
                  <c:v>Sweco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Tabelle1!$N$78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Tabelle1!$X$78</c:f>
              <c:numCache>
                <c:formatCode>General</c:formatCode>
                <c:ptCount val="1"/>
                <c:pt idx="0">
                  <c:v>0.7142857142857143</c:v>
                </c:pt>
              </c:numCache>
            </c:numRef>
          </c:yVal>
        </c:ser>
        <c:ser>
          <c:idx val="6"/>
          <c:order val="6"/>
          <c:tx>
            <c:strRef>
              <c:f>Tabelle1!$A$80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Tabelle1!$N$81:$N$82</c:f>
              <c:numCache>
                <c:formatCode>General</c:formatCode>
                <c:ptCount val="2"/>
                <c:pt idx="0">
                  <c:v>2000</c:v>
                </c:pt>
                <c:pt idx="1">
                  <c:v>2000</c:v>
                </c:pt>
              </c:numCache>
            </c:numRef>
          </c:xVal>
          <c:yVal>
            <c:numRef>
              <c:f>Tabelle1!$X$81:$X$82</c:f>
              <c:numCache>
                <c:formatCode>General</c:formatCode>
                <c:ptCount val="2"/>
                <c:pt idx="0">
                  <c:v>2.25</c:v>
                </c:pt>
                <c:pt idx="1">
                  <c:v>2.75</c:v>
                </c:pt>
              </c:numCache>
            </c:numRef>
          </c:yVal>
        </c:ser>
        <c:axId val="102780928"/>
        <c:axId val="102782848"/>
      </c:scatterChart>
      <c:valAx>
        <c:axId val="102780928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102782848"/>
        <c:crosses val="autoZero"/>
        <c:crossBetween val="midCat"/>
      </c:valAx>
      <c:valAx>
        <c:axId val="102782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Leistungsbedarf [kW/m²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2780928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11"/>
        <c:delete val="1"/>
      </c:legendEntry>
      <c:legendEntry>
        <c:idx val="1"/>
        <c:delete val="1"/>
      </c:legendEntry>
      <c:legendEntry>
        <c:idx val="7"/>
        <c:delete val="1"/>
      </c:legendEntry>
      <c:legendEntry>
        <c:idx val="8"/>
        <c:delete val="1"/>
      </c:legendEntry>
      <c:layout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Binder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Tabelle1!$N$5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Tabelle1!$W$5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yVal>
        </c:ser>
        <c:ser>
          <c:idx val="0"/>
          <c:order val="1"/>
          <c:tx>
            <c:strRef>
              <c:f>Tabelle1!$A$12</c:f>
              <c:strCache>
                <c:ptCount val="1"/>
                <c:pt idx="0">
                  <c:v>Jöst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Tabelle1!$N$13:$N$15</c:f>
              <c:numCache>
                <c:formatCode>General</c:formatCode>
                <c:ptCount val="3"/>
                <c:pt idx="0">
                  <c:v>950</c:v>
                </c:pt>
                <c:pt idx="1">
                  <c:v>560</c:v>
                </c:pt>
                <c:pt idx="2">
                  <c:v>560</c:v>
                </c:pt>
              </c:numCache>
            </c:numRef>
          </c:xVal>
          <c:yVal>
            <c:numRef>
              <c:f>Tabelle1!$W$13:$W$15</c:f>
              <c:numCache>
                <c:formatCode>General</c:formatCode>
                <c:ptCount val="3"/>
                <c:pt idx="0">
                  <c:v>8.0434782608695663</c:v>
                </c:pt>
                <c:pt idx="1">
                  <c:v>2.6666666666666665</c:v>
                </c:pt>
                <c:pt idx="2">
                  <c:v>4.2222222222222223</c:v>
                </c:pt>
              </c:numCache>
            </c:numRef>
          </c:yVal>
        </c:ser>
        <c:ser>
          <c:idx val="2"/>
          <c:order val="2"/>
          <c:tx>
            <c:strRef>
              <c:f>Tabelle1!$A$17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Tabelle1!$N$18:$N$19</c:f>
              <c:numCache>
                <c:formatCode>General</c:formatCode>
                <c:ptCount val="2"/>
                <c:pt idx="0">
                  <c:v>900</c:v>
                </c:pt>
                <c:pt idx="1">
                  <c:v>800</c:v>
                </c:pt>
              </c:numCache>
            </c:numRef>
          </c:xVal>
          <c:yVal>
            <c:numRef>
              <c:f>Tabelle1!$W$18:$W$19</c:f>
              <c:numCache>
                <c:formatCode>General</c:formatCode>
                <c:ptCount val="2"/>
                <c:pt idx="0">
                  <c:v>1.5</c:v>
                </c:pt>
                <c:pt idx="1">
                  <c:v>3.2352941176470589</c:v>
                </c:pt>
              </c:numCache>
            </c:numRef>
          </c:yVal>
        </c:ser>
        <c:ser>
          <c:idx val="3"/>
          <c:order val="3"/>
          <c:tx>
            <c:strRef>
              <c:f>Tabelle1!$A$21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Tabelle1!$N$23:$N$60</c:f>
              <c:numCache>
                <c:formatCode>General</c:formatCode>
                <c:ptCount val="38"/>
                <c:pt idx="0">
                  <c:v>180</c:v>
                </c:pt>
                <c:pt idx="1">
                  <c:v>180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250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600</c:v>
                </c:pt>
                <c:pt idx="32">
                  <c:v>600</c:v>
                </c:pt>
                <c:pt idx="33">
                  <c:v>500</c:v>
                </c:pt>
                <c:pt idx="34">
                  <c:v>500</c:v>
                </c:pt>
                <c:pt idx="35">
                  <c:v>600</c:v>
                </c:pt>
                <c:pt idx="36">
                  <c:v>600</c:v>
                </c:pt>
                <c:pt idx="37">
                  <c:v>200</c:v>
                </c:pt>
              </c:numCache>
            </c:numRef>
          </c:xVal>
          <c:yVal>
            <c:numRef>
              <c:f>Tabelle1!$W$23:$W$60</c:f>
              <c:numCache>
                <c:formatCode>General</c:formatCode>
                <c:ptCount val="38"/>
                <c:pt idx="1">
                  <c:v>1.8421052631578947</c:v>
                </c:pt>
                <c:pt idx="5">
                  <c:v>3.5714285714285716</c:v>
                </c:pt>
                <c:pt idx="6">
                  <c:v>3.5714285714285716</c:v>
                </c:pt>
                <c:pt idx="7">
                  <c:v>3.2608695652173911</c:v>
                </c:pt>
                <c:pt idx="11">
                  <c:v>2.5</c:v>
                </c:pt>
                <c:pt idx="12">
                  <c:v>2.5</c:v>
                </c:pt>
                <c:pt idx="13">
                  <c:v>2.4193548387096775</c:v>
                </c:pt>
                <c:pt idx="14">
                  <c:v>3.2608695652173911</c:v>
                </c:pt>
                <c:pt idx="15">
                  <c:v>3.2608695652173911</c:v>
                </c:pt>
                <c:pt idx="16">
                  <c:v>3.125</c:v>
                </c:pt>
                <c:pt idx="19">
                  <c:v>2.6666666666666665</c:v>
                </c:pt>
                <c:pt idx="20">
                  <c:v>2.6666666666666665</c:v>
                </c:pt>
                <c:pt idx="21">
                  <c:v>2.4444444444444446</c:v>
                </c:pt>
                <c:pt idx="22">
                  <c:v>3.3846153846153846</c:v>
                </c:pt>
                <c:pt idx="25">
                  <c:v>3.3846153846153846</c:v>
                </c:pt>
                <c:pt idx="29">
                  <c:v>3.3846153846153846</c:v>
                </c:pt>
                <c:pt idx="30">
                  <c:v>3.52</c:v>
                </c:pt>
                <c:pt idx="32">
                  <c:v>3.9210526315789473</c:v>
                </c:pt>
                <c:pt idx="33">
                  <c:v>3.9210526315789473</c:v>
                </c:pt>
                <c:pt idx="34">
                  <c:v>3.6341463414634148</c:v>
                </c:pt>
                <c:pt idx="35">
                  <c:v>3.6341463414634148</c:v>
                </c:pt>
                <c:pt idx="36">
                  <c:v>3.5476190476190474</c:v>
                </c:pt>
                <c:pt idx="37">
                  <c:v>2.1764705882352939</c:v>
                </c:pt>
              </c:numCache>
            </c:numRef>
          </c:yVal>
        </c:ser>
        <c:ser>
          <c:idx val="4"/>
          <c:order val="4"/>
          <c:tx>
            <c:strRef>
              <c:f>Tabelle1!$A$62</c:f>
              <c:strCache>
                <c:ptCount val="1"/>
                <c:pt idx="0">
                  <c:v>Rhewum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Tabelle1!$N$63:$N$66</c:f>
              <c:numCache>
                <c:formatCode>General</c:formatCode>
                <c:ptCount val="4"/>
                <c:pt idx="0">
                  <c:v>20</c:v>
                </c:pt>
                <c:pt idx="1">
                  <c:v>250</c:v>
                </c:pt>
                <c:pt idx="2">
                  <c:v>190</c:v>
                </c:pt>
                <c:pt idx="3">
                  <c:v>20</c:v>
                </c:pt>
              </c:numCache>
            </c:numRef>
          </c:xVal>
          <c:yVal>
            <c:numRef>
              <c:f>Tabelle1!$W$63:$W$66</c:f>
              <c:numCache>
                <c:formatCode>General</c:formatCode>
                <c:ptCount val="4"/>
                <c:pt idx="0">
                  <c:v>2.5333333333333332</c:v>
                </c:pt>
                <c:pt idx="1">
                  <c:v>5</c:v>
                </c:pt>
                <c:pt idx="2">
                  <c:v>1.5999999999999999</c:v>
                </c:pt>
                <c:pt idx="3">
                  <c:v>2.3333333333333335</c:v>
                </c:pt>
              </c:numCache>
            </c:numRef>
          </c:yVal>
        </c:ser>
        <c:ser>
          <c:idx val="5"/>
          <c:order val="5"/>
          <c:tx>
            <c:strRef>
              <c:f>Tabelle1!$A$77</c:f>
              <c:strCache>
                <c:ptCount val="1"/>
                <c:pt idx="0">
                  <c:v>Sweco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Tabelle1!$N$78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Tabelle1!$W$78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</c:ser>
        <c:ser>
          <c:idx val="6"/>
          <c:order val="6"/>
          <c:tx>
            <c:strRef>
              <c:f>Tabelle1!$A$80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Tabelle1!$N$81:$N$82</c:f>
              <c:numCache>
                <c:formatCode>General</c:formatCode>
                <c:ptCount val="2"/>
                <c:pt idx="0">
                  <c:v>2000</c:v>
                </c:pt>
                <c:pt idx="1">
                  <c:v>2000</c:v>
                </c:pt>
              </c:numCache>
            </c:numRef>
          </c:xVal>
          <c:yVal>
            <c:numRef>
              <c:f>Tabelle1!$W$81:$W$82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</c:ser>
        <c:axId val="132514176"/>
        <c:axId val="132516096"/>
      </c:scatterChart>
      <c:valAx>
        <c:axId val="132514176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132516096"/>
        <c:crosses val="autoZero"/>
        <c:crossBetween val="midCat"/>
      </c:valAx>
      <c:valAx>
        <c:axId val="1325160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Leistungsbedarf [kW/t]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2514176"/>
        <c:crosses val="autoZero"/>
        <c:crossBetween val="midCat"/>
      </c:valAx>
    </c:plotArea>
    <c:legend>
      <c:legendPos val="r"/>
      <c:legendEntry>
        <c:idx val="11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8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-34428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-34428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-34428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-34428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-34428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-34428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-34428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271"/>
  <sheetViews>
    <sheetView topLeftCell="Y1" workbookViewId="0">
      <pane ySplit="3" topLeftCell="A4" activePane="bottomLeft" state="frozen"/>
      <selection pane="bottomLeft" activeCell="AC5" sqref="AC5"/>
    </sheetView>
  </sheetViews>
  <sheetFormatPr baseColWidth="10" defaultRowHeight="12.75"/>
  <cols>
    <col min="1" max="1" width="35.42578125" style="1" bestFit="1" customWidth="1"/>
    <col min="2" max="2" width="56.7109375" style="2" bestFit="1" customWidth="1"/>
    <col min="3" max="3" width="11.42578125" style="6" customWidth="1"/>
    <col min="4" max="4" width="11.42578125" style="6"/>
    <col min="5" max="5" width="11.42578125" style="7"/>
    <col min="6" max="6" width="11.42578125" style="62"/>
    <col min="7" max="7" width="11.42578125" style="8"/>
    <col min="8" max="8" width="14.28515625" style="7" customWidth="1"/>
    <col min="9" max="9" width="11.42578125" style="8" customWidth="1"/>
    <col min="10" max="10" width="11.42578125" style="9" customWidth="1"/>
    <col min="11" max="11" width="11.42578125" style="8" customWidth="1"/>
    <col min="12" max="12" width="11.42578125" style="9" customWidth="1"/>
    <col min="13" max="14" width="11.42578125" style="6" customWidth="1"/>
    <col min="15" max="15" width="11.42578125" style="8"/>
    <col min="16" max="16" width="11.42578125" style="9"/>
    <col min="17" max="17" width="19.85546875" style="10" bestFit="1" customWidth="1"/>
    <col min="18" max="18" width="11.42578125" style="8" customWidth="1"/>
    <col min="19" max="19" width="11.42578125" style="7" customWidth="1"/>
    <col min="20" max="20" width="11.42578125" style="8"/>
    <col min="21" max="21" width="11.42578125" style="8" customWidth="1"/>
    <col min="22" max="22" width="17.42578125" style="66" bestFit="1" customWidth="1"/>
    <col min="25" max="25" width="11.42578125" style="7"/>
    <col min="26" max="26" width="18.140625" bestFit="1" customWidth="1"/>
    <col min="27" max="27" width="16.42578125" bestFit="1" customWidth="1"/>
    <col min="28" max="28" width="22.28515625" style="7" bestFit="1" customWidth="1"/>
    <col min="29" max="29" width="16.7109375" bestFit="1" customWidth="1"/>
    <col min="30" max="30" width="22.28515625" bestFit="1" customWidth="1"/>
    <col min="31" max="31" width="15.7109375" style="7" bestFit="1" customWidth="1"/>
  </cols>
  <sheetData>
    <row r="1" spans="1:38">
      <c r="A1" s="1" t="s">
        <v>0</v>
      </c>
      <c r="B1" s="2" t="s">
        <v>1</v>
      </c>
      <c r="C1" s="56" t="s">
        <v>2</v>
      </c>
      <c r="D1" s="59"/>
      <c r="E1" s="57"/>
      <c r="F1" s="12" t="s">
        <v>104</v>
      </c>
      <c r="G1" s="56" t="s">
        <v>3</v>
      </c>
      <c r="H1" s="57"/>
      <c r="I1" s="60" t="s">
        <v>4</v>
      </c>
      <c r="J1" s="61"/>
      <c r="K1" s="60" t="s">
        <v>5</v>
      </c>
      <c r="L1" s="61"/>
      <c r="M1" s="56" t="s">
        <v>6</v>
      </c>
      <c r="N1" s="59"/>
      <c r="O1" s="59"/>
      <c r="P1" s="57"/>
      <c r="Q1" s="3" t="s">
        <v>7</v>
      </c>
      <c r="R1" s="56" t="s">
        <v>8</v>
      </c>
      <c r="S1" s="57"/>
      <c r="T1" s="56" t="s">
        <v>9</v>
      </c>
      <c r="U1" s="57"/>
      <c r="V1" s="65" t="s">
        <v>105</v>
      </c>
      <c r="W1" s="56" t="s">
        <v>106</v>
      </c>
      <c r="X1" s="59"/>
      <c r="Y1" s="57"/>
      <c r="Z1" s="6" t="s">
        <v>107</v>
      </c>
      <c r="AA1" t="s">
        <v>108</v>
      </c>
      <c r="AB1" s="7" t="s">
        <v>109</v>
      </c>
      <c r="AC1" s="6"/>
      <c r="AD1" s="5" t="s">
        <v>110</v>
      </c>
      <c r="AG1" s="58"/>
      <c r="AH1" s="58"/>
      <c r="AI1" s="58"/>
      <c r="AJ1" s="58"/>
      <c r="AK1" s="58"/>
      <c r="AL1" s="58"/>
    </row>
    <row r="2" spans="1:38">
      <c r="C2" s="6" t="s">
        <v>10</v>
      </c>
      <c r="D2" s="6" t="s">
        <v>11</v>
      </c>
      <c r="E2" s="7" t="s">
        <v>12</v>
      </c>
      <c r="I2" s="8" t="s">
        <v>13</v>
      </c>
      <c r="J2" s="9" t="s">
        <v>14</v>
      </c>
      <c r="K2" s="8" t="s">
        <v>13</v>
      </c>
      <c r="L2" s="9" t="s">
        <v>14</v>
      </c>
      <c r="M2" s="6" t="s">
        <v>15</v>
      </c>
      <c r="N2" s="6" t="s">
        <v>16</v>
      </c>
      <c r="O2" s="8" t="s">
        <v>13</v>
      </c>
      <c r="P2" s="9" t="s">
        <v>14</v>
      </c>
      <c r="R2" s="8" t="s">
        <v>13</v>
      </c>
      <c r="S2" s="7" t="s">
        <v>14</v>
      </c>
      <c r="T2" s="8" t="s">
        <v>15</v>
      </c>
      <c r="U2" s="8" t="s">
        <v>16</v>
      </c>
      <c r="W2" s="6"/>
      <c r="Z2" s="6"/>
      <c r="AC2" s="6" t="s">
        <v>111</v>
      </c>
      <c r="AD2" t="s">
        <v>112</v>
      </c>
      <c r="AE2" s="7" t="s">
        <v>113</v>
      </c>
      <c r="AG2" s="58"/>
      <c r="AH2" s="58"/>
      <c r="AI2" s="58"/>
      <c r="AJ2" s="58"/>
      <c r="AK2" s="58"/>
      <c r="AL2" s="58"/>
    </row>
    <row r="3" spans="1:38" s="4" customFormat="1">
      <c r="A3" s="11"/>
      <c r="B3" s="12"/>
      <c r="C3" s="13" t="s">
        <v>17</v>
      </c>
      <c r="D3" s="13" t="s">
        <v>17</v>
      </c>
      <c r="E3" s="11" t="s">
        <v>17</v>
      </c>
      <c r="F3" s="12"/>
      <c r="G3" s="14" t="s">
        <v>18</v>
      </c>
      <c r="H3" s="11" t="s">
        <v>19</v>
      </c>
      <c r="I3" s="14" t="s">
        <v>18</v>
      </c>
      <c r="J3" s="15" t="s">
        <v>18</v>
      </c>
      <c r="K3" s="14" t="s">
        <v>20</v>
      </c>
      <c r="L3" s="15" t="s">
        <v>20</v>
      </c>
      <c r="M3" s="13" t="s">
        <v>21</v>
      </c>
      <c r="N3" s="13" t="s">
        <v>21</v>
      </c>
      <c r="O3" s="14" t="s">
        <v>22</v>
      </c>
      <c r="P3" s="15" t="s">
        <v>22</v>
      </c>
      <c r="Q3" s="16" t="s">
        <v>17</v>
      </c>
      <c r="R3" s="14" t="s">
        <v>17</v>
      </c>
      <c r="S3" s="11" t="s">
        <v>17</v>
      </c>
      <c r="T3" s="56" t="s">
        <v>23</v>
      </c>
      <c r="U3" s="57"/>
      <c r="V3" s="67" t="s">
        <v>114</v>
      </c>
      <c r="W3" s="13" t="s">
        <v>115</v>
      </c>
      <c r="X3" s="5" t="s">
        <v>116</v>
      </c>
      <c r="Y3" s="11" t="s">
        <v>117</v>
      </c>
      <c r="Z3" s="13" t="s">
        <v>118</v>
      </c>
      <c r="AA3" s="5" t="s">
        <v>119</v>
      </c>
      <c r="AB3" s="11" t="s">
        <v>120</v>
      </c>
      <c r="AC3" s="13" t="s">
        <v>121</v>
      </c>
      <c r="AD3" s="5" t="s">
        <v>122</v>
      </c>
      <c r="AE3" s="11" t="s">
        <v>123</v>
      </c>
    </row>
    <row r="4" spans="1:38">
      <c r="A4" s="17" t="s">
        <v>25</v>
      </c>
      <c r="C4" s="8"/>
      <c r="D4" s="8"/>
      <c r="E4" s="9"/>
      <c r="H4" s="18"/>
      <c r="Y4" s="68"/>
      <c r="AA4" s="20"/>
      <c r="AB4" s="69"/>
      <c r="AC4" s="20"/>
      <c r="AD4" s="20"/>
      <c r="AE4" s="69"/>
      <c r="AF4" s="20"/>
      <c r="AG4" s="19"/>
      <c r="AH4" s="19"/>
      <c r="AI4" s="19"/>
      <c r="AJ4" s="19"/>
      <c r="AK4" s="19"/>
      <c r="AL4" s="19"/>
    </row>
    <row r="5" spans="1:38">
      <c r="B5" s="2" t="s">
        <v>37</v>
      </c>
      <c r="C5" s="8">
        <v>5000</v>
      </c>
      <c r="D5" s="8">
        <v>3800</v>
      </c>
      <c r="E5" s="9">
        <v>11000</v>
      </c>
      <c r="F5" s="63">
        <v>4</v>
      </c>
      <c r="G5" s="22">
        <v>30</v>
      </c>
      <c r="H5" s="18"/>
      <c r="K5" s="8">
        <v>1.5</v>
      </c>
      <c r="L5" s="9">
        <v>25</v>
      </c>
      <c r="N5" s="21">
        <v>1000</v>
      </c>
      <c r="Q5" s="10">
        <v>250</v>
      </c>
      <c r="R5" s="8">
        <v>0.3</v>
      </c>
      <c r="S5" s="7">
        <v>120</v>
      </c>
      <c r="T5" s="22">
        <v>5.5</v>
      </c>
      <c r="U5" s="8">
        <v>55</v>
      </c>
      <c r="V5" s="66">
        <f>U5/N5</f>
        <v>5.5E-2</v>
      </c>
      <c r="W5">
        <f>U5/L5</f>
        <v>2.2000000000000002</v>
      </c>
      <c r="X5">
        <f>U5/(E5*D5)*1000000</f>
        <v>1.3157894736842106</v>
      </c>
      <c r="Y5" s="68">
        <f>U5/(E5*D5*C5)*1000000000</f>
        <v>0.26315789473684209</v>
      </c>
      <c r="Z5">
        <f>(E5*D5)/1000000/N5</f>
        <v>4.1799999999999997E-2</v>
      </c>
      <c r="AA5" s="20">
        <f>(E5*D5*C5)/1000000000/N5</f>
        <v>0.20899999999999999</v>
      </c>
      <c r="AB5" s="69">
        <f>L5/N5</f>
        <v>2.5000000000000001E-2</v>
      </c>
      <c r="AC5" s="20">
        <f>N5/L5</f>
        <v>40</v>
      </c>
      <c r="AD5" s="20">
        <f>N5/(E5*D5)*1000000</f>
        <v>23.923444976076556</v>
      </c>
      <c r="AE5" s="69">
        <f>N5/(E5*D5*C5)*1000000000</f>
        <v>4.7846889952153111</v>
      </c>
      <c r="AF5" s="20"/>
      <c r="AG5" s="19"/>
      <c r="AH5" s="19"/>
      <c r="AI5" s="19"/>
      <c r="AJ5" s="19"/>
      <c r="AK5" s="19"/>
      <c r="AL5" s="19"/>
    </row>
    <row r="6" spans="1:38">
      <c r="A6" s="17"/>
      <c r="C6" s="8"/>
      <c r="D6" s="8"/>
      <c r="E6" s="9"/>
      <c r="H6" s="18"/>
      <c r="N6" s="21"/>
      <c r="Y6" s="68"/>
      <c r="AA6" s="20"/>
      <c r="AB6" s="69"/>
      <c r="AC6" s="20"/>
      <c r="AD6" s="20"/>
      <c r="AE6" s="69"/>
      <c r="AF6" s="20"/>
      <c r="AG6" s="19"/>
      <c r="AH6" s="19"/>
      <c r="AI6" s="19"/>
      <c r="AJ6" s="19"/>
      <c r="AK6" s="19"/>
      <c r="AL6" s="19"/>
    </row>
    <row r="7" spans="1:38">
      <c r="A7" s="17" t="s">
        <v>38</v>
      </c>
      <c r="C7" s="8"/>
      <c r="D7" s="8"/>
      <c r="E7" s="9"/>
      <c r="H7" s="18"/>
      <c r="N7" s="21"/>
      <c r="Y7" s="68"/>
      <c r="AA7" s="20"/>
      <c r="AB7" s="69"/>
      <c r="AC7" s="20"/>
      <c r="AD7" s="20"/>
      <c r="AE7" s="69"/>
      <c r="AF7" s="20"/>
      <c r="AG7" s="19"/>
      <c r="AH7" s="19"/>
      <c r="AI7" s="19"/>
      <c r="AJ7" s="19"/>
      <c r="AK7" s="19"/>
      <c r="AL7" s="19"/>
    </row>
    <row r="8" spans="1:38" s="28" customFormat="1">
      <c r="A8" s="23"/>
      <c r="B8" s="24"/>
      <c r="C8" s="22">
        <v>1900</v>
      </c>
      <c r="D8" s="22">
        <v>3300</v>
      </c>
      <c r="E8" s="25">
        <v>7000</v>
      </c>
      <c r="F8" s="63">
        <v>1</v>
      </c>
      <c r="G8" s="22"/>
      <c r="H8" s="26" t="s">
        <v>26</v>
      </c>
      <c r="I8" s="22"/>
      <c r="J8" s="25"/>
      <c r="K8" s="22">
        <v>4</v>
      </c>
      <c r="L8" s="25">
        <v>8.5</v>
      </c>
      <c r="M8" s="21"/>
      <c r="N8" s="21"/>
      <c r="O8" s="8"/>
      <c r="P8" s="9"/>
      <c r="Q8" s="10"/>
      <c r="R8" s="22"/>
      <c r="S8" s="27"/>
      <c r="T8" s="22">
        <v>15</v>
      </c>
      <c r="U8" s="22">
        <v>30</v>
      </c>
      <c r="V8" s="66"/>
      <c r="W8">
        <f t="shared" ref="W6:W69" si="0">U8/L8</f>
        <v>3.5294117647058822</v>
      </c>
      <c r="X8">
        <f t="shared" ref="X6:X69" si="1">U8/(E8*D8)*1000000</f>
        <v>1.2987012987012987</v>
      </c>
      <c r="Y8" s="68">
        <f t="shared" ref="Y6:Y69" si="2">U8/(E8*D8*C8)*1000000000</f>
        <v>0.68352699931647309</v>
      </c>
      <c r="Z8"/>
      <c r="AA8" s="20"/>
      <c r="AB8" s="69"/>
      <c r="AC8" s="20"/>
      <c r="AD8" s="20"/>
      <c r="AE8" s="69"/>
      <c r="AF8" s="20"/>
      <c r="AG8" s="19"/>
      <c r="AH8" s="19"/>
      <c r="AI8" s="19"/>
      <c r="AJ8" s="19"/>
      <c r="AK8" s="19"/>
      <c r="AL8" s="19"/>
    </row>
    <row r="9" spans="1:38">
      <c r="B9" s="24"/>
      <c r="C9" s="22">
        <v>2000</v>
      </c>
      <c r="D9" s="22">
        <v>3300</v>
      </c>
      <c r="E9" s="25">
        <v>8000</v>
      </c>
      <c r="F9" s="63">
        <v>2</v>
      </c>
      <c r="G9" s="22"/>
      <c r="H9" s="18" t="s">
        <v>29</v>
      </c>
      <c r="J9" s="25"/>
      <c r="K9" s="22">
        <v>6</v>
      </c>
      <c r="L9" s="25">
        <v>16.8</v>
      </c>
      <c r="M9" s="21"/>
      <c r="N9" s="21"/>
      <c r="R9" s="22"/>
      <c r="S9" s="27"/>
      <c r="T9" s="22">
        <v>22</v>
      </c>
      <c r="U9" s="22">
        <v>45</v>
      </c>
      <c r="W9">
        <f t="shared" si="0"/>
        <v>2.6785714285714284</v>
      </c>
      <c r="X9">
        <f t="shared" si="1"/>
        <v>1.7045454545454546</v>
      </c>
      <c r="Y9" s="68">
        <f t="shared" si="2"/>
        <v>0.85227272727272729</v>
      </c>
      <c r="AA9" s="20"/>
      <c r="AB9" s="69"/>
      <c r="AC9" s="20"/>
      <c r="AD9" s="20"/>
      <c r="AE9" s="69"/>
      <c r="AF9" s="20"/>
      <c r="AG9" s="19"/>
      <c r="AH9" s="19"/>
      <c r="AI9" s="19"/>
      <c r="AJ9" s="19"/>
      <c r="AK9" s="19"/>
      <c r="AL9" s="19"/>
    </row>
    <row r="10" spans="1:38">
      <c r="B10" s="24"/>
      <c r="C10" s="22">
        <v>2000</v>
      </c>
      <c r="D10" s="22">
        <v>3300</v>
      </c>
      <c r="E10" s="25">
        <v>8000</v>
      </c>
      <c r="F10" s="63">
        <v>2.5</v>
      </c>
      <c r="G10" s="22"/>
      <c r="H10" s="18" t="s">
        <v>29</v>
      </c>
      <c r="J10" s="25"/>
      <c r="K10" s="22">
        <v>6.5</v>
      </c>
      <c r="L10" s="25">
        <v>17.5</v>
      </c>
      <c r="M10" s="21"/>
      <c r="N10" s="21"/>
      <c r="R10" s="22"/>
      <c r="S10" s="27"/>
      <c r="T10" s="22">
        <v>22</v>
      </c>
      <c r="U10" s="22">
        <v>45</v>
      </c>
      <c r="W10">
        <f t="shared" si="0"/>
        <v>2.5714285714285716</v>
      </c>
      <c r="X10">
        <f t="shared" si="1"/>
        <v>1.7045454545454546</v>
      </c>
      <c r="Y10" s="68">
        <f t="shared" si="2"/>
        <v>0.85227272727272729</v>
      </c>
      <c r="AA10" s="20"/>
      <c r="AB10" s="69"/>
      <c r="AC10" s="20"/>
      <c r="AD10" s="20"/>
      <c r="AE10" s="69"/>
      <c r="AF10" s="20"/>
      <c r="AG10" s="19"/>
      <c r="AH10" s="19"/>
      <c r="AI10" s="19"/>
      <c r="AJ10" s="19"/>
      <c r="AK10" s="19"/>
      <c r="AL10" s="19"/>
    </row>
    <row r="11" spans="1:38">
      <c r="B11" s="24"/>
      <c r="C11" s="22"/>
      <c r="D11" s="22"/>
      <c r="E11" s="25"/>
      <c r="F11" s="63"/>
      <c r="G11" s="22"/>
      <c r="H11" s="18"/>
      <c r="J11" s="25"/>
      <c r="K11" s="22"/>
      <c r="L11" s="25"/>
      <c r="M11" s="21"/>
      <c r="N11" s="21"/>
      <c r="Q11" s="29"/>
      <c r="R11" s="22"/>
      <c r="S11" s="27"/>
      <c r="T11" s="22"/>
      <c r="U11" s="22"/>
      <c r="Y11" s="68"/>
      <c r="AA11" s="20"/>
      <c r="AB11" s="69"/>
      <c r="AC11" s="20"/>
      <c r="AD11" s="20"/>
      <c r="AE11" s="69"/>
      <c r="AF11" s="20"/>
      <c r="AG11" s="19"/>
      <c r="AH11" s="19"/>
      <c r="AI11" s="19"/>
      <c r="AJ11" s="19"/>
      <c r="AK11" s="19"/>
      <c r="AL11" s="19"/>
    </row>
    <row r="12" spans="1:38">
      <c r="A12" s="17" t="s">
        <v>27</v>
      </c>
      <c r="B12" s="24"/>
      <c r="C12" s="22"/>
      <c r="D12" s="22"/>
      <c r="E12" s="25"/>
      <c r="F12" s="63"/>
      <c r="G12" s="22"/>
      <c r="H12" s="18"/>
      <c r="J12" s="25"/>
      <c r="K12" s="22"/>
      <c r="L12" s="25"/>
      <c r="M12" s="21"/>
      <c r="N12" s="21"/>
      <c r="Q12" s="29"/>
      <c r="R12" s="22"/>
      <c r="S12" s="27"/>
      <c r="T12" s="22"/>
      <c r="U12" s="22"/>
      <c r="Y12" s="68"/>
      <c r="AA12" s="20"/>
      <c r="AB12" s="69"/>
      <c r="AC12" s="20"/>
      <c r="AD12" s="20"/>
      <c r="AE12" s="69"/>
      <c r="AF12" s="20"/>
      <c r="AG12" s="19"/>
      <c r="AH12" s="19"/>
      <c r="AI12" s="19"/>
      <c r="AJ12" s="19"/>
      <c r="AK12" s="19"/>
      <c r="AL12" s="19"/>
    </row>
    <row r="13" spans="1:38">
      <c r="B13" s="24" t="s">
        <v>39</v>
      </c>
      <c r="C13" s="22"/>
      <c r="D13" s="22"/>
      <c r="E13" s="25"/>
      <c r="F13" s="63">
        <v>1</v>
      </c>
      <c r="G13" s="22"/>
      <c r="H13" s="18" t="s">
        <v>42</v>
      </c>
      <c r="I13" s="8">
        <v>5</v>
      </c>
      <c r="J13" s="25">
        <v>12</v>
      </c>
      <c r="K13" s="22">
        <v>2.2999999999999998</v>
      </c>
      <c r="L13" s="25">
        <v>4.5999999999999996</v>
      </c>
      <c r="M13" s="21"/>
      <c r="N13" s="21">
        <v>950</v>
      </c>
      <c r="Q13" s="29">
        <v>500</v>
      </c>
      <c r="R13" s="22"/>
      <c r="S13" s="27"/>
      <c r="T13" s="22">
        <v>11</v>
      </c>
      <c r="U13" s="22">
        <v>37</v>
      </c>
      <c r="V13" s="66">
        <f t="shared" ref="V6:V69" si="3">U13/N13</f>
        <v>3.8947368421052633E-2</v>
      </c>
      <c r="W13">
        <f t="shared" si="0"/>
        <v>8.0434782608695663</v>
      </c>
      <c r="Y13" s="68"/>
      <c r="AA13" s="20"/>
      <c r="AB13" s="69">
        <f t="shared" ref="AB6:AB69" si="4">L13/N13</f>
        <v>4.8421052631578941E-3</v>
      </c>
      <c r="AC13" s="20">
        <f t="shared" ref="AC6:AC69" si="5">N13/L13</f>
        <v>206.52173913043481</v>
      </c>
      <c r="AD13" s="20"/>
      <c r="AE13" s="69"/>
      <c r="AF13" s="20"/>
      <c r="AG13" s="19"/>
      <c r="AH13" s="19"/>
      <c r="AI13" s="19"/>
      <c r="AJ13" s="19"/>
      <c r="AK13" s="19"/>
      <c r="AL13" s="19"/>
    </row>
    <row r="14" spans="1:38">
      <c r="A14" s="17"/>
      <c r="B14" s="24" t="s">
        <v>40</v>
      </c>
      <c r="C14" s="22"/>
      <c r="D14" s="22"/>
      <c r="E14" s="25"/>
      <c r="F14" s="63">
        <v>1</v>
      </c>
      <c r="G14" s="22"/>
      <c r="H14" s="18" t="s">
        <v>43</v>
      </c>
      <c r="I14" s="8">
        <v>4</v>
      </c>
      <c r="J14" s="25">
        <v>7</v>
      </c>
      <c r="K14" s="22">
        <v>2</v>
      </c>
      <c r="L14" s="25">
        <v>3</v>
      </c>
      <c r="M14" s="21"/>
      <c r="N14" s="21">
        <v>560</v>
      </c>
      <c r="Q14" s="29">
        <v>300</v>
      </c>
      <c r="R14" s="22"/>
      <c r="S14" s="27"/>
      <c r="T14" s="22">
        <v>6</v>
      </c>
      <c r="U14" s="22">
        <v>8</v>
      </c>
      <c r="V14" s="66">
        <f t="shared" si="3"/>
        <v>1.4285714285714285E-2</v>
      </c>
      <c r="W14">
        <f t="shared" si="0"/>
        <v>2.6666666666666665</v>
      </c>
      <c r="Y14" s="68"/>
      <c r="AA14" s="20"/>
      <c r="AB14" s="69">
        <f t="shared" si="4"/>
        <v>5.3571428571428572E-3</v>
      </c>
      <c r="AC14" s="20">
        <f t="shared" si="5"/>
        <v>186.66666666666666</v>
      </c>
      <c r="AD14" s="20"/>
      <c r="AE14" s="69"/>
      <c r="AF14" s="20"/>
      <c r="AG14" s="19"/>
      <c r="AH14" s="19"/>
      <c r="AI14" s="19"/>
      <c r="AJ14" s="19"/>
      <c r="AK14" s="19"/>
      <c r="AL14" s="19"/>
    </row>
    <row r="15" spans="1:38" s="28" customFormat="1">
      <c r="A15" s="23"/>
      <c r="B15" s="24" t="s">
        <v>41</v>
      </c>
      <c r="C15" s="22"/>
      <c r="D15" s="22"/>
      <c r="E15" s="25"/>
      <c r="F15" s="63">
        <v>2</v>
      </c>
      <c r="G15" s="22"/>
      <c r="H15" s="26" t="s">
        <v>43</v>
      </c>
      <c r="I15" s="22">
        <v>8</v>
      </c>
      <c r="J15" s="25">
        <v>14</v>
      </c>
      <c r="K15" s="22">
        <v>3</v>
      </c>
      <c r="L15" s="25">
        <v>4.5</v>
      </c>
      <c r="M15" s="21"/>
      <c r="N15" s="21">
        <v>560</v>
      </c>
      <c r="O15" s="8"/>
      <c r="P15" s="9"/>
      <c r="Q15" s="29">
        <v>300</v>
      </c>
      <c r="R15" s="22"/>
      <c r="S15" s="27"/>
      <c r="T15" s="22">
        <v>12</v>
      </c>
      <c r="U15" s="22">
        <v>19</v>
      </c>
      <c r="V15" s="66">
        <f t="shared" si="3"/>
        <v>3.3928571428571426E-2</v>
      </c>
      <c r="W15">
        <f t="shared" si="0"/>
        <v>4.2222222222222223</v>
      </c>
      <c r="X15"/>
      <c r="Y15" s="68"/>
      <c r="Z15"/>
      <c r="AA15" s="20"/>
      <c r="AB15" s="69">
        <f t="shared" si="4"/>
        <v>8.0357142857142849E-3</v>
      </c>
      <c r="AC15" s="20">
        <f t="shared" si="5"/>
        <v>124.44444444444444</v>
      </c>
      <c r="AD15" s="20"/>
      <c r="AE15" s="69"/>
      <c r="AF15" s="20"/>
      <c r="AG15" s="19"/>
      <c r="AH15" s="19"/>
      <c r="AI15" s="19"/>
      <c r="AJ15" s="19"/>
      <c r="AK15" s="19"/>
      <c r="AL15" s="19"/>
    </row>
    <row r="16" spans="1:38">
      <c r="A16" s="17"/>
      <c r="B16" s="24"/>
      <c r="C16" s="22"/>
      <c r="D16" s="22"/>
      <c r="E16" s="25"/>
      <c r="F16" s="63"/>
      <c r="G16" s="22"/>
      <c r="H16" s="18"/>
      <c r="J16" s="25"/>
      <c r="K16" s="22"/>
      <c r="L16" s="25"/>
      <c r="N16" s="21"/>
      <c r="Q16" s="29"/>
      <c r="R16" s="22"/>
      <c r="S16" s="27"/>
      <c r="T16" s="22"/>
      <c r="U16" s="22"/>
      <c r="Y16" s="68"/>
      <c r="AA16" s="20"/>
      <c r="AB16" s="69"/>
      <c r="AC16" s="20"/>
      <c r="AD16" s="20"/>
      <c r="AE16" s="69"/>
      <c r="AF16" s="20"/>
      <c r="AG16" s="19"/>
      <c r="AH16" s="19"/>
      <c r="AI16" s="19"/>
      <c r="AJ16" s="19"/>
      <c r="AK16" s="19"/>
      <c r="AL16" s="19"/>
    </row>
    <row r="17" spans="1:38">
      <c r="A17" s="17" t="s">
        <v>28</v>
      </c>
      <c r="B17" s="24"/>
      <c r="C17" s="22"/>
      <c r="D17" s="22"/>
      <c r="E17" s="25"/>
      <c r="F17" s="63"/>
      <c r="G17" s="22"/>
      <c r="H17" s="18"/>
      <c r="J17" s="25"/>
      <c r="K17" s="22"/>
      <c r="L17" s="25"/>
      <c r="N17" s="21"/>
      <c r="Q17" s="29"/>
      <c r="R17" s="22"/>
      <c r="S17" s="27"/>
      <c r="T17" s="22"/>
      <c r="U17" s="22"/>
      <c r="Y17" s="68"/>
      <c r="AA17" s="20"/>
      <c r="AB17" s="69"/>
      <c r="AC17" s="20"/>
      <c r="AD17" s="20"/>
      <c r="AE17" s="69"/>
      <c r="AF17" s="20"/>
      <c r="AG17" s="19"/>
      <c r="AH17" s="19"/>
      <c r="AI17" s="19"/>
      <c r="AJ17" s="19"/>
      <c r="AK17" s="19"/>
      <c r="AL17" s="19"/>
    </row>
    <row r="18" spans="1:38">
      <c r="A18" s="17"/>
      <c r="B18" s="24" t="s">
        <v>44</v>
      </c>
      <c r="C18" s="22"/>
      <c r="D18" s="22"/>
      <c r="E18" s="25"/>
      <c r="F18" s="63">
        <v>3</v>
      </c>
      <c r="G18" s="22"/>
      <c r="H18" s="18" t="s">
        <v>46</v>
      </c>
      <c r="J18" s="25"/>
      <c r="K18" s="22">
        <v>5</v>
      </c>
      <c r="L18" s="25">
        <v>20</v>
      </c>
      <c r="N18" s="21">
        <v>900</v>
      </c>
      <c r="Q18" s="29">
        <v>120</v>
      </c>
      <c r="R18" s="22"/>
      <c r="S18" s="27"/>
      <c r="T18" s="22">
        <v>15</v>
      </c>
      <c r="U18" s="22">
        <v>30</v>
      </c>
      <c r="V18" s="66">
        <f t="shared" si="3"/>
        <v>3.3333333333333333E-2</v>
      </c>
      <c r="W18">
        <f t="shared" si="0"/>
        <v>1.5</v>
      </c>
      <c r="Y18" s="68"/>
      <c r="AA18" s="20"/>
      <c r="AB18" s="69">
        <f t="shared" si="4"/>
        <v>2.2222222222222223E-2</v>
      </c>
      <c r="AC18" s="20">
        <f t="shared" si="5"/>
        <v>45</v>
      </c>
      <c r="AD18" s="20"/>
      <c r="AE18" s="69"/>
      <c r="AF18" s="20"/>
      <c r="AG18" s="19"/>
      <c r="AH18" s="19"/>
      <c r="AI18" s="19"/>
      <c r="AJ18" s="19"/>
      <c r="AK18" s="19"/>
      <c r="AL18" s="19"/>
    </row>
    <row r="19" spans="1:38">
      <c r="B19" s="2" t="s">
        <v>45</v>
      </c>
      <c r="C19" s="22"/>
      <c r="D19" s="22"/>
      <c r="E19" s="25"/>
      <c r="F19" s="63">
        <v>3</v>
      </c>
      <c r="G19" s="22"/>
      <c r="H19" s="18" t="s">
        <v>47</v>
      </c>
      <c r="J19" s="25"/>
      <c r="K19" s="22">
        <v>6.5</v>
      </c>
      <c r="L19" s="25">
        <v>17</v>
      </c>
      <c r="N19" s="21">
        <v>800</v>
      </c>
      <c r="Q19" s="29">
        <v>120</v>
      </c>
      <c r="R19" s="22"/>
      <c r="S19" s="27"/>
      <c r="T19" s="22">
        <v>30</v>
      </c>
      <c r="U19" s="22">
        <v>55</v>
      </c>
      <c r="V19" s="66">
        <f t="shared" si="3"/>
        <v>6.8750000000000006E-2</v>
      </c>
      <c r="W19">
        <f t="shared" si="0"/>
        <v>3.2352941176470589</v>
      </c>
      <c r="Y19" s="68"/>
      <c r="AA19" s="20"/>
      <c r="AB19" s="69">
        <f t="shared" si="4"/>
        <v>2.1250000000000002E-2</v>
      </c>
      <c r="AC19" s="20">
        <f t="shared" si="5"/>
        <v>47.058823529411768</v>
      </c>
      <c r="AD19" s="20"/>
      <c r="AE19" s="69"/>
      <c r="AF19" s="20"/>
      <c r="AG19" s="19"/>
      <c r="AH19" s="19"/>
      <c r="AI19" s="19"/>
      <c r="AJ19" s="19"/>
      <c r="AK19" s="19"/>
      <c r="AL19" s="19"/>
    </row>
    <row r="20" spans="1:38">
      <c r="B20" s="24"/>
      <c r="C20" s="22"/>
      <c r="D20" s="22"/>
      <c r="E20" s="25"/>
      <c r="F20" s="63"/>
      <c r="G20" s="22"/>
      <c r="H20" s="18"/>
      <c r="J20" s="25"/>
      <c r="K20" s="22"/>
      <c r="L20" s="25"/>
      <c r="N20" s="21"/>
      <c r="Q20" s="29"/>
      <c r="R20" s="22"/>
      <c r="S20" s="27"/>
      <c r="T20" s="22"/>
      <c r="U20" s="22"/>
      <c r="Y20" s="68"/>
      <c r="AA20" s="20"/>
      <c r="AB20" s="69"/>
      <c r="AC20" s="20"/>
      <c r="AD20" s="20"/>
      <c r="AE20" s="69"/>
      <c r="AF20" s="20"/>
      <c r="AG20" s="19"/>
      <c r="AH20" s="19"/>
      <c r="AI20" s="19"/>
      <c r="AJ20" s="19"/>
      <c r="AK20" s="19"/>
      <c r="AL20" s="19"/>
    </row>
    <row r="21" spans="1:38">
      <c r="A21" s="17" t="s">
        <v>30</v>
      </c>
      <c r="B21" s="24"/>
      <c r="C21" s="22"/>
      <c r="D21" s="22"/>
      <c r="E21" s="25"/>
      <c r="F21" s="63"/>
      <c r="G21" s="22"/>
      <c r="H21" s="18"/>
      <c r="J21" s="25"/>
      <c r="K21" s="22"/>
      <c r="L21" s="25"/>
      <c r="N21" s="21"/>
      <c r="Q21" s="29"/>
      <c r="R21" s="22"/>
      <c r="S21" s="27"/>
      <c r="T21" s="22"/>
      <c r="U21" s="22"/>
      <c r="Y21" s="68"/>
      <c r="AA21" s="20"/>
      <c r="AB21" s="69"/>
      <c r="AC21" s="20"/>
      <c r="AD21" s="20"/>
      <c r="AE21" s="69"/>
      <c r="AF21" s="20"/>
      <c r="AG21" s="19"/>
      <c r="AH21" s="19"/>
      <c r="AI21" s="19"/>
      <c r="AJ21" s="19"/>
      <c r="AK21" s="19"/>
      <c r="AL21" s="19"/>
    </row>
    <row r="22" spans="1:38">
      <c r="A22" s="1" t="s">
        <v>48</v>
      </c>
      <c r="B22" s="24"/>
      <c r="C22" s="22"/>
      <c r="D22" s="22"/>
      <c r="E22" s="25"/>
      <c r="F22" s="63"/>
      <c r="G22" s="22"/>
      <c r="H22" s="18"/>
      <c r="J22" s="25"/>
      <c r="K22" s="22"/>
      <c r="L22" s="25"/>
      <c r="N22" s="21"/>
      <c r="Q22" s="29"/>
      <c r="R22" s="22"/>
      <c r="S22" s="27"/>
      <c r="T22" s="22"/>
      <c r="U22" s="22"/>
      <c r="Y22" s="68"/>
      <c r="AA22" s="20"/>
      <c r="AB22" s="69"/>
      <c r="AC22" s="20"/>
      <c r="AD22" s="20"/>
      <c r="AE22" s="69"/>
      <c r="AF22" s="20"/>
      <c r="AG22" s="19"/>
      <c r="AH22" s="19"/>
      <c r="AI22" s="19"/>
      <c r="AJ22" s="19"/>
      <c r="AK22" s="19"/>
      <c r="AL22" s="19"/>
    </row>
    <row r="23" spans="1:38">
      <c r="A23" s="17"/>
      <c r="B23" s="24" t="s">
        <v>49</v>
      </c>
      <c r="C23" s="22">
        <v>3000</v>
      </c>
      <c r="D23" s="22">
        <v>2500</v>
      </c>
      <c r="E23" s="25">
        <v>12800</v>
      </c>
      <c r="F23" s="63">
        <v>2</v>
      </c>
      <c r="G23" s="22"/>
      <c r="H23" s="18" t="s">
        <v>75</v>
      </c>
      <c r="J23" s="25">
        <v>3.84</v>
      </c>
      <c r="K23" s="22"/>
      <c r="L23" s="25">
        <v>15</v>
      </c>
      <c r="N23" s="6">
        <v>180</v>
      </c>
      <c r="Q23" s="29">
        <v>200</v>
      </c>
      <c r="R23" s="22"/>
      <c r="S23" s="27">
        <v>200</v>
      </c>
      <c r="T23" s="22"/>
      <c r="U23" s="22"/>
      <c r="Y23" s="68"/>
      <c r="Z23">
        <f t="shared" ref="Z6:Z69" si="6">(E23*D23)/1000000/N23</f>
        <v>0.17777777777777778</v>
      </c>
      <c r="AA23" s="20">
        <f t="shared" ref="AA6:AA69" si="7">(E23*D23*C23)/1000000000/N23</f>
        <v>0.53333333333333333</v>
      </c>
      <c r="AB23" s="69">
        <f t="shared" si="4"/>
        <v>8.3333333333333329E-2</v>
      </c>
      <c r="AC23" s="20">
        <f t="shared" si="5"/>
        <v>12</v>
      </c>
      <c r="AD23" s="20">
        <f t="shared" ref="AD6:AD69" si="8">N23/(E23*D23)*1000000</f>
        <v>5.625</v>
      </c>
      <c r="AE23" s="69">
        <f t="shared" ref="AE6:AE69" si="9">N23/(E23*D23*C23)*1000000000</f>
        <v>1.8749999999999998</v>
      </c>
      <c r="AF23" s="20"/>
      <c r="AG23" s="19"/>
      <c r="AH23" s="19"/>
      <c r="AI23" s="19"/>
      <c r="AJ23" s="19"/>
      <c r="AK23" s="19"/>
      <c r="AL23" s="19"/>
    </row>
    <row r="24" spans="1:38">
      <c r="B24" s="24" t="s">
        <v>50</v>
      </c>
      <c r="C24" s="22">
        <v>3000</v>
      </c>
      <c r="D24" s="22">
        <v>2500</v>
      </c>
      <c r="E24" s="25">
        <v>12800</v>
      </c>
      <c r="F24" s="63">
        <v>2</v>
      </c>
      <c r="G24" s="22"/>
      <c r="H24" s="18" t="s">
        <v>76</v>
      </c>
      <c r="J24" s="25">
        <v>4.8</v>
      </c>
      <c r="K24" s="22"/>
      <c r="L24" s="25">
        <v>19</v>
      </c>
      <c r="N24" s="6">
        <v>180</v>
      </c>
      <c r="Q24" s="29">
        <v>200</v>
      </c>
      <c r="R24" s="22"/>
      <c r="S24" s="27">
        <v>200</v>
      </c>
      <c r="U24" s="22">
        <v>35</v>
      </c>
      <c r="V24" s="66">
        <f t="shared" si="3"/>
        <v>0.19444444444444445</v>
      </c>
      <c r="W24">
        <f t="shared" si="0"/>
        <v>1.8421052631578947</v>
      </c>
      <c r="X24">
        <f t="shared" si="1"/>
        <v>1.09375</v>
      </c>
      <c r="Y24" s="68">
        <f t="shared" si="2"/>
        <v>0.36458333333333331</v>
      </c>
      <c r="Z24">
        <f t="shared" si="6"/>
        <v>0.17777777777777778</v>
      </c>
      <c r="AA24" s="20">
        <f t="shared" si="7"/>
        <v>0.53333333333333333</v>
      </c>
      <c r="AB24" s="69">
        <f t="shared" si="4"/>
        <v>0.10555555555555556</v>
      </c>
      <c r="AC24" s="20">
        <f t="shared" si="5"/>
        <v>9.473684210526315</v>
      </c>
      <c r="AD24" s="20">
        <f t="shared" si="8"/>
        <v>5.625</v>
      </c>
      <c r="AE24" s="69">
        <f t="shared" si="9"/>
        <v>1.8749999999999998</v>
      </c>
      <c r="AF24" s="20"/>
      <c r="AG24" s="19"/>
      <c r="AH24" s="19"/>
      <c r="AI24" s="19"/>
      <c r="AJ24" s="19"/>
      <c r="AK24" s="19"/>
      <c r="AL24" s="19"/>
    </row>
    <row r="25" spans="1:38">
      <c r="B25" s="24" t="s">
        <v>51</v>
      </c>
      <c r="C25" s="22">
        <v>3000</v>
      </c>
      <c r="D25" s="30">
        <v>2980</v>
      </c>
      <c r="E25" s="31">
        <v>12300</v>
      </c>
      <c r="F25" s="63">
        <v>1</v>
      </c>
      <c r="G25" s="22"/>
      <c r="H25" s="18" t="s">
        <v>77</v>
      </c>
      <c r="J25" s="32">
        <v>7.2</v>
      </c>
      <c r="K25" s="33"/>
      <c r="L25" s="25">
        <v>18</v>
      </c>
      <c r="N25" s="6">
        <v>350</v>
      </c>
      <c r="Q25" s="34">
        <v>300</v>
      </c>
      <c r="R25" s="35"/>
      <c r="S25" s="36">
        <v>300</v>
      </c>
      <c r="T25" s="35"/>
      <c r="U25" s="22"/>
      <c r="Y25" s="68"/>
      <c r="Z25">
        <f t="shared" si="6"/>
        <v>0.1047257142857143</v>
      </c>
      <c r="AA25" s="20">
        <f t="shared" si="7"/>
        <v>0.31417714285714288</v>
      </c>
      <c r="AB25" s="69">
        <f t="shared" si="4"/>
        <v>5.1428571428571428E-2</v>
      </c>
      <c r="AC25" s="20">
        <f t="shared" si="5"/>
        <v>19.444444444444443</v>
      </c>
      <c r="AD25" s="20">
        <f t="shared" si="8"/>
        <v>9.5487532056528615</v>
      </c>
      <c r="AE25" s="69">
        <f t="shared" si="9"/>
        <v>3.1829177352176208</v>
      </c>
      <c r="AF25" s="20"/>
      <c r="AG25" s="19"/>
      <c r="AH25" s="19"/>
      <c r="AI25" s="19"/>
      <c r="AJ25" s="19"/>
      <c r="AK25" s="19"/>
      <c r="AL25" s="19"/>
    </row>
    <row r="26" spans="1:38">
      <c r="A26" s="17"/>
      <c r="B26" s="24" t="s">
        <v>52</v>
      </c>
      <c r="C26" s="22">
        <v>3000</v>
      </c>
      <c r="D26" s="30">
        <v>2980</v>
      </c>
      <c r="E26" s="31">
        <v>12300</v>
      </c>
      <c r="F26" s="63">
        <v>2</v>
      </c>
      <c r="G26" s="22"/>
      <c r="H26" s="37" t="s">
        <v>77</v>
      </c>
      <c r="J26" s="32">
        <v>7.2</v>
      </c>
      <c r="K26" s="39"/>
      <c r="L26" s="25">
        <v>18</v>
      </c>
      <c r="N26" s="6">
        <v>350</v>
      </c>
      <c r="Q26" s="34">
        <v>300</v>
      </c>
      <c r="R26" s="35"/>
      <c r="S26" s="36">
        <v>300</v>
      </c>
      <c r="T26" s="35"/>
      <c r="U26" s="22"/>
      <c r="Y26" s="68"/>
      <c r="Z26">
        <f t="shared" si="6"/>
        <v>0.1047257142857143</v>
      </c>
      <c r="AA26" s="20">
        <f t="shared" si="7"/>
        <v>0.31417714285714288</v>
      </c>
      <c r="AB26" s="69">
        <f t="shared" si="4"/>
        <v>5.1428571428571428E-2</v>
      </c>
      <c r="AC26" s="20">
        <f t="shared" si="5"/>
        <v>19.444444444444443</v>
      </c>
      <c r="AD26" s="20">
        <f t="shared" si="8"/>
        <v>9.5487532056528615</v>
      </c>
      <c r="AE26" s="69">
        <f t="shared" si="9"/>
        <v>3.1829177352176208</v>
      </c>
      <c r="AF26" s="20"/>
      <c r="AG26" s="19"/>
      <c r="AH26" s="19"/>
      <c r="AI26" s="19"/>
      <c r="AJ26" s="19"/>
      <c r="AK26" s="19"/>
      <c r="AL26" s="19"/>
    </row>
    <row r="27" spans="1:38">
      <c r="B27" s="24" t="s">
        <v>53</v>
      </c>
      <c r="C27" s="22">
        <v>3000</v>
      </c>
      <c r="D27" s="30">
        <v>2980</v>
      </c>
      <c r="E27" s="31">
        <v>12300</v>
      </c>
      <c r="F27" s="63">
        <v>3</v>
      </c>
      <c r="G27" s="22"/>
      <c r="H27" s="18" t="s">
        <v>77</v>
      </c>
      <c r="J27" s="32">
        <v>7.2</v>
      </c>
      <c r="K27" s="33"/>
      <c r="L27" s="25">
        <v>18</v>
      </c>
      <c r="N27" s="6">
        <v>350</v>
      </c>
      <c r="Q27" s="34">
        <v>300</v>
      </c>
      <c r="R27" s="35"/>
      <c r="S27" s="36">
        <v>300</v>
      </c>
      <c r="T27" s="35"/>
      <c r="Y27" s="68"/>
      <c r="Z27">
        <f t="shared" si="6"/>
        <v>0.1047257142857143</v>
      </c>
      <c r="AA27" s="20">
        <f t="shared" si="7"/>
        <v>0.31417714285714288</v>
      </c>
      <c r="AB27" s="69">
        <f t="shared" si="4"/>
        <v>5.1428571428571428E-2</v>
      </c>
      <c r="AC27" s="20">
        <f t="shared" si="5"/>
        <v>19.444444444444443</v>
      </c>
      <c r="AD27" s="20">
        <f t="shared" si="8"/>
        <v>9.5487532056528615</v>
      </c>
      <c r="AE27" s="69">
        <f t="shared" si="9"/>
        <v>3.1829177352176208</v>
      </c>
      <c r="AF27" s="20"/>
      <c r="AG27" s="19"/>
      <c r="AH27" s="19"/>
      <c r="AI27" s="19"/>
      <c r="AJ27" s="19"/>
      <c r="AK27" s="19"/>
      <c r="AL27" s="19"/>
    </row>
    <row r="28" spans="1:38">
      <c r="A28" s="17"/>
      <c r="B28" s="24" t="s">
        <v>54</v>
      </c>
      <c r="C28" s="22">
        <v>3000</v>
      </c>
      <c r="D28" s="30">
        <v>2980</v>
      </c>
      <c r="E28" s="31">
        <v>12300</v>
      </c>
      <c r="F28" s="63">
        <v>1</v>
      </c>
      <c r="G28" s="22"/>
      <c r="H28" s="18" t="s">
        <v>77</v>
      </c>
      <c r="J28" s="32">
        <v>7.2</v>
      </c>
      <c r="K28" s="33"/>
      <c r="L28" s="25">
        <v>21</v>
      </c>
      <c r="N28" s="6">
        <v>350</v>
      </c>
      <c r="Q28" s="34">
        <v>300</v>
      </c>
      <c r="R28" s="35"/>
      <c r="S28" s="36">
        <v>300</v>
      </c>
      <c r="T28" s="35"/>
      <c r="U28" s="22">
        <v>75</v>
      </c>
      <c r="V28" s="66">
        <f t="shared" si="3"/>
        <v>0.21428571428571427</v>
      </c>
      <c r="W28">
        <f t="shared" si="0"/>
        <v>3.5714285714285716</v>
      </c>
      <c r="X28">
        <f t="shared" si="1"/>
        <v>2.0461614012113274</v>
      </c>
      <c r="Y28" s="68">
        <f t="shared" si="2"/>
        <v>0.68205380040377583</v>
      </c>
      <c r="Z28">
        <f t="shared" si="6"/>
        <v>0.1047257142857143</v>
      </c>
      <c r="AA28" s="20">
        <f t="shared" si="7"/>
        <v>0.31417714285714288</v>
      </c>
      <c r="AB28" s="69">
        <f t="shared" si="4"/>
        <v>0.06</v>
      </c>
      <c r="AC28" s="20">
        <f t="shared" si="5"/>
        <v>16.666666666666668</v>
      </c>
      <c r="AD28" s="20">
        <f t="shared" si="8"/>
        <v>9.5487532056528615</v>
      </c>
      <c r="AE28" s="69">
        <f t="shared" si="9"/>
        <v>3.1829177352176208</v>
      </c>
      <c r="AF28" s="20"/>
      <c r="AG28" s="19"/>
      <c r="AH28" s="19"/>
      <c r="AI28" s="19"/>
      <c r="AJ28" s="19"/>
      <c r="AK28" s="19"/>
      <c r="AL28" s="19"/>
    </row>
    <row r="29" spans="1:38">
      <c r="B29" s="24" t="s">
        <v>55</v>
      </c>
      <c r="C29" s="22">
        <v>3000</v>
      </c>
      <c r="D29" s="30">
        <v>2980</v>
      </c>
      <c r="E29" s="31">
        <v>12300</v>
      </c>
      <c r="F29" s="63">
        <v>2</v>
      </c>
      <c r="G29" s="22"/>
      <c r="H29" s="18" t="s">
        <v>77</v>
      </c>
      <c r="J29" s="32">
        <v>7.2</v>
      </c>
      <c r="K29" s="33"/>
      <c r="L29" s="25">
        <v>21</v>
      </c>
      <c r="N29" s="6">
        <v>350</v>
      </c>
      <c r="Q29" s="34">
        <v>300</v>
      </c>
      <c r="R29" s="35"/>
      <c r="S29" s="36">
        <v>300</v>
      </c>
      <c r="T29" s="35"/>
      <c r="U29" s="22">
        <v>75</v>
      </c>
      <c r="V29" s="66">
        <f t="shared" si="3"/>
        <v>0.21428571428571427</v>
      </c>
      <c r="W29">
        <f t="shared" si="0"/>
        <v>3.5714285714285716</v>
      </c>
      <c r="X29">
        <f t="shared" si="1"/>
        <v>2.0461614012113274</v>
      </c>
      <c r="Y29" s="68">
        <f t="shared" si="2"/>
        <v>0.68205380040377583</v>
      </c>
      <c r="Z29">
        <f t="shared" si="6"/>
        <v>0.1047257142857143</v>
      </c>
      <c r="AA29" s="20">
        <f t="shared" si="7"/>
        <v>0.31417714285714288</v>
      </c>
      <c r="AB29" s="69">
        <f t="shared" si="4"/>
        <v>0.06</v>
      </c>
      <c r="AC29" s="20">
        <f t="shared" si="5"/>
        <v>16.666666666666668</v>
      </c>
      <c r="AD29" s="20">
        <f t="shared" si="8"/>
        <v>9.5487532056528615</v>
      </c>
      <c r="AE29" s="69">
        <f t="shared" si="9"/>
        <v>3.1829177352176208</v>
      </c>
      <c r="AF29" s="20"/>
      <c r="AG29" s="19"/>
      <c r="AH29" s="19"/>
      <c r="AI29" s="19"/>
      <c r="AJ29" s="19"/>
      <c r="AK29" s="19"/>
      <c r="AL29" s="19"/>
    </row>
    <row r="30" spans="1:38">
      <c r="A30" s="40"/>
      <c r="B30" s="24" t="s">
        <v>56</v>
      </c>
      <c r="C30" s="22">
        <v>3000</v>
      </c>
      <c r="D30" s="30">
        <v>2980</v>
      </c>
      <c r="E30" s="31">
        <v>12300</v>
      </c>
      <c r="F30" s="63">
        <v>3</v>
      </c>
      <c r="G30" s="22"/>
      <c r="H30" s="18" t="s">
        <v>77</v>
      </c>
      <c r="J30" s="32">
        <v>7.2</v>
      </c>
      <c r="K30" s="33"/>
      <c r="L30" s="25">
        <v>23</v>
      </c>
      <c r="N30" s="6">
        <v>350</v>
      </c>
      <c r="Q30" s="34">
        <v>300</v>
      </c>
      <c r="R30" s="35"/>
      <c r="S30" s="36">
        <v>300</v>
      </c>
      <c r="U30" s="22">
        <v>75</v>
      </c>
      <c r="V30" s="66">
        <f t="shared" si="3"/>
        <v>0.21428571428571427</v>
      </c>
      <c r="W30">
        <f t="shared" si="0"/>
        <v>3.2608695652173911</v>
      </c>
      <c r="X30">
        <f t="shared" si="1"/>
        <v>2.0461614012113274</v>
      </c>
      <c r="Y30" s="68">
        <f t="shared" si="2"/>
        <v>0.68205380040377583</v>
      </c>
      <c r="Z30">
        <f t="shared" si="6"/>
        <v>0.1047257142857143</v>
      </c>
      <c r="AA30" s="20">
        <f t="shared" si="7"/>
        <v>0.31417714285714288</v>
      </c>
      <c r="AB30" s="69">
        <f t="shared" si="4"/>
        <v>6.5714285714285711E-2</v>
      </c>
      <c r="AC30" s="20">
        <f t="shared" si="5"/>
        <v>15.217391304347826</v>
      </c>
      <c r="AD30" s="20">
        <f t="shared" si="8"/>
        <v>9.5487532056528615</v>
      </c>
      <c r="AE30" s="69">
        <f t="shared" si="9"/>
        <v>3.1829177352176208</v>
      </c>
      <c r="AF30" s="20"/>
      <c r="AG30" s="19"/>
      <c r="AH30" s="19"/>
      <c r="AI30" s="19"/>
      <c r="AJ30" s="19"/>
      <c r="AK30" s="19"/>
      <c r="AL30" s="19"/>
    </row>
    <row r="31" spans="1:38">
      <c r="A31" s="23"/>
      <c r="B31" s="24" t="s">
        <v>57</v>
      </c>
      <c r="C31" s="30">
        <v>3500</v>
      </c>
      <c r="D31" s="30">
        <v>3050</v>
      </c>
      <c r="E31" s="31">
        <v>16200</v>
      </c>
      <c r="F31" s="63">
        <v>1</v>
      </c>
      <c r="G31" s="22"/>
      <c r="H31" s="18" t="s">
        <v>78</v>
      </c>
      <c r="J31" s="32">
        <v>11.4</v>
      </c>
      <c r="K31" s="33"/>
      <c r="L31" s="25">
        <v>28</v>
      </c>
      <c r="N31" s="21">
        <v>600</v>
      </c>
      <c r="Q31" s="34">
        <v>300</v>
      </c>
      <c r="R31" s="35"/>
      <c r="S31" s="36">
        <v>300</v>
      </c>
      <c r="U31" s="22"/>
      <c r="Y31" s="68"/>
      <c r="Z31">
        <f t="shared" si="6"/>
        <v>8.2349999999999993E-2</v>
      </c>
      <c r="AA31" s="20">
        <f t="shared" si="7"/>
        <v>0.28822500000000001</v>
      </c>
      <c r="AB31" s="69">
        <f t="shared" si="4"/>
        <v>4.6666666666666669E-2</v>
      </c>
      <c r="AC31" s="20">
        <f t="shared" si="5"/>
        <v>21.428571428571427</v>
      </c>
      <c r="AD31" s="20">
        <f t="shared" si="8"/>
        <v>12.143290831815422</v>
      </c>
      <c r="AE31" s="69">
        <f t="shared" si="9"/>
        <v>3.4695116662329779</v>
      </c>
      <c r="AF31" s="20"/>
      <c r="AG31" s="19"/>
      <c r="AH31" s="19"/>
      <c r="AI31" s="19"/>
      <c r="AJ31" s="19"/>
      <c r="AK31" s="19"/>
      <c r="AL31" s="19"/>
    </row>
    <row r="32" spans="1:38">
      <c r="A32" s="23"/>
      <c r="B32" s="24" t="s">
        <v>58</v>
      </c>
      <c r="C32" s="30">
        <v>3500</v>
      </c>
      <c r="D32" s="30">
        <v>3050</v>
      </c>
      <c r="E32" s="31">
        <v>16200</v>
      </c>
      <c r="F32" s="63">
        <v>2</v>
      </c>
      <c r="G32" s="22"/>
      <c r="H32" s="18" t="s">
        <v>78</v>
      </c>
      <c r="J32" s="32">
        <v>11.4</v>
      </c>
      <c r="K32" s="33"/>
      <c r="L32" s="25">
        <v>28</v>
      </c>
      <c r="N32" s="21">
        <v>600</v>
      </c>
      <c r="Q32" s="34">
        <v>300</v>
      </c>
      <c r="R32" s="35"/>
      <c r="S32" s="36">
        <v>300</v>
      </c>
      <c r="T32" s="35"/>
      <c r="U32" s="22"/>
      <c r="Y32" s="68"/>
      <c r="Z32">
        <f t="shared" si="6"/>
        <v>8.2349999999999993E-2</v>
      </c>
      <c r="AA32" s="20">
        <f t="shared" si="7"/>
        <v>0.28822500000000001</v>
      </c>
      <c r="AB32" s="69">
        <f t="shared" si="4"/>
        <v>4.6666666666666669E-2</v>
      </c>
      <c r="AC32" s="20">
        <f t="shared" si="5"/>
        <v>21.428571428571427</v>
      </c>
      <c r="AD32" s="20">
        <f t="shared" si="8"/>
        <v>12.143290831815422</v>
      </c>
      <c r="AE32" s="69">
        <f t="shared" si="9"/>
        <v>3.4695116662329779</v>
      </c>
      <c r="AF32" s="20"/>
      <c r="AG32" s="19"/>
      <c r="AH32" s="19"/>
      <c r="AI32" s="19"/>
      <c r="AJ32" s="19"/>
      <c r="AK32" s="19"/>
      <c r="AL32" s="19"/>
    </row>
    <row r="33" spans="1:38">
      <c r="B33" s="24" t="s">
        <v>59</v>
      </c>
      <c r="C33" s="30">
        <v>3500</v>
      </c>
      <c r="D33" s="30">
        <v>3050</v>
      </c>
      <c r="E33" s="31">
        <v>16200</v>
      </c>
      <c r="F33" s="63">
        <v>3</v>
      </c>
      <c r="G33" s="22"/>
      <c r="H33" s="18" t="s">
        <v>78</v>
      </c>
      <c r="J33" s="32">
        <v>11.4</v>
      </c>
      <c r="K33" s="33"/>
      <c r="L33" s="25">
        <v>29</v>
      </c>
      <c r="N33" s="21">
        <v>600</v>
      </c>
      <c r="Q33" s="34">
        <v>300</v>
      </c>
      <c r="R33" s="35"/>
      <c r="S33" s="36">
        <v>300</v>
      </c>
      <c r="T33" s="35"/>
      <c r="U33" s="22"/>
      <c r="Y33" s="68"/>
      <c r="Z33">
        <f t="shared" si="6"/>
        <v>8.2349999999999993E-2</v>
      </c>
      <c r="AA33" s="20">
        <f t="shared" si="7"/>
        <v>0.28822500000000001</v>
      </c>
      <c r="AB33" s="69">
        <f t="shared" si="4"/>
        <v>4.8333333333333332E-2</v>
      </c>
      <c r="AC33" s="20">
        <f t="shared" si="5"/>
        <v>20.689655172413794</v>
      </c>
      <c r="AD33" s="20">
        <f t="shared" si="8"/>
        <v>12.143290831815422</v>
      </c>
      <c r="AE33" s="69">
        <f t="shared" si="9"/>
        <v>3.4695116662329779</v>
      </c>
      <c r="AF33" s="20"/>
      <c r="AG33" s="19"/>
      <c r="AH33" s="19"/>
      <c r="AI33" s="19"/>
      <c r="AJ33" s="19"/>
      <c r="AK33" s="19"/>
      <c r="AL33" s="19"/>
    </row>
    <row r="34" spans="1:38">
      <c r="A34" s="23"/>
      <c r="B34" s="24" t="s">
        <v>60</v>
      </c>
      <c r="C34" s="30">
        <v>3500</v>
      </c>
      <c r="D34" s="30">
        <v>3050</v>
      </c>
      <c r="E34" s="31">
        <v>16200</v>
      </c>
      <c r="F34" s="63">
        <v>1</v>
      </c>
      <c r="G34" s="22"/>
      <c r="H34" s="18" t="s">
        <v>78</v>
      </c>
      <c r="J34" s="32">
        <v>11.4</v>
      </c>
      <c r="K34" s="35"/>
      <c r="L34" s="25">
        <v>30</v>
      </c>
      <c r="N34" s="21">
        <v>600</v>
      </c>
      <c r="Q34" s="34">
        <v>300</v>
      </c>
      <c r="R34" s="35"/>
      <c r="S34" s="36">
        <v>300</v>
      </c>
      <c r="T34" s="35"/>
      <c r="U34" s="22">
        <v>75</v>
      </c>
      <c r="V34" s="66">
        <f t="shared" si="3"/>
        <v>0.125</v>
      </c>
      <c r="W34">
        <f t="shared" si="0"/>
        <v>2.5</v>
      </c>
      <c r="X34">
        <f t="shared" si="1"/>
        <v>1.5179113539769278</v>
      </c>
      <c r="Y34" s="68">
        <f t="shared" si="2"/>
        <v>0.43368895827912224</v>
      </c>
      <c r="Z34">
        <f t="shared" si="6"/>
        <v>8.2349999999999993E-2</v>
      </c>
      <c r="AA34" s="20">
        <f t="shared" si="7"/>
        <v>0.28822500000000001</v>
      </c>
      <c r="AB34" s="69">
        <f t="shared" si="4"/>
        <v>0.05</v>
      </c>
      <c r="AC34" s="20">
        <f t="shared" si="5"/>
        <v>20</v>
      </c>
      <c r="AD34" s="20">
        <f t="shared" si="8"/>
        <v>12.143290831815422</v>
      </c>
      <c r="AE34" s="69">
        <f t="shared" si="9"/>
        <v>3.4695116662329779</v>
      </c>
      <c r="AF34" s="20"/>
      <c r="AG34" s="19"/>
      <c r="AH34" s="19"/>
      <c r="AI34" s="19"/>
      <c r="AJ34" s="19"/>
      <c r="AK34" s="19"/>
      <c r="AL34" s="19"/>
    </row>
    <row r="35" spans="1:38">
      <c r="A35" s="42"/>
      <c r="B35" s="24" t="s">
        <v>61</v>
      </c>
      <c r="C35" s="30">
        <v>3500</v>
      </c>
      <c r="D35" s="30">
        <v>3050</v>
      </c>
      <c r="E35" s="31">
        <v>16200</v>
      </c>
      <c r="F35" s="63">
        <v>2</v>
      </c>
      <c r="G35" s="22"/>
      <c r="H35" s="18" t="s">
        <v>78</v>
      </c>
      <c r="J35" s="32">
        <v>11.4</v>
      </c>
      <c r="K35" s="35"/>
      <c r="L35" s="25">
        <v>30</v>
      </c>
      <c r="N35" s="21">
        <v>600</v>
      </c>
      <c r="Q35" s="34">
        <v>300</v>
      </c>
      <c r="R35" s="35"/>
      <c r="S35" s="36">
        <v>300</v>
      </c>
      <c r="T35" s="35"/>
      <c r="U35" s="22">
        <v>75</v>
      </c>
      <c r="V35" s="66">
        <f t="shared" si="3"/>
        <v>0.125</v>
      </c>
      <c r="W35">
        <f t="shared" si="0"/>
        <v>2.5</v>
      </c>
      <c r="X35">
        <f t="shared" si="1"/>
        <v>1.5179113539769278</v>
      </c>
      <c r="Y35" s="68">
        <f t="shared" si="2"/>
        <v>0.43368895827912224</v>
      </c>
      <c r="Z35">
        <f t="shared" si="6"/>
        <v>8.2349999999999993E-2</v>
      </c>
      <c r="AA35" s="20">
        <f t="shared" si="7"/>
        <v>0.28822500000000001</v>
      </c>
      <c r="AB35" s="69">
        <f t="shared" si="4"/>
        <v>0.05</v>
      </c>
      <c r="AC35" s="20">
        <f t="shared" si="5"/>
        <v>20</v>
      </c>
      <c r="AD35" s="20">
        <f t="shared" si="8"/>
        <v>12.143290831815422</v>
      </c>
      <c r="AE35" s="69">
        <f t="shared" si="9"/>
        <v>3.4695116662329779</v>
      </c>
      <c r="AF35" s="20"/>
      <c r="AG35" s="19"/>
      <c r="AH35" s="19"/>
      <c r="AI35" s="19"/>
      <c r="AJ35" s="19"/>
      <c r="AK35" s="19"/>
      <c r="AL35" s="19"/>
    </row>
    <row r="36" spans="1:38">
      <c r="A36" s="17"/>
      <c r="B36" s="24" t="s">
        <v>62</v>
      </c>
      <c r="C36" s="30">
        <v>3500</v>
      </c>
      <c r="D36" s="30">
        <v>3050</v>
      </c>
      <c r="E36" s="31">
        <v>16200</v>
      </c>
      <c r="F36" s="63">
        <v>3</v>
      </c>
      <c r="G36" s="22"/>
      <c r="H36" s="18" t="s">
        <v>78</v>
      </c>
      <c r="J36" s="32">
        <v>11.4</v>
      </c>
      <c r="K36" s="35"/>
      <c r="L36" s="25">
        <v>31</v>
      </c>
      <c r="N36" s="21">
        <v>600</v>
      </c>
      <c r="Q36" s="34">
        <v>300</v>
      </c>
      <c r="R36" s="35"/>
      <c r="S36" s="36">
        <v>300</v>
      </c>
      <c r="T36" s="35"/>
      <c r="U36" s="22">
        <v>75</v>
      </c>
      <c r="V36" s="66">
        <f t="shared" si="3"/>
        <v>0.125</v>
      </c>
      <c r="W36">
        <f t="shared" si="0"/>
        <v>2.4193548387096775</v>
      </c>
      <c r="X36">
        <f t="shared" si="1"/>
        <v>1.5179113539769278</v>
      </c>
      <c r="Y36" s="68">
        <f t="shared" si="2"/>
        <v>0.43368895827912224</v>
      </c>
      <c r="Z36">
        <f t="shared" si="6"/>
        <v>8.2349999999999993E-2</v>
      </c>
      <c r="AA36" s="20">
        <f t="shared" si="7"/>
        <v>0.28822500000000001</v>
      </c>
      <c r="AB36" s="69">
        <f t="shared" si="4"/>
        <v>5.1666666666666666E-2</v>
      </c>
      <c r="AC36" s="20">
        <f t="shared" si="5"/>
        <v>19.35483870967742</v>
      </c>
      <c r="AD36" s="20">
        <f t="shared" si="8"/>
        <v>12.143290831815422</v>
      </c>
      <c r="AE36" s="69">
        <f t="shared" si="9"/>
        <v>3.4695116662329779</v>
      </c>
      <c r="AF36" s="20"/>
      <c r="AG36" s="19"/>
      <c r="AH36" s="19"/>
      <c r="AI36" s="19"/>
      <c r="AJ36" s="19"/>
      <c r="AK36" s="19"/>
      <c r="AL36" s="19"/>
    </row>
    <row r="37" spans="1:38">
      <c r="B37" s="2" t="s">
        <v>63</v>
      </c>
      <c r="C37" s="30">
        <v>3000</v>
      </c>
      <c r="D37" s="30">
        <v>2980</v>
      </c>
      <c r="E37" s="31">
        <v>12300</v>
      </c>
      <c r="F37" s="63">
        <v>1</v>
      </c>
      <c r="G37" s="22"/>
      <c r="H37" s="18" t="s">
        <v>77</v>
      </c>
      <c r="J37" s="32">
        <v>7.2</v>
      </c>
      <c r="K37" s="33"/>
      <c r="L37" s="25">
        <v>23</v>
      </c>
      <c r="N37" s="21">
        <v>350</v>
      </c>
      <c r="Q37" s="34">
        <v>300</v>
      </c>
      <c r="R37" s="35"/>
      <c r="S37" s="36">
        <v>300</v>
      </c>
      <c r="T37" s="35"/>
      <c r="U37" s="22">
        <v>75</v>
      </c>
      <c r="V37" s="66">
        <f t="shared" si="3"/>
        <v>0.21428571428571427</v>
      </c>
      <c r="W37">
        <f t="shared" si="0"/>
        <v>3.2608695652173911</v>
      </c>
      <c r="X37">
        <f t="shared" si="1"/>
        <v>2.0461614012113274</v>
      </c>
      <c r="Y37" s="68">
        <f t="shared" si="2"/>
        <v>0.68205380040377583</v>
      </c>
      <c r="Z37">
        <f t="shared" si="6"/>
        <v>0.1047257142857143</v>
      </c>
      <c r="AA37" s="20">
        <f t="shared" si="7"/>
        <v>0.31417714285714288</v>
      </c>
      <c r="AB37" s="69">
        <f t="shared" si="4"/>
        <v>6.5714285714285711E-2</v>
      </c>
      <c r="AC37" s="20">
        <f t="shared" si="5"/>
        <v>15.217391304347826</v>
      </c>
      <c r="AD37" s="20">
        <f t="shared" si="8"/>
        <v>9.5487532056528615</v>
      </c>
      <c r="AE37" s="69">
        <f t="shared" si="9"/>
        <v>3.1829177352176208</v>
      </c>
      <c r="AF37" s="20"/>
      <c r="AG37" s="19"/>
      <c r="AH37" s="19"/>
      <c r="AI37" s="19"/>
      <c r="AJ37" s="19"/>
      <c r="AK37" s="19"/>
      <c r="AL37" s="19"/>
    </row>
    <row r="38" spans="1:38">
      <c r="A38" s="42"/>
      <c r="B38" s="2" t="s">
        <v>64</v>
      </c>
      <c r="C38" s="30">
        <v>3000</v>
      </c>
      <c r="D38" s="30">
        <v>2980</v>
      </c>
      <c r="E38" s="31">
        <v>13000</v>
      </c>
      <c r="F38" s="63">
        <v>2</v>
      </c>
      <c r="G38" s="22"/>
      <c r="H38" s="18" t="s">
        <v>77</v>
      </c>
      <c r="J38" s="32">
        <v>7.2</v>
      </c>
      <c r="K38" s="33"/>
      <c r="L38" s="25">
        <v>23</v>
      </c>
      <c r="N38" s="21">
        <v>350</v>
      </c>
      <c r="Q38" s="34">
        <v>300</v>
      </c>
      <c r="R38" s="35"/>
      <c r="S38" s="36">
        <v>300</v>
      </c>
      <c r="T38" s="35"/>
      <c r="U38" s="22">
        <v>75</v>
      </c>
      <c r="V38" s="66">
        <f t="shared" si="3"/>
        <v>0.21428571428571427</v>
      </c>
      <c r="W38">
        <f t="shared" si="0"/>
        <v>3.2608695652173911</v>
      </c>
      <c r="X38">
        <f t="shared" si="1"/>
        <v>1.9359834796076407</v>
      </c>
      <c r="Y38" s="68">
        <f t="shared" si="2"/>
        <v>0.64532782653588028</v>
      </c>
      <c r="Z38">
        <f t="shared" si="6"/>
        <v>0.11068571428571429</v>
      </c>
      <c r="AA38" s="20">
        <f t="shared" si="7"/>
        <v>0.33205714285714283</v>
      </c>
      <c r="AB38" s="69">
        <f t="shared" si="4"/>
        <v>6.5714285714285711E-2</v>
      </c>
      <c r="AC38" s="20">
        <f t="shared" si="5"/>
        <v>15.217391304347826</v>
      </c>
      <c r="AD38" s="20">
        <f t="shared" si="8"/>
        <v>9.0345895715023232</v>
      </c>
      <c r="AE38" s="69">
        <f t="shared" si="9"/>
        <v>3.0115298571674414</v>
      </c>
      <c r="AF38" s="20"/>
      <c r="AG38" s="19"/>
      <c r="AH38" s="19"/>
      <c r="AI38" s="19"/>
      <c r="AJ38" s="19"/>
      <c r="AK38" s="19"/>
      <c r="AL38" s="19"/>
    </row>
    <row r="39" spans="1:38">
      <c r="B39" s="2" t="s">
        <v>65</v>
      </c>
      <c r="C39" s="30">
        <v>3000</v>
      </c>
      <c r="D39" s="30">
        <v>2980</v>
      </c>
      <c r="E39" s="31">
        <v>13000</v>
      </c>
      <c r="F39" s="63">
        <v>3</v>
      </c>
      <c r="G39" s="22"/>
      <c r="H39" s="18" t="s">
        <v>77</v>
      </c>
      <c r="J39" s="32">
        <v>7.2</v>
      </c>
      <c r="K39" s="33"/>
      <c r="L39" s="25">
        <v>24</v>
      </c>
      <c r="N39" s="21">
        <v>350</v>
      </c>
      <c r="Q39" s="34">
        <v>300</v>
      </c>
      <c r="R39" s="35"/>
      <c r="S39" s="36">
        <v>300</v>
      </c>
      <c r="T39" s="35"/>
      <c r="U39" s="22">
        <v>75</v>
      </c>
      <c r="V39" s="66">
        <f t="shared" si="3"/>
        <v>0.21428571428571427</v>
      </c>
      <c r="W39">
        <f t="shared" si="0"/>
        <v>3.125</v>
      </c>
      <c r="X39">
        <f t="shared" si="1"/>
        <v>1.9359834796076407</v>
      </c>
      <c r="Y39" s="68">
        <f t="shared" si="2"/>
        <v>0.64532782653588028</v>
      </c>
      <c r="Z39">
        <f t="shared" si="6"/>
        <v>0.11068571428571429</v>
      </c>
      <c r="AA39" s="20">
        <f t="shared" si="7"/>
        <v>0.33205714285714283</v>
      </c>
      <c r="AB39" s="69">
        <f t="shared" si="4"/>
        <v>6.8571428571428575E-2</v>
      </c>
      <c r="AC39" s="20">
        <f t="shared" si="5"/>
        <v>14.583333333333334</v>
      </c>
      <c r="AD39" s="20">
        <f t="shared" si="8"/>
        <v>9.0345895715023232</v>
      </c>
      <c r="AE39" s="69">
        <f t="shared" si="9"/>
        <v>3.0115298571674414</v>
      </c>
      <c r="AF39" s="20"/>
      <c r="AG39" s="19"/>
      <c r="AH39" s="19"/>
      <c r="AI39" s="19"/>
      <c r="AJ39" s="19"/>
      <c r="AK39" s="19"/>
      <c r="AL39" s="19"/>
    </row>
    <row r="40" spans="1:38">
      <c r="A40" s="17"/>
      <c r="B40" s="2" t="s">
        <v>66</v>
      </c>
      <c r="C40" s="30">
        <v>3750</v>
      </c>
      <c r="D40" s="30">
        <v>3050</v>
      </c>
      <c r="E40" s="31">
        <v>14300</v>
      </c>
      <c r="F40" s="63">
        <v>2</v>
      </c>
      <c r="G40" s="22"/>
      <c r="H40" s="18" t="s">
        <v>79</v>
      </c>
      <c r="J40" s="32">
        <v>12.2</v>
      </c>
      <c r="K40" s="33"/>
      <c r="L40" s="25">
        <v>26</v>
      </c>
      <c r="N40" s="21">
        <v>350</v>
      </c>
      <c r="Q40" s="34">
        <v>300</v>
      </c>
      <c r="R40" s="35"/>
      <c r="S40" s="36">
        <v>300</v>
      </c>
      <c r="T40" s="35"/>
      <c r="U40" s="22"/>
      <c r="Y40" s="68"/>
      <c r="Z40">
        <f t="shared" si="6"/>
        <v>0.12461428571428572</v>
      </c>
      <c r="AA40" s="20">
        <f t="shared" si="7"/>
        <v>0.46730357142857143</v>
      </c>
      <c r="AB40" s="69">
        <f t="shared" si="4"/>
        <v>7.4285714285714288E-2</v>
      </c>
      <c r="AC40" s="20">
        <f t="shared" si="5"/>
        <v>13.461538461538462</v>
      </c>
      <c r="AD40" s="20">
        <f t="shared" si="8"/>
        <v>8.0247621231227786</v>
      </c>
      <c r="AE40" s="69">
        <f t="shared" si="9"/>
        <v>2.1399365661660741</v>
      </c>
      <c r="AF40" s="20"/>
      <c r="AG40" s="19"/>
      <c r="AH40" s="19"/>
      <c r="AI40" s="19"/>
      <c r="AJ40" s="19"/>
      <c r="AK40" s="19"/>
      <c r="AL40" s="19"/>
    </row>
    <row r="41" spans="1:38">
      <c r="A41" s="17"/>
      <c r="B41" s="2" t="s">
        <v>67</v>
      </c>
      <c r="C41" s="30">
        <v>3750</v>
      </c>
      <c r="D41" s="30">
        <v>3050</v>
      </c>
      <c r="E41" s="31">
        <v>14300</v>
      </c>
      <c r="F41" s="63">
        <v>3</v>
      </c>
      <c r="G41" s="22"/>
      <c r="H41" s="18" t="s">
        <v>79</v>
      </c>
      <c r="J41" s="32">
        <v>12.2</v>
      </c>
      <c r="K41" s="33"/>
      <c r="L41" s="25">
        <v>28</v>
      </c>
      <c r="N41" s="21">
        <v>350</v>
      </c>
      <c r="Q41" s="34">
        <v>300</v>
      </c>
      <c r="R41" s="35"/>
      <c r="S41" s="36">
        <v>300</v>
      </c>
      <c r="T41" s="35"/>
      <c r="U41" s="22"/>
      <c r="Y41" s="68"/>
      <c r="Z41">
        <f t="shared" si="6"/>
        <v>0.12461428571428572</v>
      </c>
      <c r="AA41" s="20">
        <f t="shared" si="7"/>
        <v>0.46730357142857143</v>
      </c>
      <c r="AB41" s="69">
        <f t="shared" si="4"/>
        <v>0.08</v>
      </c>
      <c r="AC41" s="20">
        <f t="shared" si="5"/>
        <v>12.5</v>
      </c>
      <c r="AD41" s="20">
        <f t="shared" si="8"/>
        <v>8.0247621231227786</v>
      </c>
      <c r="AE41" s="69">
        <f t="shared" si="9"/>
        <v>2.1399365661660741</v>
      </c>
      <c r="AF41" s="20"/>
      <c r="AG41" s="19"/>
      <c r="AH41" s="19"/>
      <c r="AI41" s="19"/>
      <c r="AJ41" s="19"/>
      <c r="AK41" s="19"/>
      <c r="AL41" s="19"/>
    </row>
    <row r="42" spans="1:38">
      <c r="B42" s="2" t="s">
        <v>68</v>
      </c>
      <c r="C42" s="30">
        <v>3500</v>
      </c>
      <c r="D42" s="30">
        <v>3050</v>
      </c>
      <c r="E42" s="31">
        <v>16200</v>
      </c>
      <c r="F42" s="63">
        <v>1</v>
      </c>
      <c r="G42" s="22"/>
      <c r="H42" s="18" t="s">
        <v>80</v>
      </c>
      <c r="J42" s="32">
        <v>11.4</v>
      </c>
      <c r="K42" s="33"/>
      <c r="L42" s="25">
        <v>33</v>
      </c>
      <c r="N42" s="21">
        <v>600</v>
      </c>
      <c r="Q42" s="34">
        <v>300</v>
      </c>
      <c r="R42" s="35"/>
      <c r="S42" s="36">
        <v>300</v>
      </c>
      <c r="T42" s="35"/>
      <c r="U42" s="22">
        <v>88</v>
      </c>
      <c r="V42" s="66">
        <f t="shared" si="3"/>
        <v>0.14666666666666667</v>
      </c>
      <c r="W42">
        <f t="shared" si="0"/>
        <v>2.6666666666666665</v>
      </c>
      <c r="X42">
        <f t="shared" si="1"/>
        <v>1.781015988666262</v>
      </c>
      <c r="Y42" s="68">
        <f t="shared" si="2"/>
        <v>0.50886171104750333</v>
      </c>
      <c r="Z42">
        <f t="shared" si="6"/>
        <v>8.2349999999999993E-2</v>
      </c>
      <c r="AA42" s="20">
        <f t="shared" si="7"/>
        <v>0.28822500000000001</v>
      </c>
      <c r="AB42" s="69">
        <f t="shared" si="4"/>
        <v>5.5E-2</v>
      </c>
      <c r="AC42" s="20">
        <f t="shared" si="5"/>
        <v>18.181818181818183</v>
      </c>
      <c r="AD42" s="20">
        <f t="shared" si="8"/>
        <v>12.143290831815422</v>
      </c>
      <c r="AE42" s="69">
        <f t="shared" si="9"/>
        <v>3.4695116662329779</v>
      </c>
      <c r="AF42" s="20"/>
      <c r="AG42" s="19"/>
      <c r="AH42" s="19"/>
      <c r="AI42" s="19"/>
      <c r="AJ42" s="19"/>
      <c r="AK42" s="19"/>
      <c r="AL42" s="19"/>
    </row>
    <row r="43" spans="1:38">
      <c r="A43" s="17"/>
      <c r="B43" s="2" t="s">
        <v>69</v>
      </c>
      <c r="C43" s="30">
        <v>3450</v>
      </c>
      <c r="D43" s="30">
        <v>3050</v>
      </c>
      <c r="E43" s="31">
        <v>16200</v>
      </c>
      <c r="F43" s="63">
        <v>2</v>
      </c>
      <c r="G43" s="22"/>
      <c r="H43" s="18" t="s">
        <v>80</v>
      </c>
      <c r="J43" s="9">
        <v>11.4</v>
      </c>
      <c r="K43" s="33"/>
      <c r="L43" s="25">
        <v>33</v>
      </c>
      <c r="N43" s="21">
        <v>600</v>
      </c>
      <c r="Q43" s="34">
        <v>300</v>
      </c>
      <c r="R43" s="35"/>
      <c r="S43" s="36">
        <v>300</v>
      </c>
      <c r="T43" s="35"/>
      <c r="U43" s="22">
        <v>88</v>
      </c>
      <c r="V43" s="66">
        <f t="shared" si="3"/>
        <v>0.14666666666666667</v>
      </c>
      <c r="W43">
        <f t="shared" si="0"/>
        <v>2.6666666666666665</v>
      </c>
      <c r="X43">
        <f t="shared" si="1"/>
        <v>1.781015988666262</v>
      </c>
      <c r="Y43" s="68">
        <f t="shared" si="2"/>
        <v>0.51623651845398899</v>
      </c>
      <c r="Z43">
        <f t="shared" si="6"/>
        <v>8.2349999999999993E-2</v>
      </c>
      <c r="AA43" s="20">
        <f t="shared" si="7"/>
        <v>0.28410749999999996</v>
      </c>
      <c r="AB43" s="69">
        <f t="shared" si="4"/>
        <v>5.5E-2</v>
      </c>
      <c r="AC43" s="20">
        <f t="shared" si="5"/>
        <v>18.181818181818183</v>
      </c>
      <c r="AD43" s="20">
        <f t="shared" si="8"/>
        <v>12.143290831815422</v>
      </c>
      <c r="AE43" s="69">
        <f t="shared" si="9"/>
        <v>3.5197944440044702</v>
      </c>
      <c r="AF43" s="20"/>
      <c r="AG43" s="19"/>
      <c r="AH43" s="19"/>
      <c r="AI43" s="19"/>
      <c r="AJ43" s="19"/>
      <c r="AK43" s="19"/>
      <c r="AL43" s="19"/>
    </row>
    <row r="44" spans="1:38">
      <c r="B44" s="2" t="s">
        <v>70</v>
      </c>
      <c r="C44" s="30">
        <v>3450</v>
      </c>
      <c r="D44" s="30">
        <v>3050</v>
      </c>
      <c r="E44" s="9">
        <v>16200</v>
      </c>
      <c r="F44" s="63">
        <v>3</v>
      </c>
      <c r="H44" s="18" t="s">
        <v>80</v>
      </c>
      <c r="J44" s="25">
        <v>11.4</v>
      </c>
      <c r="L44" s="9">
        <v>36</v>
      </c>
      <c r="N44" s="21">
        <v>600</v>
      </c>
      <c r="Q44" s="34">
        <v>300</v>
      </c>
      <c r="S44" s="36">
        <v>300</v>
      </c>
      <c r="U44" s="22">
        <v>88</v>
      </c>
      <c r="V44" s="66">
        <f t="shared" si="3"/>
        <v>0.14666666666666667</v>
      </c>
      <c r="W44">
        <f t="shared" si="0"/>
        <v>2.4444444444444446</v>
      </c>
      <c r="X44">
        <f t="shared" si="1"/>
        <v>1.781015988666262</v>
      </c>
      <c r="Y44" s="68">
        <f t="shared" si="2"/>
        <v>0.51623651845398899</v>
      </c>
      <c r="Z44">
        <f t="shared" si="6"/>
        <v>8.2349999999999993E-2</v>
      </c>
      <c r="AA44" s="20">
        <f t="shared" si="7"/>
        <v>0.28410749999999996</v>
      </c>
      <c r="AB44" s="69">
        <f t="shared" si="4"/>
        <v>0.06</v>
      </c>
      <c r="AC44" s="20">
        <f t="shared" si="5"/>
        <v>16.666666666666668</v>
      </c>
      <c r="AD44" s="20">
        <f t="shared" si="8"/>
        <v>12.143290831815422</v>
      </c>
      <c r="AE44" s="69">
        <f t="shared" si="9"/>
        <v>3.5197944440044702</v>
      </c>
      <c r="AF44" s="20"/>
      <c r="AG44" s="19"/>
      <c r="AH44" s="19"/>
      <c r="AI44" s="19"/>
      <c r="AJ44" s="19"/>
      <c r="AK44" s="19"/>
      <c r="AL44" s="19"/>
    </row>
    <row r="45" spans="1:38">
      <c r="A45" s="40"/>
      <c r="B45" s="24" t="s">
        <v>71</v>
      </c>
      <c r="C45" s="30">
        <v>3650</v>
      </c>
      <c r="D45" s="30">
        <v>2980</v>
      </c>
      <c r="E45" s="31">
        <v>10800</v>
      </c>
      <c r="F45" s="63">
        <v>2.5</v>
      </c>
      <c r="G45" s="22"/>
      <c r="H45" s="26" t="s">
        <v>81</v>
      </c>
      <c r="I45" s="22"/>
      <c r="J45" s="9">
        <v>7.5</v>
      </c>
      <c r="K45" s="22"/>
      <c r="L45" s="25">
        <v>26</v>
      </c>
      <c r="N45" s="21">
        <v>250</v>
      </c>
      <c r="O45" s="22"/>
      <c r="Q45" s="34">
        <v>100</v>
      </c>
      <c r="R45" s="35"/>
      <c r="S45" s="36">
        <v>100</v>
      </c>
      <c r="T45" s="35"/>
      <c r="U45" s="8">
        <v>88</v>
      </c>
      <c r="V45" s="66">
        <f t="shared" si="3"/>
        <v>0.35199999999999998</v>
      </c>
      <c r="W45">
        <f t="shared" si="0"/>
        <v>3.3846153846153846</v>
      </c>
      <c r="X45">
        <f t="shared" si="1"/>
        <v>2.7342779020631367</v>
      </c>
      <c r="Y45" s="68">
        <f t="shared" si="2"/>
        <v>0.74911723344195535</v>
      </c>
      <c r="Z45">
        <f t="shared" si="6"/>
        <v>0.12873599999999999</v>
      </c>
      <c r="AA45" s="20">
        <f t="shared" si="7"/>
        <v>0.46988639999999998</v>
      </c>
      <c r="AB45" s="69">
        <f t="shared" si="4"/>
        <v>0.104</v>
      </c>
      <c r="AC45" s="20">
        <f t="shared" si="5"/>
        <v>9.615384615384615</v>
      </c>
      <c r="AD45" s="20">
        <f t="shared" si="8"/>
        <v>7.7678349490430021</v>
      </c>
      <c r="AE45" s="69">
        <f t="shared" si="9"/>
        <v>2.1281739586419186</v>
      </c>
      <c r="AF45" s="20"/>
      <c r="AG45" s="19"/>
      <c r="AH45" s="19"/>
      <c r="AI45" s="19"/>
      <c r="AJ45" s="19"/>
      <c r="AK45" s="19"/>
      <c r="AL45" s="19"/>
    </row>
    <row r="46" spans="1:38">
      <c r="B46" s="24" t="s">
        <v>72</v>
      </c>
      <c r="C46" s="44">
        <v>3200</v>
      </c>
      <c r="D46" s="30">
        <v>2980</v>
      </c>
      <c r="E46" s="36">
        <v>12300</v>
      </c>
      <c r="F46" s="45">
        <v>2</v>
      </c>
      <c r="G46" s="35"/>
      <c r="H46" s="18" t="s">
        <v>77</v>
      </c>
      <c r="J46" s="41">
        <v>8</v>
      </c>
      <c r="K46" s="35"/>
      <c r="L46" s="41">
        <v>26</v>
      </c>
      <c r="N46" s="21">
        <v>350</v>
      </c>
      <c r="Q46" s="34">
        <v>300</v>
      </c>
      <c r="R46" s="35"/>
      <c r="S46" s="36">
        <v>300</v>
      </c>
      <c r="T46" s="22"/>
      <c r="U46" s="22"/>
      <c r="Y46" s="68"/>
      <c r="Z46">
        <f t="shared" si="6"/>
        <v>0.1047257142857143</v>
      </c>
      <c r="AA46" s="20">
        <f t="shared" si="7"/>
        <v>0.33512228571428571</v>
      </c>
      <c r="AB46" s="69">
        <f t="shared" si="4"/>
        <v>7.4285714285714288E-2</v>
      </c>
      <c r="AC46" s="20">
        <f t="shared" si="5"/>
        <v>13.461538461538462</v>
      </c>
      <c r="AD46" s="20">
        <f t="shared" si="8"/>
        <v>9.5487532056528615</v>
      </c>
      <c r="AE46" s="69">
        <f t="shared" si="9"/>
        <v>2.9839853767665194</v>
      </c>
      <c r="AF46" s="20"/>
      <c r="AG46" s="19"/>
      <c r="AH46" s="19"/>
      <c r="AI46" s="19"/>
      <c r="AJ46" s="19"/>
      <c r="AK46" s="19"/>
      <c r="AL46" s="19"/>
    </row>
    <row r="47" spans="1:38">
      <c r="A47" s="43"/>
      <c r="B47" s="24" t="s">
        <v>73</v>
      </c>
      <c r="C47" s="44">
        <v>3200</v>
      </c>
      <c r="D47" s="30">
        <v>2980</v>
      </c>
      <c r="E47" s="36">
        <v>13000</v>
      </c>
      <c r="F47" s="45">
        <v>3</v>
      </c>
      <c r="G47" s="35"/>
      <c r="H47" s="18" t="s">
        <v>77</v>
      </c>
      <c r="J47" s="9">
        <v>8</v>
      </c>
      <c r="K47" s="35"/>
      <c r="L47" s="41">
        <v>21</v>
      </c>
      <c r="N47" s="21">
        <v>350</v>
      </c>
      <c r="Q47" s="34">
        <v>300</v>
      </c>
      <c r="R47" s="35"/>
      <c r="S47" s="36">
        <v>300</v>
      </c>
      <c r="T47" s="22"/>
      <c r="U47" s="35"/>
      <c r="Y47" s="68"/>
      <c r="Z47">
        <f t="shared" si="6"/>
        <v>0.11068571428571429</v>
      </c>
      <c r="AA47" s="20">
        <f t="shared" si="7"/>
        <v>0.35419428571428574</v>
      </c>
      <c r="AB47" s="69">
        <f t="shared" si="4"/>
        <v>0.06</v>
      </c>
      <c r="AC47" s="20">
        <f t="shared" si="5"/>
        <v>16.666666666666668</v>
      </c>
      <c r="AD47" s="20">
        <f t="shared" si="8"/>
        <v>9.0345895715023232</v>
      </c>
      <c r="AE47" s="69">
        <f t="shared" si="9"/>
        <v>2.823309241094476</v>
      </c>
      <c r="AF47" s="20"/>
      <c r="AG47" s="19"/>
      <c r="AH47" s="19"/>
      <c r="AI47" s="19"/>
      <c r="AJ47" s="19"/>
      <c r="AK47" s="19"/>
      <c r="AL47" s="19"/>
    </row>
    <row r="48" spans="1:38">
      <c r="B48" s="24" t="s">
        <v>74</v>
      </c>
      <c r="C48" s="44">
        <v>3000</v>
      </c>
      <c r="D48" s="30">
        <v>2980</v>
      </c>
      <c r="E48" s="36">
        <v>12300</v>
      </c>
      <c r="F48" s="45">
        <v>1</v>
      </c>
      <c r="G48" s="35"/>
      <c r="H48" s="18" t="s">
        <v>77</v>
      </c>
      <c r="J48" s="9">
        <v>8</v>
      </c>
      <c r="K48" s="35"/>
      <c r="L48" s="41">
        <v>26</v>
      </c>
      <c r="N48" s="21">
        <v>350</v>
      </c>
      <c r="Q48" s="34">
        <v>300</v>
      </c>
      <c r="R48" s="35"/>
      <c r="S48" s="36">
        <v>300</v>
      </c>
      <c r="T48" s="22"/>
      <c r="U48" s="35">
        <v>88</v>
      </c>
      <c r="V48" s="66">
        <f t="shared" si="3"/>
        <v>0.25142857142857145</v>
      </c>
      <c r="W48">
        <f t="shared" si="0"/>
        <v>3.3846153846153846</v>
      </c>
      <c r="X48">
        <f t="shared" si="1"/>
        <v>2.400829377421291</v>
      </c>
      <c r="Y48" s="68">
        <f t="shared" si="2"/>
        <v>0.80027645914043033</v>
      </c>
      <c r="Z48">
        <f t="shared" si="6"/>
        <v>0.1047257142857143</v>
      </c>
      <c r="AA48" s="20">
        <f t="shared" si="7"/>
        <v>0.31417714285714288</v>
      </c>
      <c r="AB48" s="69">
        <f t="shared" si="4"/>
        <v>7.4285714285714288E-2</v>
      </c>
      <c r="AC48" s="20">
        <f t="shared" si="5"/>
        <v>13.461538461538462</v>
      </c>
      <c r="AD48" s="20">
        <f t="shared" si="8"/>
        <v>9.5487532056528615</v>
      </c>
      <c r="AE48" s="69">
        <f t="shared" si="9"/>
        <v>3.1829177352176208</v>
      </c>
      <c r="AF48" s="20"/>
      <c r="AG48" s="19"/>
      <c r="AH48" s="19"/>
      <c r="AI48" s="19"/>
      <c r="AJ48" s="19"/>
      <c r="AK48" s="19"/>
      <c r="AL48" s="19"/>
    </row>
    <row r="49" spans="1:38">
      <c r="B49" s="24"/>
      <c r="C49" s="44"/>
      <c r="D49" s="44"/>
      <c r="E49" s="41"/>
      <c r="F49" s="45"/>
      <c r="G49" s="35"/>
      <c r="H49" s="18"/>
      <c r="J49" s="38"/>
      <c r="K49" s="35"/>
      <c r="L49" s="41"/>
      <c r="N49" s="21"/>
      <c r="Q49" s="29"/>
      <c r="R49" s="22"/>
      <c r="S49" s="27"/>
      <c r="T49" s="22"/>
      <c r="U49" s="35"/>
      <c r="Y49" s="68"/>
      <c r="AA49" s="20"/>
      <c r="AB49" s="69"/>
      <c r="AC49" s="20"/>
      <c r="AD49" s="20"/>
      <c r="AE49" s="69"/>
      <c r="AF49" s="20"/>
      <c r="AG49" s="19"/>
      <c r="AH49" s="19"/>
      <c r="AI49" s="19"/>
      <c r="AJ49" s="19"/>
      <c r="AK49" s="19"/>
      <c r="AL49" s="19"/>
    </row>
    <row r="50" spans="1:38">
      <c r="A50" s="17" t="s">
        <v>30</v>
      </c>
      <c r="B50" s="24"/>
      <c r="C50" s="35"/>
      <c r="D50" s="35"/>
      <c r="E50" s="41"/>
      <c r="F50" s="45"/>
      <c r="G50" s="35"/>
      <c r="H50" s="18"/>
      <c r="J50" s="38"/>
      <c r="K50" s="39"/>
      <c r="L50" s="41"/>
      <c r="N50" s="21"/>
      <c r="Q50" s="29"/>
      <c r="R50" s="22"/>
      <c r="S50" s="27"/>
      <c r="T50" s="22"/>
      <c r="U50" s="35"/>
      <c r="Y50" s="68"/>
      <c r="AA50" s="20"/>
      <c r="AB50" s="69"/>
      <c r="AC50" s="20"/>
      <c r="AD50" s="20"/>
      <c r="AE50" s="69"/>
      <c r="AF50" s="20"/>
      <c r="AG50" s="19"/>
      <c r="AH50" s="19"/>
      <c r="AI50" s="19"/>
      <c r="AJ50" s="19"/>
      <c r="AK50" s="19"/>
      <c r="AL50" s="19"/>
    </row>
    <row r="51" spans="1:38">
      <c r="A51" s="43" t="s">
        <v>48</v>
      </c>
      <c r="B51" s="24"/>
      <c r="C51" s="35"/>
      <c r="D51" s="35"/>
      <c r="E51" s="41"/>
      <c r="F51" s="45"/>
      <c r="G51" s="35"/>
      <c r="H51" s="18"/>
      <c r="I51" s="35"/>
      <c r="J51" s="38"/>
      <c r="K51" s="35"/>
      <c r="L51" s="41"/>
      <c r="M51" s="35"/>
      <c r="N51" s="35"/>
      <c r="Q51" s="29"/>
      <c r="R51" s="22"/>
      <c r="S51" s="27"/>
      <c r="T51" s="22"/>
      <c r="U51" s="35"/>
      <c r="Y51" s="68"/>
      <c r="AA51" s="20"/>
      <c r="AB51" s="69"/>
      <c r="AC51" s="20"/>
      <c r="AD51" s="20"/>
      <c r="AE51" s="69"/>
      <c r="AF51" s="20"/>
      <c r="AG51" s="19"/>
      <c r="AH51" s="19"/>
      <c r="AI51" s="19"/>
      <c r="AJ51" s="19"/>
      <c r="AK51" s="19"/>
      <c r="AL51" s="19"/>
    </row>
    <row r="52" spans="1:38">
      <c r="A52" s="23"/>
      <c r="B52" s="24" t="s">
        <v>82</v>
      </c>
      <c r="C52" s="35">
        <v>2000</v>
      </c>
      <c r="D52" s="35">
        <v>2980</v>
      </c>
      <c r="E52" s="41">
        <v>13000</v>
      </c>
      <c r="F52" s="45">
        <v>2</v>
      </c>
      <c r="G52" s="35"/>
      <c r="H52" s="26" t="s">
        <v>77</v>
      </c>
      <c r="I52" s="22"/>
      <c r="J52" s="25">
        <v>8</v>
      </c>
      <c r="K52" s="22"/>
      <c r="L52" s="41">
        <v>26</v>
      </c>
      <c r="M52" s="21"/>
      <c r="N52" s="21">
        <v>350</v>
      </c>
      <c r="Q52" s="53">
        <v>300</v>
      </c>
      <c r="R52" s="55"/>
      <c r="S52" s="27">
        <v>300</v>
      </c>
      <c r="T52" s="22"/>
      <c r="U52" s="35">
        <v>88</v>
      </c>
      <c r="V52" s="66">
        <f t="shared" si="3"/>
        <v>0.25142857142857145</v>
      </c>
      <c r="W52">
        <f t="shared" si="0"/>
        <v>3.3846153846153846</v>
      </c>
      <c r="X52">
        <f t="shared" si="1"/>
        <v>2.2715539494062984</v>
      </c>
      <c r="Y52" s="68">
        <f t="shared" si="2"/>
        <v>1.1357769747031492</v>
      </c>
      <c r="Z52">
        <f t="shared" si="6"/>
        <v>0.11068571428571429</v>
      </c>
      <c r="AA52" s="20">
        <f t="shared" si="7"/>
        <v>0.22137142857142858</v>
      </c>
      <c r="AB52" s="69">
        <f t="shared" si="4"/>
        <v>7.4285714285714288E-2</v>
      </c>
      <c r="AC52" s="20">
        <f t="shared" si="5"/>
        <v>13.461538461538462</v>
      </c>
      <c r="AD52" s="20">
        <f t="shared" si="8"/>
        <v>9.0345895715023232</v>
      </c>
      <c r="AE52" s="69">
        <f t="shared" si="9"/>
        <v>4.5172947857511616</v>
      </c>
      <c r="AF52" s="20"/>
      <c r="AG52" s="19"/>
      <c r="AH52" s="19"/>
      <c r="AI52" s="19"/>
      <c r="AJ52" s="19"/>
      <c r="AK52" s="19"/>
      <c r="AL52" s="19"/>
    </row>
    <row r="53" spans="1:38">
      <c r="A53" s="17"/>
      <c r="B53" s="24" t="s">
        <v>83</v>
      </c>
      <c r="C53" s="35">
        <v>3000</v>
      </c>
      <c r="D53" s="35">
        <v>2980</v>
      </c>
      <c r="E53" s="25">
        <v>13000</v>
      </c>
      <c r="F53" s="63">
        <v>3</v>
      </c>
      <c r="G53" s="22"/>
      <c r="H53" s="18" t="s">
        <v>77</v>
      </c>
      <c r="J53" s="38">
        <v>8</v>
      </c>
      <c r="K53" s="39"/>
      <c r="L53" s="25">
        <v>25</v>
      </c>
      <c r="N53" s="6">
        <v>350</v>
      </c>
      <c r="Q53" s="53">
        <v>300</v>
      </c>
      <c r="R53" s="54"/>
      <c r="S53" s="27">
        <v>300</v>
      </c>
      <c r="T53" s="22"/>
      <c r="U53" s="22">
        <v>88</v>
      </c>
      <c r="V53" s="66">
        <f t="shared" si="3"/>
        <v>0.25142857142857145</v>
      </c>
      <c r="W53">
        <f t="shared" si="0"/>
        <v>3.52</v>
      </c>
      <c r="X53">
        <f t="shared" si="1"/>
        <v>2.2715539494062984</v>
      </c>
      <c r="Y53" s="68">
        <f t="shared" si="2"/>
        <v>0.75718464980209943</v>
      </c>
      <c r="Z53">
        <f t="shared" si="6"/>
        <v>0.11068571428571429</v>
      </c>
      <c r="AA53" s="20">
        <f t="shared" si="7"/>
        <v>0.33205714285714283</v>
      </c>
      <c r="AB53" s="69">
        <f t="shared" si="4"/>
        <v>7.1428571428571425E-2</v>
      </c>
      <c r="AC53" s="20">
        <f t="shared" si="5"/>
        <v>14</v>
      </c>
      <c r="AD53" s="20">
        <f t="shared" si="8"/>
        <v>9.0345895715023232</v>
      </c>
      <c r="AE53" s="69">
        <f t="shared" si="9"/>
        <v>3.0115298571674414</v>
      </c>
      <c r="AF53" s="20"/>
      <c r="AG53" s="19"/>
      <c r="AH53" s="19"/>
      <c r="AI53" s="19"/>
      <c r="AJ53" s="19"/>
      <c r="AK53" s="19"/>
      <c r="AL53" s="19"/>
    </row>
    <row r="54" spans="1:38">
      <c r="B54" s="24" t="s">
        <v>84</v>
      </c>
      <c r="C54" s="35">
        <v>3500</v>
      </c>
      <c r="D54" s="35">
        <v>3050</v>
      </c>
      <c r="E54" s="25">
        <v>17890</v>
      </c>
      <c r="F54" s="63">
        <v>2</v>
      </c>
      <c r="G54" s="22"/>
      <c r="H54" s="18" t="s">
        <v>80</v>
      </c>
      <c r="J54" s="9">
        <v>11.4</v>
      </c>
      <c r="K54" s="39"/>
      <c r="L54" s="25">
        <v>30</v>
      </c>
      <c r="N54" s="21">
        <v>600</v>
      </c>
      <c r="Q54" s="53">
        <v>300</v>
      </c>
      <c r="R54" s="54"/>
      <c r="S54" s="27">
        <v>300</v>
      </c>
      <c r="T54" s="22"/>
      <c r="U54" s="22"/>
      <c r="Y54" s="68"/>
      <c r="Z54">
        <f t="shared" si="6"/>
        <v>9.0940833333333332E-2</v>
      </c>
      <c r="AA54" s="20">
        <f t="shared" si="7"/>
        <v>0.31829291666666665</v>
      </c>
      <c r="AB54" s="69">
        <f t="shared" si="4"/>
        <v>0.05</v>
      </c>
      <c r="AC54" s="20">
        <f t="shared" si="5"/>
        <v>20</v>
      </c>
      <c r="AD54" s="20">
        <f t="shared" si="8"/>
        <v>10.996160507289538</v>
      </c>
      <c r="AE54" s="69">
        <f t="shared" si="9"/>
        <v>3.1417601449398678</v>
      </c>
      <c r="AF54" s="20"/>
      <c r="AG54" s="19"/>
      <c r="AH54" s="19"/>
      <c r="AI54" s="19"/>
      <c r="AJ54" s="19"/>
      <c r="AK54" s="19"/>
      <c r="AL54" s="19"/>
    </row>
    <row r="55" spans="1:38">
      <c r="B55" s="24" t="s">
        <v>85</v>
      </c>
      <c r="C55" s="35">
        <v>3500</v>
      </c>
      <c r="D55" s="35">
        <v>3050</v>
      </c>
      <c r="E55" s="25">
        <v>17890</v>
      </c>
      <c r="F55" s="63">
        <v>1</v>
      </c>
      <c r="G55" s="22"/>
      <c r="H55" s="18" t="s">
        <v>80</v>
      </c>
      <c r="J55" s="9">
        <v>11.4</v>
      </c>
      <c r="K55" s="39"/>
      <c r="L55" s="25">
        <v>38</v>
      </c>
      <c r="N55" s="21">
        <v>600</v>
      </c>
      <c r="Q55" s="53">
        <v>300</v>
      </c>
      <c r="R55" s="54"/>
      <c r="S55" s="27">
        <v>300</v>
      </c>
      <c r="T55" s="22"/>
      <c r="U55" s="22">
        <v>149</v>
      </c>
      <c r="V55" s="66">
        <f t="shared" si="3"/>
        <v>0.24833333333333332</v>
      </c>
      <c r="W55">
        <f t="shared" si="0"/>
        <v>3.9210526315789473</v>
      </c>
      <c r="X55">
        <f t="shared" si="1"/>
        <v>2.7307131926435688</v>
      </c>
      <c r="Y55" s="68">
        <f t="shared" si="2"/>
        <v>0.78020376932673396</v>
      </c>
      <c r="Z55">
        <f t="shared" si="6"/>
        <v>9.0940833333333332E-2</v>
      </c>
      <c r="AA55" s="20">
        <f t="shared" si="7"/>
        <v>0.31829291666666665</v>
      </c>
      <c r="AB55" s="69">
        <f t="shared" si="4"/>
        <v>6.3333333333333339E-2</v>
      </c>
      <c r="AC55" s="20">
        <f t="shared" si="5"/>
        <v>15.789473684210526</v>
      </c>
      <c r="AD55" s="20">
        <f t="shared" si="8"/>
        <v>10.996160507289538</v>
      </c>
      <c r="AE55" s="69">
        <f t="shared" si="9"/>
        <v>3.1417601449398678</v>
      </c>
      <c r="AF55" s="20"/>
      <c r="AG55" s="19"/>
      <c r="AH55" s="19"/>
      <c r="AI55" s="19"/>
      <c r="AJ55" s="19"/>
      <c r="AK55" s="19"/>
      <c r="AL55" s="19"/>
    </row>
    <row r="56" spans="1:38">
      <c r="B56" s="24" t="s">
        <v>86</v>
      </c>
      <c r="C56" s="35">
        <v>3450</v>
      </c>
      <c r="D56" s="35">
        <v>3000</v>
      </c>
      <c r="E56" s="25">
        <v>16200</v>
      </c>
      <c r="F56" s="63">
        <v>2</v>
      </c>
      <c r="G56" s="22"/>
      <c r="H56" s="18" t="s">
        <v>80</v>
      </c>
      <c r="J56" s="9">
        <v>11.4</v>
      </c>
      <c r="K56" s="35"/>
      <c r="L56" s="25">
        <v>38</v>
      </c>
      <c r="M56" s="21"/>
      <c r="N56" s="21">
        <v>500</v>
      </c>
      <c r="Q56" s="53">
        <v>300</v>
      </c>
      <c r="R56" s="54"/>
      <c r="S56" s="27">
        <v>300</v>
      </c>
      <c r="T56" s="22"/>
      <c r="U56" s="22">
        <v>149</v>
      </c>
      <c r="V56" s="66">
        <f t="shared" si="3"/>
        <v>0.29799999999999999</v>
      </c>
      <c r="W56">
        <f t="shared" si="0"/>
        <v>3.9210526315789473</v>
      </c>
      <c r="X56">
        <f t="shared" si="1"/>
        <v>3.0658436213991771</v>
      </c>
      <c r="Y56" s="68">
        <f t="shared" si="2"/>
        <v>0.88865032504323971</v>
      </c>
      <c r="Z56">
        <f t="shared" si="6"/>
        <v>9.7200000000000009E-2</v>
      </c>
      <c r="AA56" s="20">
        <f t="shared" si="7"/>
        <v>0.33533999999999997</v>
      </c>
      <c r="AB56" s="69">
        <f t="shared" si="4"/>
        <v>7.5999999999999998E-2</v>
      </c>
      <c r="AC56" s="20">
        <f t="shared" si="5"/>
        <v>13.157894736842104</v>
      </c>
      <c r="AD56" s="20">
        <f t="shared" si="8"/>
        <v>10.2880658436214</v>
      </c>
      <c r="AE56" s="69">
        <f t="shared" si="9"/>
        <v>2.9820480706148982</v>
      </c>
      <c r="AF56" s="20"/>
      <c r="AG56" s="19"/>
      <c r="AH56" s="19"/>
      <c r="AI56" s="19"/>
      <c r="AJ56" s="19"/>
      <c r="AK56" s="19"/>
      <c r="AL56" s="19"/>
    </row>
    <row r="57" spans="1:38">
      <c r="B57" s="24" t="s">
        <v>87</v>
      </c>
      <c r="C57" s="35">
        <v>3450</v>
      </c>
      <c r="D57" s="35">
        <v>3000</v>
      </c>
      <c r="E57" s="25">
        <v>16200</v>
      </c>
      <c r="F57" s="63">
        <v>3</v>
      </c>
      <c r="G57" s="22"/>
      <c r="H57" s="18" t="s">
        <v>80</v>
      </c>
      <c r="J57" s="9">
        <v>11.4</v>
      </c>
      <c r="K57" s="35"/>
      <c r="L57" s="25">
        <v>41</v>
      </c>
      <c r="M57" s="21"/>
      <c r="N57" s="21">
        <v>500</v>
      </c>
      <c r="Q57" s="53">
        <v>300</v>
      </c>
      <c r="R57" s="54"/>
      <c r="S57" s="27">
        <v>300</v>
      </c>
      <c r="T57" s="22"/>
      <c r="U57" s="22">
        <v>149</v>
      </c>
      <c r="V57" s="66">
        <f t="shared" si="3"/>
        <v>0.29799999999999999</v>
      </c>
      <c r="W57">
        <f t="shared" si="0"/>
        <v>3.6341463414634148</v>
      </c>
      <c r="X57">
        <f t="shared" si="1"/>
        <v>3.0658436213991771</v>
      </c>
      <c r="Y57" s="68">
        <f t="shared" si="2"/>
        <v>0.88865032504323971</v>
      </c>
      <c r="Z57">
        <f t="shared" si="6"/>
        <v>9.7200000000000009E-2</v>
      </c>
      <c r="AA57" s="20">
        <f t="shared" si="7"/>
        <v>0.33533999999999997</v>
      </c>
      <c r="AB57" s="69">
        <f t="shared" si="4"/>
        <v>8.2000000000000003E-2</v>
      </c>
      <c r="AC57" s="20">
        <f t="shared" si="5"/>
        <v>12.195121951219512</v>
      </c>
      <c r="AD57" s="20">
        <f t="shared" si="8"/>
        <v>10.2880658436214</v>
      </c>
      <c r="AE57" s="69">
        <f t="shared" si="9"/>
        <v>2.9820480706148982</v>
      </c>
      <c r="AF57" s="20"/>
      <c r="AG57" s="19"/>
      <c r="AH57" s="19"/>
      <c r="AI57" s="19"/>
      <c r="AJ57" s="19"/>
      <c r="AK57" s="19"/>
      <c r="AL57" s="19"/>
    </row>
    <row r="58" spans="1:38">
      <c r="A58" s="17"/>
      <c r="B58" s="24" t="s">
        <v>88</v>
      </c>
      <c r="C58" s="35">
        <v>3450</v>
      </c>
      <c r="D58" s="35">
        <v>3900</v>
      </c>
      <c r="E58" s="25">
        <v>19360</v>
      </c>
      <c r="F58" s="63">
        <v>1</v>
      </c>
      <c r="G58" s="22"/>
      <c r="H58" s="18" t="s">
        <v>91</v>
      </c>
      <c r="J58" s="9">
        <v>19.2</v>
      </c>
      <c r="K58" s="35"/>
      <c r="L58" s="25">
        <v>41</v>
      </c>
      <c r="M58" s="21"/>
      <c r="N58" s="21">
        <v>600</v>
      </c>
      <c r="Q58" s="54">
        <v>80</v>
      </c>
      <c r="R58" s="54"/>
      <c r="S58" s="41">
        <v>80</v>
      </c>
      <c r="T58" s="22"/>
      <c r="U58" s="22">
        <v>149</v>
      </c>
      <c r="V58" s="66">
        <f t="shared" si="3"/>
        <v>0.24833333333333332</v>
      </c>
      <c r="W58">
        <f t="shared" si="0"/>
        <v>3.6341463414634148</v>
      </c>
      <c r="X58">
        <f t="shared" si="1"/>
        <v>1.9734053824962916</v>
      </c>
      <c r="Y58" s="68">
        <f t="shared" si="2"/>
        <v>0.57200156014385262</v>
      </c>
      <c r="Z58">
        <f t="shared" si="6"/>
        <v>0.12584000000000001</v>
      </c>
      <c r="AA58" s="20">
        <f t="shared" si="7"/>
        <v>0.43414800000000003</v>
      </c>
      <c r="AB58" s="69">
        <f t="shared" si="4"/>
        <v>6.8333333333333329E-2</v>
      </c>
      <c r="AC58" s="20">
        <f t="shared" si="5"/>
        <v>14.634146341463415</v>
      </c>
      <c r="AD58" s="20">
        <f t="shared" si="8"/>
        <v>7.9465988556897651</v>
      </c>
      <c r="AE58" s="69">
        <f t="shared" si="9"/>
        <v>2.3033619871564537</v>
      </c>
      <c r="AF58" s="20"/>
      <c r="AG58" s="19"/>
      <c r="AH58" s="19"/>
      <c r="AI58" s="19"/>
      <c r="AJ58" s="19"/>
      <c r="AK58" s="19"/>
      <c r="AL58" s="19"/>
    </row>
    <row r="59" spans="1:38">
      <c r="B59" s="24" t="s">
        <v>89</v>
      </c>
      <c r="C59" s="35">
        <v>3450</v>
      </c>
      <c r="D59" s="35">
        <v>3900</v>
      </c>
      <c r="E59" s="25">
        <v>19360</v>
      </c>
      <c r="F59" s="63">
        <v>2</v>
      </c>
      <c r="G59" s="22"/>
      <c r="H59" s="18" t="s">
        <v>91</v>
      </c>
      <c r="J59" s="32">
        <v>19.2</v>
      </c>
      <c r="K59" s="33"/>
      <c r="L59" s="25">
        <v>42</v>
      </c>
      <c r="N59" s="21">
        <v>600</v>
      </c>
      <c r="Q59" s="54">
        <v>80</v>
      </c>
      <c r="R59" s="54"/>
      <c r="S59" s="41">
        <v>80</v>
      </c>
      <c r="U59" s="22">
        <v>149</v>
      </c>
      <c r="V59" s="66">
        <f t="shared" si="3"/>
        <v>0.24833333333333332</v>
      </c>
      <c r="W59">
        <f t="shared" si="0"/>
        <v>3.5476190476190474</v>
      </c>
      <c r="X59">
        <f t="shared" si="1"/>
        <v>1.9734053824962916</v>
      </c>
      <c r="Y59" s="68">
        <f t="shared" si="2"/>
        <v>0.57200156014385262</v>
      </c>
      <c r="Z59">
        <f t="shared" si="6"/>
        <v>0.12584000000000001</v>
      </c>
      <c r="AA59" s="20">
        <f t="shared" si="7"/>
        <v>0.43414800000000003</v>
      </c>
      <c r="AB59" s="69">
        <f t="shared" si="4"/>
        <v>7.0000000000000007E-2</v>
      </c>
      <c r="AC59" s="20">
        <f t="shared" si="5"/>
        <v>14.285714285714286</v>
      </c>
      <c r="AD59" s="20">
        <f t="shared" si="8"/>
        <v>7.9465988556897651</v>
      </c>
      <c r="AE59" s="69">
        <f t="shared" si="9"/>
        <v>2.3033619871564537</v>
      </c>
      <c r="AF59" s="20"/>
      <c r="AG59" s="19"/>
      <c r="AH59" s="19"/>
      <c r="AI59" s="19"/>
      <c r="AJ59" s="19"/>
      <c r="AK59" s="19"/>
      <c r="AL59" s="19"/>
    </row>
    <row r="60" spans="1:38">
      <c r="A60" s="17"/>
      <c r="B60" s="24" t="s">
        <v>90</v>
      </c>
      <c r="C60" s="35">
        <v>2590</v>
      </c>
      <c r="D60" s="35">
        <v>2440</v>
      </c>
      <c r="E60" s="25">
        <v>8000</v>
      </c>
      <c r="F60" s="63">
        <v>3</v>
      </c>
      <c r="G60" s="22"/>
      <c r="H60" s="18" t="s">
        <v>92</v>
      </c>
      <c r="J60" s="32">
        <v>4.5</v>
      </c>
      <c r="K60" s="33"/>
      <c r="L60" s="46">
        <v>17</v>
      </c>
      <c r="N60" s="21">
        <v>200</v>
      </c>
      <c r="Q60" s="54">
        <v>300</v>
      </c>
      <c r="R60" s="54"/>
      <c r="S60" s="41">
        <v>300</v>
      </c>
      <c r="U60" s="22">
        <v>37</v>
      </c>
      <c r="V60" s="66">
        <f t="shared" si="3"/>
        <v>0.185</v>
      </c>
      <c r="W60">
        <f t="shared" si="0"/>
        <v>2.1764705882352939</v>
      </c>
      <c r="X60">
        <f t="shared" si="1"/>
        <v>1.8954918032786885</v>
      </c>
      <c r="Y60" s="68">
        <f t="shared" si="2"/>
        <v>0.73185011709601866</v>
      </c>
      <c r="Z60">
        <f t="shared" si="6"/>
        <v>9.7599999999999992E-2</v>
      </c>
      <c r="AA60" s="20">
        <f t="shared" si="7"/>
        <v>0.25278400000000001</v>
      </c>
      <c r="AB60" s="69">
        <f t="shared" si="4"/>
        <v>8.5000000000000006E-2</v>
      </c>
      <c r="AC60" s="20">
        <f t="shared" si="5"/>
        <v>11.764705882352942</v>
      </c>
      <c r="AD60" s="20">
        <f t="shared" si="8"/>
        <v>10.245901639344263</v>
      </c>
      <c r="AE60" s="69">
        <f t="shared" si="9"/>
        <v>3.9559465788973989</v>
      </c>
      <c r="AF60" s="20"/>
      <c r="AG60" s="19"/>
      <c r="AH60" s="19"/>
      <c r="AI60" s="19"/>
      <c r="AJ60" s="19"/>
      <c r="AK60" s="19"/>
      <c r="AL60" s="19"/>
    </row>
    <row r="61" spans="1:38" s="49" customFormat="1">
      <c r="A61" s="47"/>
      <c r="B61" s="2"/>
      <c r="C61" s="22"/>
      <c r="D61" s="48"/>
      <c r="E61" s="46"/>
      <c r="F61" s="64"/>
      <c r="G61" s="48"/>
      <c r="H61" s="18"/>
      <c r="I61" s="8"/>
      <c r="J61" s="32"/>
      <c r="K61" s="35"/>
      <c r="L61" s="9"/>
      <c r="M61" s="6"/>
      <c r="N61" s="6"/>
      <c r="O61" s="8"/>
      <c r="P61" s="9"/>
      <c r="Q61" s="45"/>
      <c r="R61" s="35"/>
      <c r="S61" s="41"/>
      <c r="T61" s="8"/>
      <c r="U61" s="8"/>
      <c r="V61" s="66"/>
      <c r="W61"/>
      <c r="X61"/>
      <c r="Y61" s="68"/>
      <c r="Z61"/>
      <c r="AA61" s="20"/>
      <c r="AB61" s="69"/>
      <c r="AC61" s="20"/>
      <c r="AD61" s="20"/>
      <c r="AE61" s="69"/>
      <c r="AF61" s="20"/>
      <c r="AG61" s="19"/>
      <c r="AH61" s="19"/>
      <c r="AI61" s="19"/>
      <c r="AJ61" s="19"/>
      <c r="AK61" s="19"/>
      <c r="AL61" s="19"/>
    </row>
    <row r="62" spans="1:38">
      <c r="A62" s="17" t="s">
        <v>31</v>
      </c>
      <c r="C62" s="22"/>
      <c r="D62" s="50"/>
      <c r="E62" s="37"/>
      <c r="F62" s="64"/>
      <c r="G62" s="48"/>
      <c r="H62" s="51"/>
      <c r="J62" s="32"/>
      <c r="K62" s="33"/>
      <c r="L62" s="46"/>
      <c r="Q62" s="45"/>
      <c r="R62" s="35"/>
      <c r="S62" s="41"/>
      <c r="U62" s="48"/>
      <c r="Y62" s="68"/>
      <c r="AA62" s="20"/>
      <c r="AB62" s="69"/>
      <c r="AC62" s="20"/>
      <c r="AD62" s="20"/>
      <c r="AE62" s="69"/>
      <c r="AF62" s="20"/>
      <c r="AG62" s="19"/>
      <c r="AH62" s="19"/>
      <c r="AI62" s="19"/>
      <c r="AJ62" s="19"/>
      <c r="AK62" s="19"/>
      <c r="AL62" s="19"/>
    </row>
    <row r="63" spans="1:38">
      <c r="A63" s="17"/>
      <c r="B63" s="2" t="s">
        <v>93</v>
      </c>
      <c r="C63" s="22">
        <v>1650</v>
      </c>
      <c r="D63" s="35">
        <v>1300</v>
      </c>
      <c r="E63" s="25">
        <v>2075</v>
      </c>
      <c r="F63" s="63">
        <v>1</v>
      </c>
      <c r="G63" s="22"/>
      <c r="H63" s="51" t="s">
        <v>94</v>
      </c>
      <c r="J63" s="38"/>
      <c r="K63" s="39"/>
      <c r="L63" s="25">
        <v>0.75</v>
      </c>
      <c r="N63" s="21">
        <v>20</v>
      </c>
      <c r="Q63" s="10">
        <v>1.6</v>
      </c>
      <c r="S63" s="7">
        <v>1.6</v>
      </c>
      <c r="U63" s="8">
        <v>1.9</v>
      </c>
      <c r="V63" s="66">
        <f t="shared" si="3"/>
        <v>9.5000000000000001E-2</v>
      </c>
      <c r="W63">
        <f t="shared" si="0"/>
        <v>2.5333333333333332</v>
      </c>
      <c r="X63">
        <f t="shared" si="1"/>
        <v>0.70435588507877667</v>
      </c>
      <c r="Y63" s="68">
        <f t="shared" si="2"/>
        <v>0.4268823545931979</v>
      </c>
      <c r="Z63">
        <f t="shared" si="6"/>
        <v>0.13487499999999999</v>
      </c>
      <c r="AA63" s="20">
        <f t="shared" si="7"/>
        <v>0.22254374999999998</v>
      </c>
      <c r="AB63" s="69">
        <f t="shared" si="4"/>
        <v>3.7499999999999999E-2</v>
      </c>
      <c r="AC63" s="20">
        <f t="shared" si="5"/>
        <v>26.666666666666668</v>
      </c>
      <c r="AD63" s="20">
        <f t="shared" si="8"/>
        <v>7.4142724745134387</v>
      </c>
      <c r="AE63" s="69">
        <f t="shared" si="9"/>
        <v>4.4934984694020841</v>
      </c>
      <c r="AF63" s="20"/>
      <c r="AG63" s="19"/>
      <c r="AH63" s="19"/>
      <c r="AI63" s="19"/>
      <c r="AJ63" s="19"/>
      <c r="AK63" s="19"/>
      <c r="AL63" s="19"/>
    </row>
    <row r="64" spans="1:38">
      <c r="C64" s="22">
        <v>1650</v>
      </c>
      <c r="D64" s="35">
        <v>1500</v>
      </c>
      <c r="E64" s="27">
        <v>2075</v>
      </c>
      <c r="F64" s="63">
        <v>1</v>
      </c>
      <c r="G64" s="22"/>
      <c r="H64" s="51" t="s">
        <v>24</v>
      </c>
      <c r="I64" s="39"/>
      <c r="J64" s="38"/>
      <c r="K64" s="39"/>
      <c r="L64" s="25">
        <v>0.9</v>
      </c>
      <c r="N64" s="21">
        <v>250</v>
      </c>
      <c r="Q64" s="10">
        <v>22</v>
      </c>
      <c r="S64" s="7">
        <v>8</v>
      </c>
      <c r="U64" s="8">
        <v>4.5</v>
      </c>
      <c r="V64" s="66">
        <f t="shared" si="3"/>
        <v>1.7999999999999999E-2</v>
      </c>
      <c r="W64">
        <f t="shared" si="0"/>
        <v>5</v>
      </c>
      <c r="X64">
        <f t="shared" si="1"/>
        <v>1.4457831325301205</v>
      </c>
      <c r="Y64" s="68">
        <f t="shared" si="2"/>
        <v>0.87623220153340642</v>
      </c>
      <c r="Z64">
        <f t="shared" si="6"/>
        <v>1.2449999999999999E-2</v>
      </c>
      <c r="AA64" s="20">
        <f t="shared" si="7"/>
        <v>2.0542500000000002E-2</v>
      </c>
      <c r="AB64" s="69">
        <f t="shared" si="4"/>
        <v>3.5999999999999999E-3</v>
      </c>
      <c r="AC64" s="20">
        <f t="shared" si="5"/>
        <v>277.77777777777777</v>
      </c>
      <c r="AD64" s="20">
        <f t="shared" si="8"/>
        <v>80.321285140562253</v>
      </c>
      <c r="AE64" s="69">
        <f t="shared" si="9"/>
        <v>48.679566751855909</v>
      </c>
      <c r="AF64" s="20"/>
      <c r="AG64" s="19"/>
      <c r="AH64" s="19"/>
      <c r="AI64" s="19"/>
      <c r="AJ64" s="19"/>
      <c r="AK64" s="19"/>
      <c r="AL64" s="19"/>
    </row>
    <row r="65" spans="1:38">
      <c r="A65" s="17"/>
      <c r="C65" s="22">
        <v>1650</v>
      </c>
      <c r="D65" s="35">
        <v>1300</v>
      </c>
      <c r="E65" s="25">
        <v>2075</v>
      </c>
      <c r="F65" s="63">
        <v>1</v>
      </c>
      <c r="G65" s="22"/>
      <c r="H65" s="51" t="s">
        <v>94</v>
      </c>
      <c r="J65" s="38"/>
      <c r="K65" s="39"/>
      <c r="L65" s="25">
        <v>0.75</v>
      </c>
      <c r="N65" s="21">
        <v>190</v>
      </c>
      <c r="Q65" s="10">
        <v>60</v>
      </c>
      <c r="S65" s="7">
        <v>22</v>
      </c>
      <c r="U65" s="8">
        <v>1.2</v>
      </c>
      <c r="V65" s="66">
        <f t="shared" si="3"/>
        <v>6.3157894736842104E-3</v>
      </c>
      <c r="W65">
        <f t="shared" si="0"/>
        <v>1.5999999999999999</v>
      </c>
      <c r="X65">
        <f t="shared" si="1"/>
        <v>0.4448563484708063</v>
      </c>
      <c r="Y65" s="68">
        <f t="shared" si="2"/>
        <v>0.269609908164125</v>
      </c>
      <c r="Z65">
        <f t="shared" si="6"/>
        <v>1.419736842105263E-2</v>
      </c>
      <c r="AA65" s="20">
        <f t="shared" si="7"/>
        <v>2.3425657894736843E-2</v>
      </c>
      <c r="AB65" s="69">
        <f t="shared" si="4"/>
        <v>3.9473684210526317E-3</v>
      </c>
      <c r="AC65" s="20">
        <f t="shared" si="5"/>
        <v>253.33333333333334</v>
      </c>
      <c r="AD65" s="20">
        <f t="shared" si="8"/>
        <v>70.435588507877668</v>
      </c>
      <c r="AE65" s="69">
        <f t="shared" si="9"/>
        <v>42.688235459319799</v>
      </c>
      <c r="AF65" s="20"/>
      <c r="AG65" s="19"/>
      <c r="AH65" s="19"/>
      <c r="AI65" s="19"/>
      <c r="AJ65" s="19"/>
      <c r="AK65" s="19"/>
      <c r="AL65" s="19"/>
    </row>
    <row r="66" spans="1:38">
      <c r="A66" s="43"/>
      <c r="C66" s="22">
        <v>1150</v>
      </c>
      <c r="D66" s="35">
        <v>900</v>
      </c>
      <c r="E66" s="25">
        <v>1450</v>
      </c>
      <c r="F66" s="63">
        <v>1</v>
      </c>
      <c r="G66" s="22"/>
      <c r="H66" s="37" t="s">
        <v>95</v>
      </c>
      <c r="L66" s="9">
        <v>0.3</v>
      </c>
      <c r="N66" s="21">
        <v>20</v>
      </c>
      <c r="Q66" s="10">
        <v>10</v>
      </c>
      <c r="S66" s="7">
        <v>6</v>
      </c>
      <c r="U66" s="8">
        <v>0.7</v>
      </c>
      <c r="V66" s="66">
        <f t="shared" si="3"/>
        <v>3.4999999999999996E-2</v>
      </c>
      <c r="W66">
        <f t="shared" si="0"/>
        <v>2.3333333333333335</v>
      </c>
      <c r="X66">
        <f t="shared" si="1"/>
        <v>0.53639846743295017</v>
      </c>
      <c r="Y66" s="68">
        <f t="shared" si="2"/>
        <v>0.46643344994169583</v>
      </c>
      <c r="Z66">
        <f t="shared" si="6"/>
        <v>6.5250000000000002E-2</v>
      </c>
      <c r="AA66" s="20">
        <f t="shared" si="7"/>
        <v>7.5037500000000007E-2</v>
      </c>
      <c r="AB66" s="69">
        <f t="shared" si="4"/>
        <v>1.4999999999999999E-2</v>
      </c>
      <c r="AC66" s="20">
        <f t="shared" si="5"/>
        <v>66.666666666666671</v>
      </c>
      <c r="AD66" s="20">
        <f t="shared" si="8"/>
        <v>15.325670498084289</v>
      </c>
      <c r="AE66" s="69">
        <f t="shared" si="9"/>
        <v>13.326669998334166</v>
      </c>
      <c r="AF66" s="20"/>
      <c r="AG66" s="19"/>
      <c r="AH66" s="19"/>
      <c r="AI66" s="19"/>
      <c r="AJ66" s="19"/>
      <c r="AK66" s="19"/>
      <c r="AL66" s="19"/>
    </row>
    <row r="67" spans="1:38">
      <c r="C67" s="22"/>
      <c r="D67" s="22"/>
      <c r="E67" s="27"/>
      <c r="F67" s="63"/>
      <c r="G67" s="22"/>
      <c r="H67" s="51"/>
      <c r="J67" s="38"/>
      <c r="K67" s="39"/>
      <c r="L67" s="25"/>
      <c r="Y67" s="68"/>
      <c r="AA67" s="20"/>
      <c r="AB67" s="69"/>
      <c r="AC67" s="20"/>
      <c r="AD67" s="20"/>
      <c r="AE67" s="69"/>
      <c r="AF67" s="20"/>
      <c r="AG67" s="19"/>
      <c r="AH67" s="19"/>
      <c r="AI67" s="19"/>
      <c r="AJ67" s="19"/>
      <c r="AK67" s="19"/>
      <c r="AL67" s="19"/>
    </row>
    <row r="68" spans="1:38">
      <c r="A68" s="17" t="s">
        <v>32</v>
      </c>
      <c r="C68" s="22"/>
      <c r="D68" s="22"/>
      <c r="E68" s="25"/>
      <c r="F68" s="63"/>
      <c r="G68" s="22"/>
      <c r="H68" s="51"/>
      <c r="J68" s="38"/>
      <c r="K68" s="39"/>
      <c r="L68" s="25"/>
      <c r="Y68" s="68"/>
      <c r="AA68" s="20"/>
      <c r="AB68" s="69"/>
      <c r="AC68" s="20"/>
      <c r="AD68" s="20"/>
      <c r="AE68" s="69"/>
      <c r="AF68" s="20"/>
      <c r="AG68" s="19"/>
      <c r="AH68" s="19"/>
      <c r="AI68" s="19"/>
      <c r="AJ68" s="19"/>
      <c r="AK68" s="19"/>
      <c r="AL68" s="19"/>
    </row>
    <row r="69" spans="1:38">
      <c r="B69" s="2" t="s">
        <v>96</v>
      </c>
      <c r="C69" s="22"/>
      <c r="D69" s="22">
        <v>2420</v>
      </c>
      <c r="E69" s="25">
        <v>4800</v>
      </c>
      <c r="F69" s="63">
        <v>2</v>
      </c>
      <c r="G69" s="22"/>
      <c r="H69" s="51"/>
      <c r="I69" s="8">
        <v>2.2000000000000002</v>
      </c>
      <c r="J69" s="38">
        <v>8.6</v>
      </c>
      <c r="K69" s="35">
        <v>3.5</v>
      </c>
      <c r="L69" s="25">
        <v>10.5</v>
      </c>
      <c r="Q69" s="10">
        <v>1500</v>
      </c>
      <c r="R69" s="8">
        <v>90</v>
      </c>
      <c r="S69" s="7">
        <v>250</v>
      </c>
      <c r="T69" s="22">
        <v>15</v>
      </c>
      <c r="U69" s="8">
        <v>37</v>
      </c>
      <c r="W69">
        <f t="shared" si="0"/>
        <v>3.5238095238095237</v>
      </c>
      <c r="X69">
        <f t="shared" si="1"/>
        <v>3.1852617079889809</v>
      </c>
      <c r="Y69" s="68"/>
      <c r="AA69" s="20"/>
      <c r="AB69" s="69"/>
      <c r="AC69" s="20"/>
      <c r="AD69" s="20"/>
      <c r="AE69" s="69"/>
      <c r="AF69" s="20"/>
      <c r="AG69" s="19"/>
      <c r="AH69" s="19"/>
      <c r="AI69" s="19"/>
      <c r="AJ69" s="19"/>
      <c r="AK69" s="19"/>
      <c r="AL69" s="19"/>
    </row>
    <row r="70" spans="1:38">
      <c r="A70" s="17"/>
      <c r="C70" s="22"/>
      <c r="D70" s="22"/>
      <c r="E70" s="25"/>
      <c r="F70" s="63"/>
      <c r="G70" s="22"/>
      <c r="H70" s="51"/>
      <c r="J70" s="38"/>
      <c r="K70" s="39"/>
      <c r="L70" s="25"/>
      <c r="N70" s="21"/>
      <c r="R70" s="22"/>
      <c r="Y70" s="68"/>
      <c r="AA70" s="20"/>
      <c r="AB70" s="69"/>
      <c r="AC70" s="20"/>
      <c r="AD70" s="20"/>
      <c r="AE70" s="69"/>
      <c r="AF70" s="20"/>
      <c r="AG70" s="19"/>
      <c r="AH70" s="19"/>
      <c r="AI70" s="19"/>
      <c r="AJ70" s="19"/>
      <c r="AK70" s="19"/>
      <c r="AL70" s="19"/>
    </row>
    <row r="71" spans="1:38">
      <c r="A71" s="17" t="s">
        <v>97</v>
      </c>
      <c r="C71" s="22"/>
      <c r="D71" s="22"/>
      <c r="E71" s="25"/>
      <c r="F71" s="63"/>
      <c r="G71" s="22"/>
      <c r="H71" s="51"/>
      <c r="L71" s="25"/>
      <c r="N71" s="21"/>
      <c r="R71" s="22"/>
      <c r="Y71" s="68"/>
      <c r="AA71" s="20"/>
      <c r="AB71" s="69"/>
      <c r="AC71" s="20"/>
      <c r="AD71" s="20"/>
      <c r="AE71" s="69"/>
      <c r="AF71" s="20"/>
      <c r="AG71" s="19"/>
      <c r="AH71" s="19"/>
      <c r="AI71" s="19"/>
      <c r="AJ71" s="19"/>
      <c r="AK71" s="19"/>
      <c r="AL71" s="19"/>
    </row>
    <row r="72" spans="1:38">
      <c r="A72" s="17"/>
      <c r="B72" s="2" t="s">
        <v>98</v>
      </c>
      <c r="C72" s="22">
        <v>1900</v>
      </c>
      <c r="D72" s="22">
        <v>3300</v>
      </c>
      <c r="E72" s="25">
        <v>7790</v>
      </c>
      <c r="F72" s="63">
        <v>2</v>
      </c>
      <c r="G72" s="22"/>
      <c r="H72" s="51" t="s">
        <v>26</v>
      </c>
      <c r="I72" s="22">
        <v>9.5</v>
      </c>
      <c r="J72" s="9">
        <v>17.5</v>
      </c>
      <c r="K72" s="22">
        <v>5.3</v>
      </c>
      <c r="L72" s="25">
        <v>15.2</v>
      </c>
      <c r="Q72" s="10">
        <v>63</v>
      </c>
      <c r="R72" s="8">
        <v>0.5</v>
      </c>
      <c r="S72" s="7">
        <v>63</v>
      </c>
      <c r="T72" s="22">
        <v>15</v>
      </c>
      <c r="U72" s="8">
        <v>45</v>
      </c>
      <c r="W72">
        <f t="shared" ref="W70:W87" si="10">U72/L72</f>
        <v>2.9605263157894739</v>
      </c>
      <c r="X72">
        <f t="shared" ref="X70:X87" si="11">U72/(E72*D72)*1000000</f>
        <v>1.7504959738592603</v>
      </c>
      <c r="Y72" s="68">
        <f t="shared" ref="Y70:Y87" si="12">U72/(E72*D72*C72)*1000000000</f>
        <v>0.92131367045224222</v>
      </c>
      <c r="AA72" s="20"/>
      <c r="AB72" s="69"/>
      <c r="AC72" s="20"/>
      <c r="AD72" s="20"/>
      <c r="AE72" s="69"/>
      <c r="AF72" s="20"/>
      <c r="AG72" s="19"/>
      <c r="AH72" s="19"/>
      <c r="AI72" s="19"/>
      <c r="AJ72" s="19"/>
      <c r="AK72" s="19"/>
      <c r="AL72" s="19"/>
    </row>
    <row r="73" spans="1:38">
      <c r="A73" s="17"/>
      <c r="C73" s="22"/>
      <c r="D73" s="22"/>
      <c r="E73" s="25"/>
      <c r="F73" s="63"/>
      <c r="G73" s="22"/>
      <c r="H73" s="51"/>
      <c r="L73" s="25"/>
      <c r="Y73" s="68"/>
      <c r="AA73" s="20"/>
      <c r="AB73" s="69"/>
      <c r="AC73" s="20"/>
      <c r="AD73" s="20"/>
      <c r="AE73" s="69"/>
      <c r="AF73" s="20"/>
      <c r="AG73" s="19"/>
      <c r="AH73" s="19"/>
      <c r="AI73" s="19"/>
      <c r="AJ73" s="19"/>
      <c r="AK73" s="19"/>
      <c r="AL73" s="19"/>
    </row>
    <row r="74" spans="1:38">
      <c r="A74" s="17" t="s">
        <v>33</v>
      </c>
      <c r="C74" s="22"/>
      <c r="D74" s="22"/>
      <c r="E74" s="25"/>
      <c r="F74" s="63"/>
      <c r="G74" s="22"/>
      <c r="H74" s="51"/>
      <c r="J74" s="38"/>
      <c r="K74" s="39"/>
      <c r="L74" s="25"/>
      <c r="Y74" s="68"/>
      <c r="AA74" s="20"/>
      <c r="AB74" s="69"/>
      <c r="AC74" s="20"/>
      <c r="AD74" s="20"/>
      <c r="AE74" s="69"/>
      <c r="AF74" s="20"/>
      <c r="AG74" s="19"/>
      <c r="AH74" s="19"/>
      <c r="AI74" s="19"/>
      <c r="AJ74" s="19"/>
      <c r="AK74" s="19"/>
      <c r="AL74" s="19"/>
    </row>
    <row r="75" spans="1:38">
      <c r="C75" s="22"/>
      <c r="D75" s="22">
        <v>2500</v>
      </c>
      <c r="E75" s="25">
        <v>7500</v>
      </c>
      <c r="F75" s="63">
        <v>2</v>
      </c>
      <c r="G75" s="22"/>
      <c r="H75" s="51" t="s">
        <v>99</v>
      </c>
      <c r="J75" s="32"/>
      <c r="K75" s="33"/>
      <c r="L75" s="25">
        <v>10</v>
      </c>
      <c r="N75" s="21"/>
      <c r="T75" s="8">
        <v>7.5</v>
      </c>
      <c r="U75" s="8">
        <v>22</v>
      </c>
      <c r="W75">
        <f t="shared" si="10"/>
        <v>2.2000000000000002</v>
      </c>
      <c r="X75">
        <f t="shared" si="11"/>
        <v>1.1733333333333333</v>
      </c>
      <c r="Y75" s="68"/>
      <c r="AA75" s="20"/>
      <c r="AB75" s="69"/>
      <c r="AC75" s="20"/>
      <c r="AD75" s="20"/>
      <c r="AE75" s="69"/>
      <c r="AF75" s="20"/>
      <c r="AG75" s="19"/>
      <c r="AH75" s="19"/>
      <c r="AI75" s="19"/>
      <c r="AJ75" s="19"/>
      <c r="AK75" s="19"/>
      <c r="AL75" s="19"/>
    </row>
    <row r="76" spans="1:38">
      <c r="H76" s="37"/>
      <c r="N76" s="21"/>
      <c r="Y76" s="68"/>
      <c r="AA76" s="20"/>
      <c r="AB76" s="69"/>
      <c r="AC76" s="20"/>
      <c r="AD76" s="20"/>
      <c r="AE76" s="69"/>
      <c r="AF76" s="20"/>
      <c r="AG76" s="19"/>
      <c r="AH76" s="19"/>
      <c r="AI76" s="19"/>
      <c r="AJ76" s="19"/>
      <c r="AK76" s="19"/>
      <c r="AL76" s="19"/>
    </row>
    <row r="77" spans="1:38">
      <c r="A77" s="17" t="s">
        <v>100</v>
      </c>
      <c r="C77" s="8"/>
      <c r="D77" s="8"/>
      <c r="E77" s="9"/>
      <c r="H77" s="51"/>
      <c r="J77" s="32"/>
      <c r="K77" s="33"/>
      <c r="N77" s="21"/>
      <c r="Y77" s="68"/>
      <c r="AA77" s="20"/>
      <c r="AB77" s="69"/>
      <c r="AC77" s="20"/>
      <c r="AD77" s="20"/>
      <c r="AE77" s="69"/>
      <c r="AF77" s="20"/>
      <c r="AG77" s="19"/>
      <c r="AH77" s="19"/>
      <c r="AI77" s="19"/>
      <c r="AJ77" s="19"/>
      <c r="AK77" s="19"/>
      <c r="AL77" s="19"/>
    </row>
    <row r="78" spans="1:38">
      <c r="C78" s="6">
        <v>1700</v>
      </c>
      <c r="D78" s="6">
        <v>2000</v>
      </c>
      <c r="E78" s="7">
        <v>2800</v>
      </c>
      <c r="F78" s="62">
        <v>2</v>
      </c>
      <c r="H78" s="37" t="s">
        <v>101</v>
      </c>
      <c r="J78" s="9">
        <v>1.6</v>
      </c>
      <c r="L78" s="9">
        <v>2</v>
      </c>
      <c r="N78" s="6">
        <v>15</v>
      </c>
      <c r="Q78" s="10">
        <v>20</v>
      </c>
      <c r="R78" s="8">
        <v>0.5</v>
      </c>
      <c r="S78" s="7">
        <v>4</v>
      </c>
      <c r="U78" s="8">
        <v>4</v>
      </c>
      <c r="V78" s="66">
        <f t="shared" ref="V70:V87" si="13">U78/N78</f>
        <v>0.26666666666666666</v>
      </c>
      <c r="W78">
        <f t="shared" si="10"/>
        <v>2</v>
      </c>
      <c r="X78">
        <f t="shared" si="11"/>
        <v>0.7142857142857143</v>
      </c>
      <c r="Y78" s="68">
        <f t="shared" si="12"/>
        <v>0.42016806722689076</v>
      </c>
      <c r="Z78">
        <f t="shared" ref="Z70:Z87" si="14">(E78*D78)/1000000/N78</f>
        <v>0.37333333333333329</v>
      </c>
      <c r="AA78" s="20">
        <f t="shared" ref="AA70:AA87" si="15">(E78*D78*C78)/1000000000/N78</f>
        <v>0.6346666666666666</v>
      </c>
      <c r="AB78" s="69">
        <f t="shared" ref="AB70:AB87" si="16">L78/N78</f>
        <v>0.13333333333333333</v>
      </c>
      <c r="AC78" s="20">
        <f t="shared" ref="AC70:AC87" si="17">N78/L78</f>
        <v>7.5</v>
      </c>
      <c r="AD78" s="20">
        <f t="shared" ref="AD70:AD87" si="18">N78/(E78*D78)*1000000</f>
        <v>2.6785714285714284</v>
      </c>
      <c r="AE78" s="69">
        <f t="shared" ref="AE70:AE87" si="19">N78/(E78*D78*C78)*1000000000</f>
        <v>1.5756302521008403</v>
      </c>
      <c r="AF78" s="20"/>
      <c r="AG78" s="19"/>
      <c r="AH78" s="19"/>
      <c r="AI78" s="19"/>
      <c r="AJ78" s="19"/>
      <c r="AK78" s="19"/>
      <c r="AL78" s="19"/>
    </row>
    <row r="79" spans="1:38">
      <c r="C79" s="8"/>
      <c r="D79" s="8"/>
      <c r="E79" s="9"/>
      <c r="H79" s="37"/>
      <c r="I79" s="22"/>
      <c r="J79" s="38"/>
      <c r="K79" s="35"/>
      <c r="N79" s="21"/>
      <c r="T79" s="22"/>
      <c r="Y79" s="68"/>
      <c r="AA79" s="20"/>
      <c r="AB79" s="69"/>
      <c r="AC79" s="20"/>
      <c r="AD79" s="20"/>
      <c r="AE79" s="69"/>
      <c r="AF79" s="20"/>
      <c r="AG79" s="19"/>
      <c r="AH79" s="19"/>
      <c r="AI79" s="19"/>
      <c r="AJ79" s="19"/>
      <c r="AK79" s="19"/>
      <c r="AL79" s="19"/>
    </row>
    <row r="80" spans="1:38">
      <c r="A80" s="17" t="s">
        <v>34</v>
      </c>
      <c r="C80" s="8"/>
      <c r="D80" s="8"/>
      <c r="E80" s="9"/>
      <c r="H80" s="37"/>
      <c r="I80" s="22"/>
      <c r="K80" s="35"/>
      <c r="N80" s="21"/>
      <c r="T80" s="22"/>
      <c r="Y80" s="68"/>
      <c r="AA80" s="20"/>
      <c r="AB80" s="69"/>
      <c r="AC80" s="20"/>
      <c r="AD80" s="20"/>
      <c r="AE80" s="69"/>
      <c r="AF80" s="20"/>
      <c r="AG80" s="19"/>
      <c r="AH80" s="19"/>
      <c r="AI80" s="19"/>
      <c r="AJ80" s="19"/>
      <c r="AK80" s="19"/>
      <c r="AL80" s="19"/>
    </row>
    <row r="81" spans="1:38">
      <c r="A81" s="17"/>
      <c r="B81" s="2" t="s">
        <v>102</v>
      </c>
      <c r="C81" s="8"/>
      <c r="D81" s="8">
        <v>2500</v>
      </c>
      <c r="E81" s="9">
        <v>8000</v>
      </c>
      <c r="F81" s="62">
        <v>1</v>
      </c>
      <c r="H81" s="37" t="s">
        <v>29</v>
      </c>
      <c r="I81" s="22">
        <v>1.5</v>
      </c>
      <c r="J81" s="9">
        <v>10</v>
      </c>
      <c r="K81" s="35">
        <v>2</v>
      </c>
      <c r="L81" s="9">
        <v>9</v>
      </c>
      <c r="M81" s="22">
        <v>40</v>
      </c>
      <c r="N81" s="22">
        <v>2000</v>
      </c>
      <c r="Q81" s="10">
        <v>1200</v>
      </c>
      <c r="R81" s="22">
        <v>2</v>
      </c>
      <c r="S81" s="7">
        <v>500</v>
      </c>
      <c r="T81" s="22">
        <v>7.5</v>
      </c>
      <c r="U81" s="8">
        <v>45</v>
      </c>
      <c r="V81" s="66">
        <f t="shared" si="13"/>
        <v>2.2499999999999999E-2</v>
      </c>
      <c r="W81">
        <f t="shared" si="10"/>
        <v>5</v>
      </c>
      <c r="X81">
        <f t="shared" si="11"/>
        <v>2.25</v>
      </c>
      <c r="Y81" s="68"/>
      <c r="Z81">
        <f t="shared" si="14"/>
        <v>0.01</v>
      </c>
      <c r="AA81" s="20"/>
      <c r="AB81" s="69">
        <f t="shared" si="16"/>
        <v>4.4999999999999997E-3</v>
      </c>
      <c r="AC81" s="20">
        <f t="shared" si="17"/>
        <v>222.22222222222223</v>
      </c>
      <c r="AD81" s="20">
        <f t="shared" si="18"/>
        <v>100</v>
      </c>
      <c r="AE81" s="69"/>
      <c r="AF81" s="20"/>
      <c r="AG81" s="19"/>
      <c r="AH81" s="19"/>
      <c r="AI81" s="19"/>
      <c r="AJ81" s="19"/>
      <c r="AK81" s="19"/>
      <c r="AL81" s="19"/>
    </row>
    <row r="82" spans="1:38">
      <c r="B82" s="2" t="s">
        <v>103</v>
      </c>
      <c r="C82" s="8"/>
      <c r="D82" s="8">
        <v>2500</v>
      </c>
      <c r="E82" s="9">
        <v>8000</v>
      </c>
      <c r="F82" s="62">
        <v>2</v>
      </c>
      <c r="H82" s="37" t="s">
        <v>29</v>
      </c>
      <c r="I82" s="22">
        <v>3</v>
      </c>
      <c r="J82" s="9">
        <v>20</v>
      </c>
      <c r="K82" s="35">
        <v>4</v>
      </c>
      <c r="L82" s="9">
        <v>11</v>
      </c>
      <c r="M82" s="22">
        <v>40</v>
      </c>
      <c r="N82" s="22">
        <v>2000</v>
      </c>
      <c r="Q82" s="10">
        <v>1000</v>
      </c>
      <c r="R82" s="22">
        <v>2</v>
      </c>
      <c r="S82" s="7">
        <v>500</v>
      </c>
      <c r="T82" s="22">
        <v>11</v>
      </c>
      <c r="U82" s="8">
        <v>55</v>
      </c>
      <c r="V82" s="66">
        <f t="shared" si="13"/>
        <v>2.75E-2</v>
      </c>
      <c r="W82">
        <f t="shared" si="10"/>
        <v>5</v>
      </c>
      <c r="X82">
        <f t="shared" si="11"/>
        <v>2.75</v>
      </c>
      <c r="Y82" s="68"/>
      <c r="Z82">
        <f t="shared" si="14"/>
        <v>0.01</v>
      </c>
      <c r="AA82" s="20"/>
      <c r="AB82" s="69">
        <f t="shared" si="16"/>
        <v>5.4999999999999997E-3</v>
      </c>
      <c r="AC82" s="20">
        <f t="shared" si="17"/>
        <v>181.81818181818181</v>
      </c>
      <c r="AD82" s="20">
        <f t="shared" si="18"/>
        <v>100</v>
      </c>
      <c r="AE82" s="69"/>
      <c r="AF82" s="20"/>
      <c r="AG82" s="19"/>
      <c r="AH82" s="19"/>
      <c r="AI82" s="19"/>
      <c r="AJ82" s="19"/>
      <c r="AK82" s="19"/>
      <c r="AL82" s="19"/>
    </row>
    <row r="83" spans="1:38">
      <c r="C83" s="8"/>
      <c r="D83" s="8"/>
      <c r="E83" s="9"/>
      <c r="H83" s="37"/>
      <c r="Y83" s="68"/>
      <c r="AA83" s="20"/>
      <c r="AB83" s="69"/>
      <c r="AC83" s="20"/>
      <c r="AD83" s="20"/>
      <c r="AE83" s="69"/>
      <c r="AF83" s="20"/>
      <c r="AG83" s="19"/>
      <c r="AH83" s="19"/>
      <c r="AI83" s="19"/>
      <c r="AJ83" s="19"/>
      <c r="AK83" s="19"/>
      <c r="AL83" s="19"/>
    </row>
    <row r="84" spans="1:38">
      <c r="A84" s="17" t="s">
        <v>36</v>
      </c>
      <c r="C84" s="8"/>
      <c r="D84" s="8"/>
      <c r="E84" s="9"/>
      <c r="H84" s="37"/>
      <c r="I84" s="22"/>
      <c r="K84" s="22"/>
      <c r="N84" s="21"/>
      <c r="T84" s="22"/>
      <c r="Y84" s="68"/>
      <c r="AA84" s="20"/>
      <c r="AB84" s="69"/>
      <c r="AC84" s="20"/>
      <c r="AD84" s="20"/>
      <c r="AE84" s="69"/>
      <c r="AF84" s="20"/>
      <c r="AG84" s="19"/>
      <c r="AH84" s="19"/>
      <c r="AI84" s="19"/>
      <c r="AJ84" s="19"/>
      <c r="AK84" s="19"/>
      <c r="AL84" s="19"/>
    </row>
    <row r="85" spans="1:38">
      <c r="A85" s="17"/>
      <c r="C85" s="8"/>
      <c r="D85" s="8"/>
      <c r="E85" s="9"/>
      <c r="F85" s="62">
        <v>1</v>
      </c>
      <c r="H85" s="37" t="s">
        <v>35</v>
      </c>
      <c r="J85" s="38"/>
      <c r="K85" s="35">
        <v>1.9</v>
      </c>
      <c r="L85" s="9">
        <v>10.5</v>
      </c>
      <c r="N85" s="21"/>
      <c r="T85" s="22">
        <v>11</v>
      </c>
      <c r="U85" s="8">
        <v>45</v>
      </c>
      <c r="W85">
        <f t="shared" si="10"/>
        <v>4.2857142857142856</v>
      </c>
      <c r="Y85" s="68"/>
      <c r="AA85" s="20"/>
      <c r="AB85" s="69"/>
      <c r="AC85" s="20"/>
      <c r="AD85" s="20"/>
      <c r="AE85" s="69"/>
      <c r="AF85" s="20"/>
      <c r="AG85" s="19"/>
      <c r="AH85" s="19"/>
      <c r="AI85" s="19"/>
      <c r="AJ85" s="19"/>
      <c r="AK85" s="19"/>
      <c r="AL85" s="19"/>
    </row>
    <row r="86" spans="1:38">
      <c r="C86" s="8"/>
      <c r="D86" s="8"/>
      <c r="E86" s="9"/>
      <c r="F86" s="62">
        <v>2</v>
      </c>
      <c r="H86" s="37" t="s">
        <v>35</v>
      </c>
      <c r="J86" s="32"/>
      <c r="K86" s="35">
        <v>3.2</v>
      </c>
      <c r="L86" s="9">
        <v>18.5</v>
      </c>
      <c r="N86" s="21"/>
      <c r="T86" s="22">
        <v>11</v>
      </c>
      <c r="U86" s="8">
        <v>90</v>
      </c>
      <c r="W86">
        <f t="shared" si="10"/>
        <v>4.8648648648648649</v>
      </c>
      <c r="Y86" s="68"/>
      <c r="AA86" s="20"/>
      <c r="AB86" s="69"/>
      <c r="AC86" s="20"/>
      <c r="AD86" s="20"/>
      <c r="AE86" s="69"/>
      <c r="AF86" s="20"/>
      <c r="AG86" s="19"/>
      <c r="AH86" s="19"/>
      <c r="AI86" s="19"/>
      <c r="AJ86" s="19"/>
      <c r="AK86" s="19"/>
      <c r="AL86" s="19"/>
    </row>
    <row r="87" spans="1:38">
      <c r="A87" s="17"/>
      <c r="C87" s="8"/>
      <c r="D87" s="8"/>
      <c r="E87" s="9"/>
      <c r="F87" s="62">
        <v>3</v>
      </c>
      <c r="H87" s="37" t="s">
        <v>35</v>
      </c>
      <c r="K87" s="35">
        <v>4.0999999999999996</v>
      </c>
      <c r="L87" s="9">
        <v>25.9</v>
      </c>
      <c r="N87" s="21"/>
      <c r="T87" s="22">
        <v>15</v>
      </c>
      <c r="U87" s="8">
        <v>132</v>
      </c>
      <c r="W87">
        <f t="shared" si="10"/>
        <v>5.096525096525097</v>
      </c>
      <c r="Y87" s="68"/>
      <c r="AA87" s="20"/>
      <c r="AB87" s="69"/>
      <c r="AC87" s="20"/>
      <c r="AD87" s="20"/>
      <c r="AE87" s="69"/>
      <c r="AF87" s="20"/>
      <c r="AG87" s="19"/>
      <c r="AH87" s="19"/>
      <c r="AI87" s="19"/>
      <c r="AJ87" s="19"/>
      <c r="AK87" s="19"/>
      <c r="AL87" s="19"/>
    </row>
    <row r="88" spans="1:38">
      <c r="H88" s="37"/>
      <c r="T88" s="22"/>
      <c r="Y88" s="68"/>
      <c r="AA88" s="20"/>
      <c r="AB88" s="69"/>
      <c r="AC88" s="20"/>
      <c r="AD88" s="20"/>
      <c r="AE88" s="69"/>
      <c r="AF88" s="20"/>
      <c r="AG88" s="19"/>
      <c r="AH88" s="19"/>
      <c r="AI88" s="19"/>
      <c r="AJ88" s="19"/>
      <c r="AK88" s="19"/>
      <c r="AL88" s="19"/>
    </row>
    <row r="89" spans="1:38">
      <c r="A89" s="17"/>
      <c r="C89" s="8"/>
      <c r="D89" s="8"/>
      <c r="E89" s="9"/>
      <c r="H89" s="37"/>
      <c r="J89" s="38"/>
      <c r="K89" s="39"/>
      <c r="N89" s="21"/>
      <c r="T89" s="22"/>
      <c r="Y89" s="68"/>
      <c r="AA89" s="20"/>
      <c r="AB89" s="69"/>
      <c r="AC89" s="20"/>
      <c r="AD89" s="20"/>
      <c r="AE89" s="69"/>
      <c r="AF89" s="20"/>
      <c r="AG89" s="19"/>
      <c r="AH89" s="19"/>
      <c r="AI89" s="19"/>
      <c r="AJ89" s="19"/>
      <c r="AK89" s="19"/>
      <c r="AL89" s="19"/>
    </row>
    <row r="90" spans="1:38">
      <c r="C90" s="8"/>
      <c r="D90" s="8"/>
      <c r="E90" s="9"/>
      <c r="H90" s="37"/>
      <c r="J90" s="38"/>
      <c r="K90" s="39"/>
      <c r="N90" s="21"/>
      <c r="T90" s="22"/>
      <c r="Y90" s="68"/>
      <c r="AA90" s="20"/>
      <c r="AB90" s="69"/>
      <c r="AC90" s="20"/>
      <c r="AD90" s="20"/>
      <c r="AE90" s="69"/>
      <c r="AF90" s="20"/>
      <c r="AG90" s="19"/>
      <c r="AH90" s="19"/>
      <c r="AI90" s="19"/>
      <c r="AJ90" s="19"/>
      <c r="AK90" s="19"/>
      <c r="AL90" s="19"/>
    </row>
    <row r="91" spans="1:38">
      <c r="C91" s="8"/>
      <c r="D91" s="8"/>
      <c r="E91" s="9"/>
      <c r="H91" s="37"/>
      <c r="J91" s="38"/>
      <c r="K91" s="39"/>
      <c r="N91" s="21"/>
      <c r="Y91" s="68"/>
      <c r="AA91" s="20"/>
      <c r="AB91" s="69"/>
      <c r="AC91" s="20"/>
      <c r="AD91" s="20"/>
      <c r="AE91" s="69"/>
      <c r="AF91" s="20"/>
      <c r="AG91" s="19"/>
      <c r="AH91" s="19"/>
      <c r="AI91" s="19"/>
      <c r="AJ91" s="19"/>
      <c r="AK91" s="19"/>
      <c r="AL91" s="19"/>
    </row>
    <row r="92" spans="1:38">
      <c r="A92" s="17"/>
      <c r="C92" s="8"/>
      <c r="D92" s="8"/>
      <c r="E92" s="9"/>
      <c r="H92" s="37"/>
      <c r="J92" s="38"/>
      <c r="K92" s="39"/>
      <c r="Y92" s="68"/>
      <c r="AA92" s="20"/>
      <c r="AB92" s="69"/>
      <c r="AC92" s="20"/>
      <c r="AD92" s="20"/>
      <c r="AE92" s="69"/>
      <c r="AF92" s="20"/>
      <c r="AG92" s="19"/>
      <c r="AH92" s="19"/>
      <c r="AI92" s="19"/>
      <c r="AJ92" s="19"/>
      <c r="AK92" s="19"/>
      <c r="AL92" s="19"/>
    </row>
    <row r="93" spans="1:38">
      <c r="A93" s="17"/>
      <c r="C93" s="8"/>
      <c r="D93" s="8"/>
      <c r="E93" s="9"/>
      <c r="H93" s="37"/>
      <c r="J93" s="32"/>
      <c r="K93" s="33"/>
      <c r="N93" s="21"/>
      <c r="Y93" s="68"/>
      <c r="AA93" s="20"/>
      <c r="AB93" s="69"/>
      <c r="AC93" s="20"/>
      <c r="AD93" s="20"/>
      <c r="AE93" s="69"/>
      <c r="AF93" s="20"/>
      <c r="AG93" s="19"/>
      <c r="AH93" s="19"/>
      <c r="AI93" s="19"/>
      <c r="AJ93" s="19"/>
      <c r="AK93" s="19"/>
      <c r="AL93" s="19"/>
    </row>
    <row r="94" spans="1:38">
      <c r="C94" s="8"/>
      <c r="D94" s="8"/>
      <c r="E94" s="9"/>
      <c r="H94" s="37"/>
      <c r="J94" s="32"/>
      <c r="K94" s="33"/>
      <c r="Q94" s="7"/>
      <c r="T94" s="22"/>
      <c r="Y94" s="68"/>
      <c r="AA94" s="20"/>
      <c r="AB94" s="69"/>
      <c r="AC94" s="20"/>
      <c r="AD94" s="20"/>
      <c r="AE94" s="69"/>
      <c r="AF94" s="20"/>
      <c r="AG94" s="19"/>
      <c r="AH94" s="19"/>
      <c r="AI94" s="19"/>
      <c r="AJ94" s="19"/>
      <c r="AK94" s="19"/>
      <c r="AL94" s="19"/>
    </row>
    <row r="95" spans="1:38">
      <c r="A95" s="17"/>
      <c r="C95" s="8"/>
      <c r="D95" s="8"/>
      <c r="E95" s="9"/>
      <c r="H95" s="37"/>
      <c r="J95" s="32"/>
      <c r="K95" s="33"/>
      <c r="N95" s="21"/>
      <c r="Q95" s="7"/>
      <c r="R95" s="22"/>
      <c r="T95" s="22"/>
      <c r="Y95" s="68"/>
      <c r="AA95" s="20"/>
      <c r="AB95" s="69"/>
      <c r="AC95" s="20"/>
      <c r="AD95" s="20"/>
      <c r="AE95" s="69"/>
      <c r="AF95" s="20"/>
      <c r="AG95" s="19"/>
      <c r="AH95" s="19"/>
      <c r="AI95" s="19"/>
      <c r="AJ95" s="19"/>
      <c r="AK95" s="19"/>
      <c r="AL95" s="19"/>
    </row>
    <row r="96" spans="1:38">
      <c r="H96" s="37"/>
      <c r="J96" s="38"/>
      <c r="K96" s="39"/>
      <c r="N96" s="21"/>
      <c r="Q96" s="7"/>
      <c r="R96" s="22"/>
      <c r="T96" s="22"/>
      <c r="Y96" s="68"/>
      <c r="AA96" s="20"/>
      <c r="AB96" s="69"/>
      <c r="AC96" s="20"/>
      <c r="AD96" s="20"/>
      <c r="AE96" s="69"/>
      <c r="AF96" s="20"/>
      <c r="AG96" s="19"/>
      <c r="AH96" s="19"/>
      <c r="AI96" s="19"/>
      <c r="AJ96" s="19"/>
      <c r="AK96" s="19"/>
      <c r="AL96" s="19"/>
    </row>
    <row r="97" spans="1:38">
      <c r="C97" s="8"/>
      <c r="D97" s="8"/>
      <c r="E97" s="9"/>
      <c r="H97" s="37"/>
      <c r="J97" s="25"/>
      <c r="K97" s="33"/>
      <c r="N97" s="21"/>
      <c r="Q97" s="7"/>
      <c r="R97" s="22"/>
      <c r="T97" s="22"/>
      <c r="Y97" s="68"/>
      <c r="AA97" s="20"/>
      <c r="AB97" s="69"/>
      <c r="AC97" s="20"/>
      <c r="AD97" s="20"/>
      <c r="AE97" s="69"/>
      <c r="AF97" s="20"/>
      <c r="AG97" s="19"/>
      <c r="AH97" s="19"/>
      <c r="AI97" s="19"/>
      <c r="AJ97" s="19"/>
      <c r="AK97" s="19"/>
      <c r="AL97" s="19"/>
    </row>
    <row r="98" spans="1:38">
      <c r="C98" s="8"/>
      <c r="D98" s="8"/>
      <c r="E98" s="9"/>
      <c r="H98" s="37"/>
      <c r="J98" s="25"/>
      <c r="K98" s="35"/>
      <c r="N98" s="21"/>
      <c r="Q98" s="7"/>
      <c r="R98" s="22"/>
      <c r="T98" s="22"/>
      <c r="Y98" s="68"/>
      <c r="AA98" s="20"/>
      <c r="AB98" s="69"/>
      <c r="AC98" s="20"/>
      <c r="AD98" s="20"/>
      <c r="AE98" s="69"/>
      <c r="AF98" s="20"/>
      <c r="AG98" s="19"/>
      <c r="AH98" s="19"/>
      <c r="AI98" s="19"/>
      <c r="AJ98" s="19"/>
      <c r="AK98" s="19"/>
      <c r="AL98" s="19"/>
    </row>
    <row r="99" spans="1:38">
      <c r="C99" s="8"/>
      <c r="D99" s="8"/>
      <c r="E99" s="9"/>
      <c r="H99" s="37"/>
      <c r="J99" s="25"/>
      <c r="K99" s="33"/>
      <c r="Y99" s="68"/>
      <c r="AA99" s="20"/>
      <c r="AB99" s="69"/>
      <c r="AC99" s="20"/>
      <c r="AD99" s="20"/>
      <c r="AE99" s="69"/>
      <c r="AF99" s="20"/>
      <c r="AG99" s="19"/>
      <c r="AH99" s="19"/>
      <c r="AI99" s="19"/>
      <c r="AJ99" s="19"/>
      <c r="AK99" s="19"/>
      <c r="AL99" s="19"/>
    </row>
    <row r="100" spans="1:38">
      <c r="A100" s="17"/>
      <c r="C100" s="22"/>
      <c r="D100" s="22"/>
      <c r="E100" s="9"/>
      <c r="H100" s="37"/>
      <c r="J100" s="25"/>
      <c r="K100" s="35"/>
      <c r="N100" s="21"/>
      <c r="Y100" s="68"/>
      <c r="AA100" s="20"/>
      <c r="AB100" s="69"/>
      <c r="AC100" s="20"/>
      <c r="AD100" s="20"/>
      <c r="AE100" s="69"/>
      <c r="AF100" s="20"/>
      <c r="AG100" s="19"/>
      <c r="AH100" s="19"/>
      <c r="AI100" s="19"/>
      <c r="AJ100" s="19"/>
      <c r="AK100" s="19"/>
      <c r="AL100" s="19"/>
    </row>
    <row r="101" spans="1:38">
      <c r="C101" s="22"/>
      <c r="D101" s="22"/>
      <c r="E101" s="9"/>
      <c r="H101" s="37"/>
      <c r="J101" s="41"/>
      <c r="K101" s="33"/>
      <c r="N101" s="21"/>
      <c r="Y101" s="68"/>
      <c r="AA101" s="20"/>
      <c r="AB101" s="69"/>
      <c r="AC101" s="20"/>
      <c r="AD101" s="20"/>
      <c r="AE101" s="69"/>
      <c r="AF101" s="20"/>
      <c r="AG101" s="19"/>
      <c r="AH101" s="19"/>
      <c r="AI101" s="19"/>
      <c r="AJ101" s="19"/>
      <c r="AK101" s="19"/>
      <c r="AL101" s="19"/>
    </row>
    <row r="102" spans="1:38">
      <c r="A102" s="17"/>
      <c r="C102" s="22"/>
      <c r="D102" s="22"/>
      <c r="E102" s="9"/>
      <c r="H102" s="37"/>
      <c r="J102" s="32"/>
      <c r="K102" s="33"/>
      <c r="N102" s="21"/>
      <c r="Y102" s="68"/>
      <c r="AA102" s="20"/>
      <c r="AB102" s="69"/>
      <c r="AC102" s="20"/>
      <c r="AD102" s="20"/>
      <c r="AE102" s="69"/>
      <c r="AF102" s="20"/>
      <c r="AG102" s="19"/>
      <c r="AH102" s="19"/>
      <c r="AI102" s="19"/>
      <c r="AJ102" s="19"/>
      <c r="AK102" s="19"/>
      <c r="AL102" s="19"/>
    </row>
    <row r="103" spans="1:38">
      <c r="C103" s="22"/>
      <c r="D103" s="22"/>
      <c r="E103" s="9"/>
      <c r="H103" s="37"/>
      <c r="J103" s="38"/>
      <c r="K103" s="39"/>
      <c r="N103" s="21"/>
      <c r="T103" s="22"/>
      <c r="Y103" s="68"/>
      <c r="AA103" s="20"/>
      <c r="AB103" s="69"/>
      <c r="AC103" s="20"/>
      <c r="AD103" s="20"/>
      <c r="AE103" s="69"/>
      <c r="AF103" s="20"/>
      <c r="AG103" s="19"/>
      <c r="AH103" s="19"/>
      <c r="AI103" s="19"/>
      <c r="AJ103" s="19"/>
      <c r="AK103" s="19"/>
      <c r="AL103" s="19"/>
    </row>
    <row r="104" spans="1:38">
      <c r="C104" s="22"/>
      <c r="D104" s="22"/>
      <c r="E104" s="9"/>
      <c r="H104" s="37"/>
      <c r="J104" s="32"/>
      <c r="K104" s="33"/>
      <c r="N104" s="21"/>
      <c r="Y104" s="68"/>
      <c r="AA104" s="20"/>
      <c r="AB104" s="69"/>
      <c r="AC104" s="20"/>
      <c r="AD104" s="20"/>
      <c r="AE104" s="69"/>
      <c r="AF104" s="20"/>
      <c r="AG104" s="19"/>
      <c r="AH104" s="19"/>
      <c r="AI104" s="19"/>
      <c r="AJ104" s="19"/>
      <c r="AK104" s="19"/>
      <c r="AL104" s="19"/>
    </row>
    <row r="105" spans="1:38">
      <c r="A105" s="17"/>
      <c r="C105" s="22"/>
      <c r="D105" s="8"/>
      <c r="E105" s="9"/>
      <c r="H105" s="37"/>
      <c r="J105" s="32"/>
      <c r="K105" s="33"/>
      <c r="N105" s="21"/>
      <c r="Y105" s="68"/>
      <c r="AA105" s="20"/>
      <c r="AB105" s="69"/>
      <c r="AC105" s="20"/>
      <c r="AD105" s="20"/>
      <c r="AE105" s="69"/>
      <c r="AF105" s="20"/>
      <c r="AG105" s="19"/>
      <c r="AH105" s="19"/>
      <c r="AI105" s="19"/>
      <c r="AJ105" s="19"/>
      <c r="AK105" s="19"/>
      <c r="AL105" s="19"/>
    </row>
    <row r="106" spans="1:38">
      <c r="C106" s="8"/>
      <c r="D106" s="8"/>
      <c r="E106" s="9"/>
      <c r="H106" s="37"/>
      <c r="J106" s="32"/>
      <c r="K106" s="33"/>
      <c r="Y106" s="68"/>
      <c r="AA106" s="20"/>
      <c r="AB106" s="69"/>
      <c r="AC106" s="20"/>
      <c r="AD106" s="20"/>
      <c r="AE106" s="69"/>
      <c r="AF106" s="20"/>
      <c r="AG106" s="19"/>
      <c r="AH106" s="19"/>
      <c r="AI106" s="19"/>
      <c r="AJ106" s="19"/>
      <c r="AK106" s="19"/>
      <c r="AL106" s="19"/>
    </row>
    <row r="107" spans="1:38">
      <c r="A107" s="17"/>
      <c r="C107" s="8"/>
      <c r="D107" s="8"/>
      <c r="E107" s="9"/>
      <c r="H107" s="37"/>
      <c r="J107" s="32"/>
      <c r="K107" s="33"/>
      <c r="Y107" s="68"/>
      <c r="AA107" s="20"/>
      <c r="AB107" s="69"/>
      <c r="AC107" s="20"/>
      <c r="AD107" s="20"/>
      <c r="AE107" s="69"/>
      <c r="AF107" s="20"/>
      <c r="AG107" s="19"/>
      <c r="AH107" s="19"/>
      <c r="AI107" s="19"/>
      <c r="AJ107" s="19"/>
      <c r="AK107" s="19"/>
      <c r="AL107" s="19"/>
    </row>
    <row r="108" spans="1:38">
      <c r="A108" s="42"/>
      <c r="C108" s="22"/>
      <c r="D108" s="8"/>
      <c r="E108" s="9"/>
      <c r="H108" s="37"/>
      <c r="J108" s="32"/>
      <c r="K108" s="33"/>
      <c r="N108" s="21"/>
      <c r="Y108" s="68"/>
      <c r="AA108" s="20"/>
      <c r="AB108" s="69"/>
      <c r="AC108" s="20"/>
      <c r="AD108" s="20"/>
      <c r="AE108" s="69"/>
      <c r="AF108" s="20"/>
      <c r="AG108" s="19"/>
      <c r="AH108" s="19"/>
      <c r="AI108" s="19"/>
      <c r="AJ108" s="19"/>
      <c r="AK108" s="19"/>
      <c r="AL108" s="19"/>
    </row>
    <row r="109" spans="1:38">
      <c r="C109" s="22"/>
      <c r="D109" s="8"/>
      <c r="E109" s="9"/>
      <c r="H109" s="37"/>
      <c r="J109" s="32"/>
      <c r="K109" s="33"/>
      <c r="N109" s="21"/>
      <c r="Y109" s="68"/>
      <c r="AA109" s="20"/>
      <c r="AB109" s="69"/>
      <c r="AC109" s="20"/>
      <c r="AD109" s="20"/>
      <c r="AE109" s="69"/>
      <c r="AF109" s="20"/>
      <c r="AG109" s="19"/>
      <c r="AH109" s="19"/>
      <c r="AI109" s="19"/>
      <c r="AJ109" s="19"/>
      <c r="AK109" s="19"/>
      <c r="AL109" s="19"/>
    </row>
    <row r="110" spans="1:38">
      <c r="C110" s="22"/>
      <c r="D110" s="8"/>
      <c r="E110" s="9"/>
      <c r="H110" s="37"/>
      <c r="J110" s="32"/>
      <c r="K110" s="33"/>
      <c r="N110" s="21"/>
      <c r="Y110" s="68"/>
      <c r="AA110" s="20"/>
      <c r="AB110" s="69"/>
      <c r="AC110" s="20"/>
      <c r="AD110" s="20"/>
      <c r="AE110" s="69"/>
      <c r="AF110" s="20"/>
      <c r="AG110" s="19"/>
      <c r="AH110" s="19"/>
      <c r="AI110" s="19"/>
      <c r="AJ110" s="19"/>
      <c r="AK110" s="19"/>
      <c r="AL110" s="19"/>
    </row>
    <row r="111" spans="1:38">
      <c r="A111" s="17"/>
      <c r="C111" s="8"/>
      <c r="D111" s="8"/>
      <c r="E111" s="9"/>
      <c r="H111" s="37"/>
      <c r="J111" s="32"/>
      <c r="K111" s="33"/>
      <c r="Y111" s="68"/>
      <c r="AA111" s="20"/>
      <c r="AB111" s="69"/>
      <c r="AC111" s="20"/>
      <c r="AD111" s="20"/>
      <c r="AE111" s="69"/>
      <c r="AF111" s="20"/>
      <c r="AG111" s="19"/>
      <c r="AH111" s="19"/>
      <c r="AI111" s="19"/>
      <c r="AJ111" s="19"/>
      <c r="AK111" s="19"/>
      <c r="AL111" s="19"/>
    </row>
    <row r="112" spans="1:38">
      <c r="A112" s="17"/>
      <c r="C112" s="8"/>
      <c r="D112" s="8"/>
      <c r="E112" s="9"/>
      <c r="H112" s="37"/>
      <c r="J112" s="32"/>
      <c r="K112" s="33"/>
      <c r="N112" s="21"/>
      <c r="Y112" s="68"/>
      <c r="AA112" s="20"/>
      <c r="AB112" s="69"/>
      <c r="AC112" s="20"/>
      <c r="AD112" s="20"/>
      <c r="AE112" s="69"/>
      <c r="AF112" s="20"/>
      <c r="AG112" s="19"/>
      <c r="AH112" s="19"/>
      <c r="AI112" s="19"/>
      <c r="AJ112" s="19"/>
      <c r="AK112" s="19"/>
      <c r="AL112" s="19"/>
    </row>
    <row r="113" spans="1:38">
      <c r="A113" s="17"/>
      <c r="C113" s="22"/>
      <c r="D113" s="22"/>
      <c r="E113" s="9"/>
      <c r="H113" s="37"/>
      <c r="J113" s="32"/>
      <c r="K113" s="33"/>
      <c r="N113" s="21"/>
      <c r="Y113" s="68"/>
      <c r="AA113" s="20"/>
      <c r="AB113" s="69"/>
      <c r="AC113" s="20"/>
      <c r="AD113" s="20"/>
      <c r="AE113" s="69"/>
      <c r="AF113" s="20"/>
      <c r="AG113" s="19"/>
      <c r="AH113" s="19"/>
      <c r="AI113" s="19"/>
      <c r="AJ113" s="19"/>
      <c r="AK113" s="19"/>
      <c r="AL113" s="19"/>
    </row>
    <row r="114" spans="1:38">
      <c r="A114" s="17"/>
      <c r="C114" s="22"/>
      <c r="D114" s="22"/>
      <c r="E114" s="9"/>
      <c r="H114" s="46"/>
      <c r="J114" s="32"/>
      <c r="K114" s="33"/>
      <c r="N114" s="21"/>
      <c r="Y114" s="68"/>
      <c r="AA114" s="20"/>
      <c r="AB114" s="69"/>
      <c r="AC114" s="20"/>
      <c r="AD114" s="20"/>
      <c r="AE114" s="69"/>
      <c r="AF114" s="20"/>
      <c r="AG114" s="19"/>
      <c r="AH114" s="19"/>
      <c r="AI114" s="19"/>
      <c r="AJ114" s="19"/>
      <c r="AK114" s="19"/>
      <c r="AL114" s="19"/>
    </row>
    <row r="115" spans="1:38">
      <c r="C115" s="22"/>
      <c r="D115" s="22"/>
      <c r="E115" s="9"/>
      <c r="H115" s="51"/>
      <c r="J115" s="32"/>
      <c r="K115" s="33"/>
      <c r="N115" s="21"/>
      <c r="R115" s="22"/>
      <c r="Y115" s="68"/>
      <c r="AA115" s="20"/>
      <c r="AB115" s="69"/>
      <c r="AC115" s="20"/>
      <c r="AD115" s="20"/>
      <c r="AE115" s="69"/>
      <c r="AF115" s="20"/>
      <c r="AG115" s="19"/>
      <c r="AH115" s="19"/>
      <c r="AI115" s="19"/>
      <c r="AJ115" s="19"/>
      <c r="AK115" s="19"/>
      <c r="AL115" s="19"/>
    </row>
    <row r="116" spans="1:38">
      <c r="A116" s="17"/>
      <c r="C116" s="22"/>
      <c r="D116" s="22"/>
      <c r="E116" s="9"/>
      <c r="H116" s="51"/>
      <c r="J116" s="32"/>
      <c r="K116" s="33"/>
      <c r="N116" s="21"/>
      <c r="Y116" s="68"/>
      <c r="AA116" s="20"/>
      <c r="AB116" s="69"/>
      <c r="AC116" s="20"/>
      <c r="AD116" s="20"/>
      <c r="AE116" s="69"/>
      <c r="AF116" s="20"/>
      <c r="AG116" s="19"/>
      <c r="AH116" s="19"/>
      <c r="AI116" s="19"/>
      <c r="AJ116" s="19"/>
      <c r="AK116" s="19"/>
      <c r="AL116" s="19"/>
    </row>
    <row r="117" spans="1:38">
      <c r="A117" s="17"/>
      <c r="C117" s="8"/>
      <c r="D117" s="8"/>
      <c r="E117" s="9"/>
      <c r="H117" s="51"/>
      <c r="J117" s="32"/>
      <c r="K117" s="33"/>
      <c r="Y117" s="68"/>
      <c r="AA117" s="20"/>
      <c r="AB117" s="69"/>
      <c r="AC117" s="20"/>
      <c r="AD117" s="20"/>
      <c r="AE117" s="69"/>
      <c r="AF117" s="20"/>
      <c r="AG117" s="19"/>
      <c r="AH117" s="19"/>
      <c r="AI117" s="19"/>
      <c r="AJ117" s="19"/>
      <c r="AK117" s="19"/>
      <c r="AL117" s="19"/>
    </row>
    <row r="118" spans="1:38">
      <c r="A118" s="17"/>
      <c r="C118" s="22"/>
      <c r="D118" s="22"/>
      <c r="E118" s="9"/>
      <c r="H118" s="51"/>
      <c r="I118" s="22"/>
      <c r="J118" s="32"/>
      <c r="K118" s="35"/>
      <c r="T118" s="22"/>
      <c r="Y118" s="68"/>
      <c r="AA118" s="20"/>
      <c r="AB118" s="69"/>
      <c r="AC118" s="20"/>
      <c r="AD118" s="20"/>
      <c r="AE118" s="69"/>
      <c r="AF118" s="20"/>
      <c r="AG118" s="19"/>
      <c r="AH118" s="19"/>
      <c r="AI118" s="19"/>
      <c r="AJ118" s="19"/>
      <c r="AK118" s="19"/>
      <c r="AL118" s="19"/>
    </row>
    <row r="119" spans="1:38">
      <c r="C119" s="22"/>
      <c r="D119" s="22"/>
      <c r="E119" s="9"/>
      <c r="H119" s="51"/>
      <c r="I119" s="22"/>
      <c r="J119" s="38"/>
      <c r="K119" s="35"/>
      <c r="T119" s="22"/>
      <c r="Y119" s="68"/>
      <c r="AA119" s="20"/>
      <c r="AB119" s="69"/>
      <c r="AC119" s="20"/>
      <c r="AD119" s="20"/>
      <c r="AE119" s="69"/>
      <c r="AF119" s="20"/>
      <c r="AG119" s="19"/>
      <c r="AH119" s="19"/>
      <c r="AI119" s="19"/>
      <c r="AJ119" s="19"/>
      <c r="AK119" s="19"/>
      <c r="AL119" s="19"/>
    </row>
    <row r="120" spans="1:38">
      <c r="A120" s="17"/>
      <c r="C120" s="22"/>
      <c r="D120" s="22"/>
      <c r="E120" s="9"/>
      <c r="H120" s="51"/>
      <c r="I120" s="22"/>
      <c r="J120" s="32"/>
      <c r="K120" s="35"/>
      <c r="T120" s="22"/>
      <c r="Y120" s="68"/>
      <c r="AA120" s="20"/>
      <c r="AB120" s="69"/>
      <c r="AC120" s="20"/>
      <c r="AD120" s="20"/>
      <c r="AE120" s="69"/>
      <c r="AF120" s="20"/>
      <c r="AG120" s="19"/>
      <c r="AH120" s="19"/>
      <c r="AI120" s="19"/>
      <c r="AJ120" s="19"/>
      <c r="AK120" s="19"/>
      <c r="AL120" s="19"/>
    </row>
    <row r="121" spans="1:38">
      <c r="A121" s="23"/>
      <c r="B121" s="24"/>
      <c r="C121" s="22"/>
      <c r="D121" s="22"/>
      <c r="E121" s="9"/>
      <c r="H121" s="52"/>
      <c r="I121" s="22"/>
      <c r="J121" s="41"/>
      <c r="K121" s="35"/>
      <c r="M121" s="21"/>
      <c r="N121" s="21"/>
      <c r="Q121" s="29"/>
      <c r="R121" s="22"/>
      <c r="S121" s="27"/>
      <c r="T121" s="22"/>
      <c r="Y121" s="68"/>
      <c r="AA121" s="20"/>
      <c r="AB121" s="69"/>
      <c r="AC121" s="20"/>
      <c r="AD121" s="20"/>
      <c r="AE121" s="69"/>
      <c r="AF121" s="20"/>
      <c r="AG121" s="19"/>
      <c r="AH121" s="19"/>
      <c r="AI121" s="19"/>
      <c r="AJ121" s="19"/>
      <c r="AK121" s="19"/>
      <c r="AL121" s="19"/>
    </row>
    <row r="122" spans="1:38">
      <c r="A122" s="40"/>
      <c r="B122" s="24"/>
      <c r="C122" s="22"/>
      <c r="D122" s="22"/>
      <c r="E122" s="9"/>
      <c r="H122" s="52"/>
      <c r="I122" s="22"/>
      <c r="J122" s="41"/>
      <c r="K122" s="35"/>
      <c r="M122" s="21"/>
      <c r="N122" s="21"/>
      <c r="Q122" s="29"/>
      <c r="R122" s="22"/>
      <c r="S122" s="27"/>
      <c r="T122" s="22"/>
      <c r="Y122" s="68"/>
      <c r="AA122" s="20"/>
      <c r="AB122" s="69"/>
      <c r="AC122" s="20"/>
      <c r="AD122" s="20"/>
      <c r="AE122" s="69"/>
      <c r="AF122" s="20"/>
      <c r="AG122" s="19"/>
      <c r="AH122" s="19"/>
      <c r="AI122" s="19"/>
      <c r="AJ122" s="19"/>
      <c r="AK122" s="19"/>
      <c r="AL122" s="19"/>
    </row>
    <row r="123" spans="1:38">
      <c r="A123" s="40"/>
      <c r="B123" s="24"/>
      <c r="C123" s="8"/>
      <c r="D123" s="8"/>
      <c r="E123" s="9"/>
      <c r="H123" s="52"/>
      <c r="I123" s="22"/>
      <c r="J123" s="41"/>
      <c r="K123" s="35"/>
      <c r="M123" s="21"/>
      <c r="N123" s="21"/>
      <c r="Q123" s="29"/>
      <c r="R123" s="22"/>
      <c r="S123" s="27"/>
      <c r="Y123" s="68"/>
      <c r="AA123" s="20"/>
      <c r="AB123" s="69"/>
      <c r="AC123" s="20"/>
      <c r="AD123" s="20"/>
      <c r="AE123" s="69"/>
      <c r="AF123" s="20"/>
      <c r="AG123" s="19"/>
      <c r="AH123" s="19"/>
      <c r="AI123" s="19"/>
      <c r="AJ123" s="19"/>
      <c r="AK123" s="19"/>
      <c r="AL123" s="19"/>
    </row>
    <row r="124" spans="1:38">
      <c r="A124" s="40"/>
      <c r="B124" s="24"/>
      <c r="C124" s="22"/>
      <c r="D124" s="22"/>
      <c r="E124" s="9"/>
      <c r="H124" s="52"/>
      <c r="I124" s="22"/>
      <c r="J124" s="41"/>
      <c r="K124" s="35"/>
      <c r="M124" s="22"/>
      <c r="N124" s="22"/>
      <c r="Q124" s="29"/>
      <c r="R124" s="22"/>
      <c r="S124" s="27"/>
      <c r="T124" s="22"/>
      <c r="Y124" s="68"/>
      <c r="AA124" s="20"/>
      <c r="AB124" s="69"/>
      <c r="AC124" s="20"/>
      <c r="AD124" s="20"/>
      <c r="AE124" s="69"/>
      <c r="AF124" s="20"/>
      <c r="AG124" s="19"/>
      <c r="AH124" s="19"/>
      <c r="AI124" s="19"/>
      <c r="AJ124" s="19"/>
      <c r="AK124" s="19"/>
      <c r="AL124" s="19"/>
    </row>
    <row r="125" spans="1:38">
      <c r="C125" s="22"/>
      <c r="D125" s="22"/>
      <c r="E125" s="9"/>
      <c r="H125" s="51"/>
      <c r="I125" s="22"/>
      <c r="J125" s="41"/>
      <c r="K125" s="35"/>
      <c r="M125" s="22"/>
      <c r="N125" s="22"/>
      <c r="Q125" s="29"/>
      <c r="R125" s="22"/>
      <c r="S125" s="27"/>
      <c r="T125" s="22"/>
      <c r="Y125" s="68"/>
      <c r="AA125" s="20"/>
      <c r="AB125" s="69"/>
      <c r="AC125" s="20"/>
      <c r="AD125" s="20"/>
      <c r="AE125" s="69"/>
      <c r="AF125" s="20"/>
      <c r="AG125" s="19"/>
      <c r="AH125" s="19"/>
      <c r="AI125" s="19"/>
      <c r="AJ125" s="19"/>
      <c r="AK125" s="19"/>
      <c r="AL125" s="19"/>
    </row>
    <row r="126" spans="1:38">
      <c r="A126" s="17"/>
      <c r="C126" s="22"/>
      <c r="D126" s="22"/>
      <c r="E126" s="9"/>
      <c r="H126" s="51"/>
      <c r="I126" s="22"/>
      <c r="J126" s="41"/>
      <c r="K126" s="35"/>
      <c r="N126" s="21"/>
      <c r="Q126" s="29"/>
      <c r="R126" s="22"/>
      <c r="S126" s="27"/>
      <c r="T126" s="22"/>
      <c r="Y126" s="68"/>
      <c r="AA126" s="20"/>
      <c r="AB126" s="69"/>
      <c r="AC126" s="20"/>
      <c r="AD126" s="20"/>
      <c r="AE126" s="69"/>
      <c r="AF126" s="20"/>
      <c r="AG126" s="19"/>
      <c r="AH126" s="19"/>
      <c r="AI126" s="19"/>
      <c r="AJ126" s="19"/>
      <c r="AK126" s="19"/>
      <c r="AL126" s="19"/>
    </row>
    <row r="127" spans="1:38">
      <c r="A127" s="17"/>
      <c r="C127" s="22"/>
      <c r="D127" s="22"/>
      <c r="E127" s="9"/>
      <c r="H127" s="51"/>
      <c r="I127" s="22"/>
      <c r="J127" s="41"/>
      <c r="K127" s="35"/>
      <c r="N127" s="21"/>
      <c r="Q127" s="29"/>
      <c r="R127" s="22"/>
      <c r="S127" s="27"/>
      <c r="T127" s="22"/>
      <c r="Y127" s="68"/>
      <c r="AA127" s="20"/>
      <c r="AB127" s="69"/>
      <c r="AC127" s="20"/>
      <c r="AD127" s="20"/>
      <c r="AE127" s="69"/>
      <c r="AF127" s="20"/>
      <c r="AG127" s="19"/>
      <c r="AH127" s="19"/>
      <c r="AI127" s="19"/>
      <c r="AJ127" s="19"/>
      <c r="AK127" s="19"/>
      <c r="AL127" s="19"/>
    </row>
    <row r="128" spans="1:38">
      <c r="C128" s="22"/>
      <c r="D128" s="22"/>
      <c r="E128" s="25"/>
      <c r="F128" s="63"/>
      <c r="G128" s="22"/>
      <c r="H128" s="51"/>
      <c r="I128" s="22"/>
      <c r="J128" s="41"/>
      <c r="K128" s="35"/>
      <c r="L128" s="25"/>
      <c r="N128" s="21"/>
      <c r="Q128" s="29"/>
      <c r="R128" s="22"/>
      <c r="S128" s="27"/>
      <c r="T128" s="22"/>
      <c r="U128" s="22"/>
      <c r="Y128" s="68"/>
      <c r="AA128" s="20"/>
      <c r="AB128" s="69"/>
      <c r="AC128" s="20"/>
      <c r="AD128" s="20"/>
      <c r="AE128" s="69"/>
      <c r="AF128" s="20"/>
      <c r="AG128" s="19"/>
      <c r="AH128" s="19"/>
      <c r="AI128" s="19"/>
      <c r="AJ128" s="19"/>
      <c r="AK128" s="19"/>
      <c r="AL128" s="19"/>
    </row>
    <row r="129" spans="1:38">
      <c r="C129" s="22"/>
      <c r="D129" s="22"/>
      <c r="E129" s="25"/>
      <c r="F129" s="63"/>
      <c r="G129" s="22"/>
      <c r="H129" s="51"/>
      <c r="I129" s="22"/>
      <c r="J129" s="41"/>
      <c r="K129" s="35"/>
      <c r="L129" s="25"/>
      <c r="N129" s="21"/>
      <c r="Q129" s="29"/>
      <c r="R129" s="22"/>
      <c r="S129" s="27"/>
      <c r="T129" s="22"/>
      <c r="U129" s="22"/>
      <c r="Y129" s="68"/>
      <c r="AA129" s="20"/>
      <c r="AB129" s="69"/>
      <c r="AC129" s="20"/>
      <c r="AD129" s="20"/>
      <c r="AE129" s="69"/>
      <c r="AF129" s="20"/>
      <c r="AG129" s="19"/>
      <c r="AH129" s="19"/>
      <c r="AI129" s="19"/>
      <c r="AJ129" s="19"/>
      <c r="AK129" s="19"/>
      <c r="AL129" s="19"/>
    </row>
    <row r="130" spans="1:38">
      <c r="A130" s="17"/>
      <c r="C130" s="22"/>
      <c r="D130" s="22"/>
      <c r="E130" s="25"/>
      <c r="F130" s="63"/>
      <c r="G130" s="22"/>
      <c r="H130" s="51"/>
      <c r="I130" s="22"/>
      <c r="J130" s="41"/>
      <c r="K130" s="35"/>
      <c r="L130" s="25"/>
      <c r="N130" s="21"/>
      <c r="Q130" s="29"/>
      <c r="R130" s="22"/>
      <c r="S130" s="27"/>
      <c r="T130" s="22"/>
      <c r="U130" s="22"/>
      <c r="Y130" s="68"/>
      <c r="AA130" s="20"/>
      <c r="AB130" s="69"/>
      <c r="AC130" s="20"/>
      <c r="AD130" s="20"/>
      <c r="AE130" s="69"/>
      <c r="AF130" s="20"/>
      <c r="AG130" s="19"/>
      <c r="AH130" s="19"/>
      <c r="AI130" s="19"/>
      <c r="AJ130" s="19"/>
      <c r="AK130" s="19"/>
      <c r="AL130" s="19"/>
    </row>
    <row r="131" spans="1:38">
      <c r="C131" s="22"/>
      <c r="D131" s="22"/>
      <c r="E131" s="25"/>
      <c r="F131" s="63"/>
      <c r="G131" s="22"/>
      <c r="H131" s="51"/>
      <c r="I131" s="22"/>
      <c r="J131" s="32"/>
      <c r="K131" s="33"/>
      <c r="L131" s="25"/>
      <c r="N131" s="21"/>
      <c r="Q131" s="29"/>
      <c r="R131" s="22"/>
      <c r="S131" s="27"/>
      <c r="T131" s="22"/>
      <c r="U131" s="22"/>
      <c r="Y131" s="68"/>
      <c r="AA131" s="20"/>
      <c r="AB131" s="69"/>
      <c r="AC131" s="20"/>
      <c r="AD131" s="20"/>
      <c r="AE131" s="69"/>
      <c r="AF131" s="20"/>
      <c r="AG131" s="19"/>
      <c r="AH131" s="19"/>
      <c r="AI131" s="19"/>
      <c r="AJ131" s="19"/>
      <c r="AK131" s="19"/>
      <c r="AL131" s="19"/>
    </row>
    <row r="132" spans="1:38">
      <c r="C132" s="22"/>
      <c r="D132" s="22"/>
      <c r="E132" s="25"/>
      <c r="F132" s="63"/>
      <c r="G132" s="22"/>
      <c r="H132" s="51"/>
      <c r="I132" s="22"/>
      <c r="J132" s="32"/>
      <c r="K132" s="33"/>
      <c r="L132" s="25"/>
      <c r="N132" s="21"/>
      <c r="Q132" s="29"/>
      <c r="R132" s="22"/>
      <c r="S132" s="27"/>
      <c r="U132" s="22"/>
      <c r="Y132" s="68"/>
      <c r="AA132" s="20"/>
      <c r="AB132" s="69"/>
      <c r="AC132" s="20"/>
      <c r="AD132" s="20"/>
      <c r="AE132" s="69"/>
      <c r="AF132" s="20"/>
      <c r="AG132" s="19"/>
      <c r="AH132" s="19"/>
      <c r="AI132" s="19"/>
      <c r="AJ132" s="19"/>
      <c r="AK132" s="19"/>
      <c r="AL132" s="19"/>
    </row>
    <row r="133" spans="1:38">
      <c r="C133" s="22"/>
      <c r="D133" s="22"/>
      <c r="E133" s="25"/>
      <c r="F133" s="63"/>
      <c r="G133" s="22"/>
      <c r="H133" s="51"/>
      <c r="I133" s="22"/>
      <c r="J133" s="32"/>
      <c r="K133" s="33"/>
      <c r="L133" s="25"/>
      <c r="N133" s="21"/>
      <c r="Q133" s="29"/>
      <c r="R133" s="22"/>
      <c r="S133" s="27"/>
      <c r="U133" s="22"/>
      <c r="Y133" s="68"/>
      <c r="AA133" s="20"/>
      <c r="AB133" s="69"/>
      <c r="AC133" s="20"/>
      <c r="AD133" s="20"/>
      <c r="AE133" s="69"/>
      <c r="AF133" s="20"/>
      <c r="AG133" s="19"/>
      <c r="AH133" s="19"/>
      <c r="AI133" s="19"/>
      <c r="AJ133" s="19"/>
      <c r="AK133" s="19"/>
      <c r="AL133" s="19"/>
    </row>
    <row r="134" spans="1:38">
      <c r="C134" s="35"/>
      <c r="D134" s="35"/>
      <c r="E134" s="41"/>
      <c r="F134" s="45"/>
      <c r="G134" s="35"/>
      <c r="H134" s="51"/>
      <c r="I134" s="35"/>
      <c r="J134" s="32"/>
      <c r="K134" s="33"/>
      <c r="L134" s="41"/>
      <c r="Q134" s="29"/>
      <c r="R134" s="35"/>
      <c r="S134" s="41"/>
      <c r="T134" s="33"/>
      <c r="U134" s="35"/>
      <c r="Y134" s="68"/>
      <c r="AA134" s="20"/>
      <c r="AB134" s="69"/>
      <c r="AC134" s="20"/>
      <c r="AD134" s="20"/>
      <c r="AE134" s="69"/>
      <c r="AF134" s="20"/>
      <c r="AG134" s="19"/>
      <c r="AH134" s="19"/>
      <c r="AI134" s="19"/>
      <c r="AJ134" s="19"/>
      <c r="AK134" s="19"/>
      <c r="AL134" s="19"/>
    </row>
    <row r="135" spans="1:38">
      <c r="A135" s="17"/>
      <c r="C135" s="35"/>
      <c r="D135" s="35"/>
      <c r="E135" s="41"/>
      <c r="F135" s="45"/>
      <c r="G135" s="35"/>
      <c r="H135" s="51"/>
      <c r="I135" s="35"/>
      <c r="J135" s="32"/>
      <c r="K135" s="33"/>
      <c r="L135" s="41"/>
      <c r="Q135" s="29"/>
      <c r="R135" s="35"/>
      <c r="S135" s="41"/>
      <c r="U135" s="35"/>
      <c r="Y135" s="68"/>
      <c r="AA135" s="20"/>
      <c r="AB135" s="69"/>
      <c r="AC135" s="20"/>
      <c r="AD135" s="20"/>
      <c r="AE135" s="69"/>
      <c r="AF135" s="20"/>
      <c r="AG135" s="19"/>
      <c r="AH135" s="19"/>
      <c r="AI135" s="19"/>
      <c r="AJ135" s="19"/>
      <c r="AK135" s="19"/>
      <c r="AL135" s="19"/>
    </row>
    <row r="136" spans="1:38">
      <c r="C136" s="35"/>
      <c r="D136" s="35"/>
      <c r="E136" s="41"/>
      <c r="F136" s="45"/>
      <c r="G136" s="35"/>
      <c r="H136" s="51"/>
      <c r="I136" s="35"/>
      <c r="J136" s="32"/>
      <c r="K136" s="35"/>
      <c r="L136" s="41"/>
      <c r="M136" s="35"/>
      <c r="N136" s="35"/>
      <c r="Q136" s="29"/>
      <c r="R136" s="35"/>
      <c r="S136" s="41"/>
      <c r="T136" s="35"/>
      <c r="U136" s="35"/>
      <c r="Y136" s="68"/>
      <c r="AA136" s="20"/>
      <c r="AB136" s="69"/>
      <c r="AC136" s="20"/>
      <c r="AD136" s="20"/>
      <c r="AE136" s="69"/>
      <c r="AF136" s="20"/>
      <c r="AG136" s="19"/>
      <c r="AH136" s="19"/>
      <c r="AI136" s="19"/>
      <c r="AJ136" s="19"/>
      <c r="AK136" s="19"/>
      <c r="AL136" s="19"/>
    </row>
    <row r="137" spans="1:38">
      <c r="C137" s="35"/>
      <c r="D137" s="35"/>
      <c r="E137" s="41"/>
      <c r="F137" s="45"/>
      <c r="G137" s="35"/>
      <c r="H137" s="51"/>
      <c r="I137" s="35"/>
      <c r="J137" s="32"/>
      <c r="K137" s="35"/>
      <c r="L137" s="41"/>
      <c r="M137" s="35"/>
      <c r="N137" s="35"/>
      <c r="Q137" s="29"/>
      <c r="R137" s="35"/>
      <c r="S137" s="41"/>
      <c r="T137" s="35"/>
      <c r="U137" s="35"/>
      <c r="Y137" s="68"/>
      <c r="AA137" s="20"/>
      <c r="AB137" s="69"/>
      <c r="AC137" s="20"/>
      <c r="AD137" s="20"/>
      <c r="AE137" s="69"/>
      <c r="AF137" s="20"/>
      <c r="AG137" s="19"/>
      <c r="AH137" s="19"/>
      <c r="AI137" s="19"/>
      <c r="AJ137" s="19"/>
      <c r="AK137" s="19"/>
      <c r="AL137" s="19"/>
    </row>
    <row r="138" spans="1:38">
      <c r="C138" s="35"/>
      <c r="D138" s="35"/>
      <c r="E138" s="41"/>
      <c r="F138" s="45"/>
      <c r="G138" s="35"/>
      <c r="H138" s="51"/>
      <c r="I138" s="35"/>
      <c r="J138" s="32"/>
      <c r="K138" s="35"/>
      <c r="L138" s="41"/>
      <c r="M138" s="35"/>
      <c r="N138" s="35"/>
      <c r="Q138" s="29"/>
      <c r="R138" s="35"/>
      <c r="S138" s="41"/>
      <c r="T138" s="35"/>
      <c r="U138" s="35"/>
      <c r="Y138" s="68"/>
      <c r="AA138" s="20"/>
      <c r="AB138" s="69"/>
      <c r="AC138" s="20"/>
      <c r="AD138" s="20"/>
      <c r="AE138" s="69"/>
      <c r="AF138" s="20"/>
      <c r="AG138" s="19"/>
      <c r="AH138" s="19"/>
      <c r="AI138" s="19"/>
      <c r="AJ138" s="19"/>
      <c r="AK138" s="19"/>
      <c r="AL138" s="19"/>
    </row>
    <row r="139" spans="1:38">
      <c r="C139" s="35"/>
      <c r="D139" s="35"/>
      <c r="E139" s="41"/>
      <c r="F139" s="45"/>
      <c r="G139" s="35"/>
      <c r="H139" s="51"/>
      <c r="I139" s="35"/>
      <c r="J139" s="32"/>
      <c r="K139" s="33"/>
      <c r="L139" s="41"/>
      <c r="Q139" s="29"/>
      <c r="R139" s="35"/>
      <c r="S139" s="41"/>
      <c r="U139" s="35"/>
      <c r="Y139" s="68"/>
      <c r="AA139" s="20"/>
      <c r="AB139" s="69"/>
      <c r="AC139" s="20"/>
      <c r="AD139" s="20"/>
      <c r="AE139" s="69"/>
      <c r="AF139" s="20"/>
      <c r="AG139" s="19"/>
      <c r="AH139" s="19"/>
      <c r="AI139" s="19"/>
      <c r="AJ139" s="19"/>
      <c r="AK139" s="19"/>
      <c r="AL139" s="19"/>
    </row>
    <row r="140" spans="1:38">
      <c r="A140" s="17"/>
      <c r="C140" s="35"/>
      <c r="D140" s="35"/>
      <c r="E140" s="41"/>
      <c r="F140" s="45"/>
      <c r="G140" s="35"/>
      <c r="H140" s="51"/>
      <c r="I140" s="35"/>
      <c r="J140" s="32"/>
      <c r="K140" s="33"/>
      <c r="L140" s="41"/>
      <c r="Q140" s="29"/>
      <c r="R140" s="35"/>
      <c r="S140" s="41"/>
      <c r="U140" s="35"/>
      <c r="Y140" s="68"/>
      <c r="AA140" s="20"/>
      <c r="AB140" s="69"/>
      <c r="AC140" s="20"/>
      <c r="AD140" s="20"/>
      <c r="AE140" s="69"/>
      <c r="AF140" s="20"/>
      <c r="AG140" s="19"/>
      <c r="AH140" s="19"/>
      <c r="AI140" s="19"/>
      <c r="AJ140" s="19"/>
      <c r="AK140" s="19"/>
      <c r="AL140" s="19"/>
    </row>
    <row r="141" spans="1:38">
      <c r="A141" s="17"/>
      <c r="C141" s="35"/>
      <c r="D141" s="35"/>
      <c r="E141" s="41"/>
      <c r="F141" s="45"/>
      <c r="G141" s="35"/>
      <c r="H141" s="51"/>
      <c r="J141" s="32"/>
      <c r="K141" s="35"/>
      <c r="L141" s="41"/>
      <c r="N141" s="21"/>
      <c r="Q141" s="45"/>
      <c r="R141" s="35"/>
      <c r="S141" s="41"/>
      <c r="U141" s="35"/>
      <c r="Y141" s="68"/>
      <c r="AA141" s="20"/>
      <c r="AB141" s="69"/>
      <c r="AC141" s="20"/>
      <c r="AD141" s="20"/>
      <c r="AE141" s="69"/>
      <c r="AF141" s="20"/>
      <c r="AG141" s="19"/>
      <c r="AH141" s="19"/>
      <c r="AI141" s="19"/>
      <c r="AJ141" s="19"/>
      <c r="AK141" s="19"/>
      <c r="AL141" s="19"/>
    </row>
    <row r="142" spans="1:38">
      <c r="A142" s="17"/>
      <c r="C142" s="35"/>
      <c r="D142" s="35"/>
      <c r="E142" s="41"/>
      <c r="F142" s="45"/>
      <c r="G142" s="35"/>
      <c r="H142" s="51"/>
      <c r="J142" s="32"/>
      <c r="K142" s="35"/>
      <c r="L142" s="41"/>
      <c r="N142" s="21"/>
      <c r="Q142" s="45"/>
      <c r="R142" s="35"/>
      <c r="S142" s="41"/>
      <c r="U142" s="35"/>
      <c r="Y142" s="68"/>
      <c r="AA142" s="20"/>
      <c r="AB142" s="69"/>
      <c r="AC142" s="20"/>
      <c r="AD142" s="20"/>
      <c r="AE142" s="69"/>
      <c r="AF142" s="20"/>
      <c r="AG142" s="19"/>
      <c r="AH142" s="19"/>
      <c r="AI142" s="19"/>
      <c r="AJ142" s="19"/>
      <c r="AK142" s="19"/>
      <c r="AL142" s="19"/>
    </row>
    <row r="143" spans="1:38">
      <c r="C143" s="35"/>
      <c r="D143" s="35"/>
      <c r="E143" s="41"/>
      <c r="F143" s="45"/>
      <c r="G143" s="35"/>
      <c r="H143" s="51"/>
      <c r="I143" s="35"/>
      <c r="J143" s="32"/>
      <c r="K143" s="35"/>
      <c r="L143" s="41"/>
      <c r="N143" s="21"/>
      <c r="Q143" s="45"/>
      <c r="R143" s="35"/>
      <c r="S143" s="41"/>
      <c r="T143" s="35"/>
      <c r="U143" s="35"/>
      <c r="Y143" s="68"/>
      <c r="AA143" s="20"/>
      <c r="AB143" s="69"/>
      <c r="AC143" s="20"/>
      <c r="AD143" s="20"/>
      <c r="AE143" s="69"/>
      <c r="AF143" s="20"/>
      <c r="AG143" s="19"/>
      <c r="AH143" s="19"/>
      <c r="AI143" s="19"/>
      <c r="AJ143" s="19"/>
      <c r="AK143" s="19"/>
      <c r="AL143" s="19"/>
    </row>
    <row r="144" spans="1:38">
      <c r="C144" s="35"/>
      <c r="D144" s="35"/>
      <c r="E144" s="41"/>
      <c r="F144" s="45"/>
      <c r="G144" s="35"/>
      <c r="H144" s="51"/>
      <c r="J144" s="32"/>
      <c r="K144" s="33"/>
      <c r="L144" s="41"/>
      <c r="Q144" s="45"/>
      <c r="R144" s="35"/>
      <c r="S144" s="41"/>
      <c r="U144" s="35"/>
      <c r="Y144" s="68"/>
      <c r="AA144" s="20"/>
      <c r="AB144" s="69"/>
      <c r="AC144" s="20"/>
      <c r="AD144" s="20"/>
      <c r="AE144" s="69"/>
      <c r="AF144" s="20"/>
      <c r="AG144" s="19"/>
      <c r="AH144" s="19"/>
      <c r="AI144" s="19"/>
      <c r="AJ144" s="19"/>
      <c r="AK144" s="19"/>
      <c r="AL144" s="19"/>
    </row>
    <row r="145" spans="1:38">
      <c r="A145" s="17"/>
      <c r="C145" s="35"/>
      <c r="D145" s="35"/>
      <c r="E145" s="41"/>
      <c r="F145" s="45"/>
      <c r="G145" s="35"/>
      <c r="H145" s="51"/>
      <c r="J145" s="32"/>
      <c r="K145" s="33"/>
      <c r="L145" s="41"/>
      <c r="Q145" s="45"/>
      <c r="R145" s="35"/>
      <c r="S145" s="41"/>
      <c r="U145" s="35"/>
      <c r="Y145" s="68"/>
      <c r="AA145" s="20"/>
      <c r="AB145" s="69"/>
      <c r="AC145" s="20"/>
      <c r="AD145" s="20"/>
      <c r="AE145" s="69"/>
      <c r="AF145" s="20"/>
      <c r="AG145" s="19"/>
      <c r="AH145" s="19"/>
      <c r="AI145" s="19"/>
      <c r="AJ145" s="19"/>
      <c r="AK145" s="19"/>
      <c r="AL145" s="19"/>
    </row>
    <row r="146" spans="1:38">
      <c r="C146" s="35"/>
      <c r="D146" s="35"/>
      <c r="E146" s="41"/>
      <c r="F146" s="45"/>
      <c r="G146" s="35"/>
      <c r="H146" s="51"/>
      <c r="I146" s="35"/>
      <c r="J146" s="32"/>
      <c r="K146" s="35"/>
      <c r="L146" s="41"/>
      <c r="M146" s="35"/>
      <c r="N146" s="35"/>
      <c r="Q146" s="45"/>
      <c r="R146" s="35"/>
      <c r="S146" s="41"/>
      <c r="T146" s="35"/>
      <c r="U146" s="35"/>
      <c r="Y146" s="68"/>
      <c r="AA146" s="20"/>
      <c r="AB146" s="69"/>
      <c r="AC146" s="20"/>
      <c r="AD146" s="20"/>
      <c r="AE146" s="69"/>
      <c r="AF146" s="20"/>
      <c r="AG146" s="19"/>
      <c r="AH146" s="19"/>
      <c r="AI146" s="19"/>
      <c r="AJ146" s="19"/>
      <c r="AK146" s="19"/>
      <c r="AL146" s="19"/>
    </row>
    <row r="147" spans="1:38">
      <c r="A147" s="17"/>
      <c r="C147" s="35"/>
      <c r="D147" s="35"/>
      <c r="E147" s="41"/>
      <c r="F147" s="45"/>
      <c r="G147" s="35"/>
      <c r="H147" s="51"/>
      <c r="I147" s="35"/>
      <c r="J147" s="32"/>
      <c r="K147" s="35"/>
      <c r="L147" s="41"/>
      <c r="M147" s="35"/>
      <c r="N147" s="35"/>
      <c r="Q147" s="45"/>
      <c r="R147" s="35"/>
      <c r="S147" s="41"/>
      <c r="T147" s="35"/>
      <c r="U147" s="35"/>
      <c r="Y147" s="68"/>
      <c r="AA147" s="20"/>
      <c r="AB147" s="69"/>
      <c r="AC147" s="20"/>
      <c r="AD147" s="20"/>
      <c r="AE147" s="69"/>
      <c r="AF147" s="20"/>
      <c r="AG147" s="19"/>
      <c r="AH147" s="19"/>
      <c r="AI147" s="19"/>
      <c r="AJ147" s="19"/>
      <c r="AK147" s="19"/>
      <c r="AL147" s="19"/>
    </row>
    <row r="148" spans="1:38">
      <c r="C148" s="8"/>
      <c r="D148" s="8"/>
      <c r="E148" s="9"/>
      <c r="H148" s="51"/>
      <c r="Y148" s="68"/>
      <c r="AA148" s="20"/>
      <c r="AB148" s="69"/>
      <c r="AC148" s="20"/>
      <c r="AD148" s="20"/>
      <c r="AE148" s="69"/>
      <c r="AF148" s="20"/>
      <c r="AG148" s="19"/>
      <c r="AH148" s="19"/>
      <c r="AI148" s="19"/>
      <c r="AJ148" s="19"/>
      <c r="AK148" s="19"/>
      <c r="AL148" s="19"/>
    </row>
    <row r="149" spans="1:38">
      <c r="A149" s="17"/>
      <c r="C149" s="8"/>
      <c r="D149" s="8"/>
      <c r="E149" s="9"/>
      <c r="H149" s="51"/>
      <c r="Y149" s="68"/>
      <c r="AA149" s="20"/>
      <c r="AB149" s="69"/>
      <c r="AC149" s="20"/>
      <c r="AD149" s="20"/>
      <c r="AE149" s="69"/>
      <c r="AF149" s="20"/>
      <c r="AG149" s="19"/>
      <c r="AH149" s="19"/>
      <c r="AI149" s="19"/>
      <c r="AJ149" s="19"/>
      <c r="AK149" s="19"/>
      <c r="AL149" s="19"/>
    </row>
    <row r="150" spans="1:38">
      <c r="C150" s="8"/>
      <c r="D150" s="8"/>
      <c r="E150" s="9"/>
      <c r="H150" s="51"/>
      <c r="Y150" s="68"/>
      <c r="AA150" s="20"/>
      <c r="AB150" s="69"/>
      <c r="AC150" s="20"/>
      <c r="AD150" s="20"/>
      <c r="AE150" s="69"/>
      <c r="AF150" s="20"/>
      <c r="AG150" s="19"/>
      <c r="AH150" s="19"/>
      <c r="AI150" s="19"/>
      <c r="AJ150" s="19"/>
      <c r="AK150" s="19"/>
      <c r="AL150" s="19"/>
    </row>
    <row r="151" spans="1:38">
      <c r="A151" s="17"/>
      <c r="C151" s="8"/>
      <c r="D151" s="8"/>
      <c r="E151" s="9"/>
      <c r="H151" s="51"/>
      <c r="Y151" s="68"/>
      <c r="AA151" s="20"/>
      <c r="AB151" s="69"/>
      <c r="AC151" s="20"/>
      <c r="AD151" s="20"/>
      <c r="AE151" s="69"/>
      <c r="AF151" s="20"/>
      <c r="AG151" s="19"/>
      <c r="AH151" s="19"/>
      <c r="AI151" s="19"/>
      <c r="AJ151" s="19"/>
      <c r="AK151" s="19"/>
      <c r="AL151" s="19"/>
    </row>
    <row r="152" spans="1:38">
      <c r="H152" s="51"/>
      <c r="I152" s="22"/>
      <c r="N152" s="21"/>
      <c r="Y152" s="68"/>
      <c r="AA152" s="20"/>
      <c r="AB152" s="69"/>
      <c r="AC152" s="20"/>
      <c r="AD152" s="20"/>
      <c r="AE152" s="69"/>
      <c r="AF152" s="20"/>
      <c r="AG152" s="19"/>
      <c r="AH152" s="19"/>
      <c r="AI152" s="19"/>
      <c r="AJ152" s="19"/>
      <c r="AK152" s="19"/>
      <c r="AL152" s="19"/>
    </row>
    <row r="153" spans="1:38">
      <c r="A153" s="17"/>
      <c r="H153" s="51"/>
      <c r="I153" s="22"/>
      <c r="N153" s="21"/>
      <c r="Y153" s="68"/>
      <c r="AA153" s="20"/>
      <c r="AB153" s="69"/>
      <c r="AC153" s="20"/>
      <c r="AD153" s="20"/>
      <c r="AE153" s="69"/>
      <c r="AF153" s="20"/>
      <c r="AG153" s="19"/>
      <c r="AH153" s="19"/>
      <c r="AI153" s="19"/>
      <c r="AJ153" s="19"/>
      <c r="AK153" s="19"/>
      <c r="AL153" s="19"/>
    </row>
    <row r="154" spans="1:38">
      <c r="D154" s="21"/>
      <c r="H154" s="51"/>
      <c r="I154" s="22"/>
      <c r="N154" s="21"/>
      <c r="Y154" s="68"/>
      <c r="AA154" s="20"/>
      <c r="AB154" s="69"/>
      <c r="AC154" s="20"/>
      <c r="AD154" s="20"/>
      <c r="AE154" s="69"/>
      <c r="AF154" s="20"/>
      <c r="AG154" s="19"/>
      <c r="AH154" s="19"/>
      <c r="AI154" s="19"/>
      <c r="AJ154" s="19"/>
      <c r="AK154" s="19"/>
      <c r="AL154" s="19"/>
    </row>
    <row r="155" spans="1:38">
      <c r="C155" s="8"/>
      <c r="D155" s="8"/>
      <c r="E155" s="9"/>
      <c r="H155" s="51"/>
      <c r="Y155" s="68"/>
      <c r="AA155" s="20"/>
      <c r="AB155" s="69"/>
      <c r="AC155" s="20"/>
      <c r="AD155" s="20"/>
      <c r="AE155" s="69"/>
      <c r="AF155" s="20"/>
      <c r="AG155" s="19"/>
      <c r="AH155" s="19"/>
      <c r="AI155" s="19"/>
      <c r="AJ155" s="19"/>
      <c r="AK155" s="19"/>
      <c r="AL155" s="19"/>
    </row>
    <row r="156" spans="1:38">
      <c r="A156" s="17"/>
      <c r="C156" s="8"/>
      <c r="D156" s="8"/>
      <c r="E156" s="9"/>
      <c r="H156" s="51"/>
      <c r="Y156" s="68"/>
      <c r="AA156" s="20"/>
      <c r="AB156" s="69"/>
      <c r="AC156" s="20"/>
      <c r="AD156" s="20"/>
      <c r="AE156" s="69"/>
      <c r="AF156" s="20"/>
      <c r="AG156" s="19"/>
      <c r="AH156" s="19"/>
      <c r="AI156" s="19"/>
      <c r="AJ156" s="19"/>
      <c r="AK156" s="19"/>
      <c r="AL156" s="19"/>
    </row>
    <row r="157" spans="1:38">
      <c r="C157" s="22"/>
      <c r="D157" s="22"/>
      <c r="E157" s="9"/>
      <c r="H157" s="51"/>
      <c r="I157" s="22"/>
      <c r="N157" s="21"/>
      <c r="Y157" s="68"/>
      <c r="AA157" s="20"/>
      <c r="AB157" s="69"/>
      <c r="AC157" s="20"/>
      <c r="AD157" s="20"/>
      <c r="AE157" s="69"/>
      <c r="AF157" s="20"/>
      <c r="AG157" s="19"/>
      <c r="AH157" s="19"/>
      <c r="AI157" s="19"/>
      <c r="AJ157" s="19"/>
      <c r="AK157" s="19"/>
      <c r="AL157" s="19"/>
    </row>
    <row r="158" spans="1:38">
      <c r="C158" s="22"/>
      <c r="D158" s="22"/>
      <c r="H158" s="51"/>
      <c r="I158" s="22"/>
      <c r="N158" s="21"/>
      <c r="Y158" s="68"/>
      <c r="AA158" s="20"/>
      <c r="AB158" s="69"/>
      <c r="AC158" s="20"/>
      <c r="AD158" s="20"/>
      <c r="AE158" s="69"/>
      <c r="AF158" s="20"/>
      <c r="AG158" s="19"/>
      <c r="AH158" s="19"/>
      <c r="AI158" s="19"/>
      <c r="AJ158" s="19"/>
      <c r="AK158" s="19"/>
      <c r="AL158" s="19"/>
    </row>
    <row r="159" spans="1:38">
      <c r="A159" s="17"/>
      <c r="C159" s="22"/>
      <c r="D159" s="22"/>
      <c r="H159" s="51"/>
      <c r="I159" s="22"/>
      <c r="N159" s="21"/>
      <c r="Y159" s="68"/>
      <c r="AA159" s="20"/>
      <c r="AB159" s="69"/>
      <c r="AC159" s="20"/>
      <c r="AD159" s="20"/>
      <c r="AE159" s="69"/>
      <c r="AF159" s="20"/>
      <c r="AG159" s="19"/>
      <c r="AH159" s="19"/>
      <c r="AI159" s="19"/>
      <c r="AJ159" s="19"/>
      <c r="AK159" s="19"/>
      <c r="AL159" s="19"/>
    </row>
    <row r="160" spans="1:38">
      <c r="H160" s="51"/>
      <c r="Y160" s="68"/>
      <c r="AA160" s="20"/>
      <c r="AB160" s="69"/>
      <c r="AC160" s="20"/>
      <c r="AD160" s="20"/>
      <c r="AE160" s="69"/>
      <c r="AF160" s="20"/>
      <c r="AG160" s="19"/>
      <c r="AH160" s="19"/>
      <c r="AI160" s="19"/>
      <c r="AJ160" s="19"/>
      <c r="AK160" s="19"/>
      <c r="AL160" s="19"/>
    </row>
    <row r="161" spans="1:38">
      <c r="A161" s="17"/>
      <c r="C161" s="8"/>
      <c r="D161" s="8"/>
      <c r="E161" s="9"/>
      <c r="H161" s="51"/>
      <c r="Y161" s="68"/>
      <c r="AA161" s="20"/>
      <c r="AB161" s="69"/>
      <c r="AC161" s="20"/>
      <c r="AD161" s="20"/>
      <c r="AE161" s="69"/>
      <c r="AF161" s="20"/>
      <c r="AG161" s="19"/>
      <c r="AH161" s="19"/>
      <c r="AI161" s="19"/>
      <c r="AJ161" s="19"/>
      <c r="AK161" s="19"/>
      <c r="AL161" s="19"/>
    </row>
    <row r="162" spans="1:38">
      <c r="D162" s="22"/>
      <c r="H162" s="51"/>
      <c r="I162" s="22"/>
      <c r="K162" s="22"/>
      <c r="M162" s="22"/>
      <c r="N162" s="22"/>
      <c r="R162" s="22"/>
      <c r="T162" s="22"/>
      <c r="Y162" s="68"/>
      <c r="AA162" s="20"/>
      <c r="AB162" s="69"/>
      <c r="AC162" s="20"/>
      <c r="AD162" s="20"/>
      <c r="AE162" s="69"/>
      <c r="AF162" s="20"/>
      <c r="AG162" s="19"/>
      <c r="AH162" s="19"/>
      <c r="AI162" s="19"/>
      <c r="AJ162" s="19"/>
      <c r="AK162" s="19"/>
      <c r="AL162" s="19"/>
    </row>
    <row r="163" spans="1:38">
      <c r="A163" s="17"/>
      <c r="D163" s="22"/>
      <c r="H163" s="37"/>
      <c r="I163" s="22"/>
      <c r="K163" s="22"/>
      <c r="M163" s="22"/>
      <c r="N163" s="22"/>
      <c r="R163" s="22"/>
      <c r="T163" s="22"/>
      <c r="Y163" s="68"/>
      <c r="AA163" s="20"/>
      <c r="AB163" s="69"/>
      <c r="AC163" s="20"/>
      <c r="AD163" s="20"/>
      <c r="AE163" s="69"/>
      <c r="AF163" s="20"/>
      <c r="AG163" s="19"/>
      <c r="AH163" s="19"/>
      <c r="AI163" s="19"/>
      <c r="AJ163" s="19"/>
      <c r="AK163" s="19"/>
      <c r="AL163" s="19"/>
    </row>
    <row r="164" spans="1:38">
      <c r="D164" s="22"/>
      <c r="H164" s="37"/>
      <c r="I164" s="22"/>
      <c r="K164" s="22"/>
      <c r="M164" s="22"/>
      <c r="N164" s="22"/>
      <c r="R164" s="22"/>
      <c r="T164" s="22"/>
      <c r="Y164" s="68"/>
      <c r="AA164" s="20"/>
      <c r="AB164" s="69"/>
      <c r="AC164" s="20"/>
      <c r="AD164" s="20"/>
      <c r="AE164" s="69"/>
      <c r="AF164" s="20"/>
      <c r="AG164" s="19"/>
      <c r="AH164" s="19"/>
      <c r="AI164" s="19"/>
      <c r="AJ164" s="19"/>
      <c r="AK164" s="19"/>
      <c r="AL164" s="19"/>
    </row>
    <row r="165" spans="1:38">
      <c r="D165" s="22"/>
      <c r="H165" s="37"/>
      <c r="I165" s="22"/>
      <c r="K165" s="22"/>
      <c r="M165" s="22"/>
      <c r="N165" s="22"/>
      <c r="R165" s="22"/>
      <c r="T165" s="22"/>
      <c r="Y165" s="68"/>
      <c r="AA165" s="20"/>
      <c r="AB165" s="69"/>
      <c r="AC165" s="20"/>
      <c r="AD165" s="20"/>
      <c r="AE165" s="69"/>
      <c r="AF165" s="20"/>
      <c r="AG165" s="19"/>
      <c r="AH165" s="19"/>
      <c r="AI165" s="19"/>
      <c r="AJ165" s="19"/>
      <c r="AK165" s="19"/>
      <c r="AL165" s="19"/>
    </row>
    <row r="166" spans="1:38">
      <c r="H166" s="37"/>
      <c r="Y166" s="68"/>
      <c r="AA166" s="20"/>
      <c r="AB166" s="69"/>
      <c r="AC166" s="20"/>
      <c r="AD166" s="20"/>
      <c r="AE166" s="69"/>
      <c r="AF166" s="20"/>
      <c r="AG166" s="19"/>
      <c r="AH166" s="19"/>
      <c r="AI166" s="19"/>
      <c r="AJ166" s="19"/>
      <c r="AK166" s="19"/>
      <c r="AL166" s="19"/>
    </row>
    <row r="167" spans="1:38">
      <c r="A167" s="17"/>
      <c r="H167" s="37"/>
      <c r="K167" s="22"/>
      <c r="T167" s="22"/>
      <c r="Y167" s="68"/>
      <c r="AA167" s="20"/>
      <c r="AB167" s="69"/>
      <c r="AC167" s="20"/>
      <c r="AD167" s="20"/>
      <c r="AE167" s="69"/>
      <c r="AF167" s="20"/>
      <c r="AG167" s="19"/>
      <c r="AH167" s="19"/>
      <c r="AI167" s="19"/>
      <c r="AJ167" s="19"/>
      <c r="AK167" s="19"/>
      <c r="AL167" s="19"/>
    </row>
    <row r="168" spans="1:38">
      <c r="H168" s="37"/>
      <c r="K168" s="22"/>
      <c r="T168" s="22"/>
      <c r="Y168" s="68"/>
      <c r="AA168" s="20"/>
      <c r="AB168" s="69"/>
      <c r="AC168" s="20"/>
      <c r="AD168" s="20"/>
      <c r="AE168" s="69"/>
      <c r="AF168" s="20"/>
      <c r="AG168" s="19"/>
      <c r="AH168" s="19"/>
      <c r="AI168" s="19"/>
      <c r="AJ168" s="19"/>
      <c r="AK168" s="19"/>
      <c r="AL168" s="19"/>
    </row>
    <row r="169" spans="1:38">
      <c r="H169" s="37"/>
      <c r="K169" s="22"/>
      <c r="T169" s="22"/>
      <c r="Y169" s="68"/>
      <c r="AA169" s="20"/>
      <c r="AB169" s="69"/>
      <c r="AC169" s="20"/>
      <c r="AD169" s="20"/>
      <c r="AE169" s="69"/>
      <c r="AF169" s="20"/>
      <c r="AG169" s="19"/>
      <c r="AH169" s="19"/>
      <c r="AI169" s="19"/>
      <c r="AJ169" s="19"/>
      <c r="AK169" s="19"/>
      <c r="AL169" s="19"/>
    </row>
    <row r="170" spans="1:38">
      <c r="H170" s="37"/>
      <c r="K170" s="22"/>
      <c r="T170" s="22"/>
      <c r="Y170" s="68"/>
      <c r="AA170" s="20"/>
      <c r="AB170" s="69"/>
      <c r="AC170" s="20"/>
      <c r="AD170" s="20"/>
      <c r="AE170" s="69"/>
      <c r="AF170" s="20"/>
      <c r="AG170" s="19"/>
      <c r="AH170" s="19"/>
      <c r="AI170" s="19"/>
      <c r="AJ170" s="19"/>
      <c r="AK170" s="19"/>
      <c r="AL170" s="19"/>
    </row>
    <row r="171" spans="1:38">
      <c r="H171" s="37"/>
      <c r="Y171" s="68"/>
      <c r="AA171" s="20"/>
      <c r="AB171" s="69"/>
      <c r="AC171" s="20"/>
      <c r="AD171" s="20"/>
      <c r="AE171" s="69"/>
      <c r="AF171" s="20"/>
      <c r="AG171" s="19"/>
      <c r="AH171" s="19"/>
      <c r="AI171" s="19"/>
      <c r="AJ171" s="19"/>
      <c r="AK171" s="19"/>
      <c r="AL171" s="19"/>
    </row>
    <row r="172" spans="1:38">
      <c r="H172" s="37"/>
      <c r="Y172" s="68"/>
      <c r="AA172" s="20"/>
      <c r="AB172" s="69"/>
      <c r="AC172" s="20"/>
      <c r="AD172" s="20"/>
      <c r="AE172" s="69"/>
      <c r="AF172" s="20"/>
      <c r="AG172" s="19"/>
      <c r="AH172" s="19"/>
      <c r="AI172" s="19"/>
      <c r="AJ172" s="19"/>
      <c r="AK172" s="19"/>
      <c r="AL172" s="19"/>
    </row>
    <row r="173" spans="1:38">
      <c r="H173" s="37"/>
      <c r="Y173" s="68"/>
      <c r="AA173" s="20"/>
      <c r="AB173" s="69"/>
      <c r="AC173" s="20"/>
      <c r="AD173" s="20"/>
      <c r="AE173" s="69"/>
      <c r="AF173" s="20"/>
      <c r="AG173" s="19"/>
      <c r="AH173" s="19"/>
      <c r="AI173" s="19"/>
      <c r="AJ173" s="19"/>
      <c r="AK173" s="19"/>
      <c r="AL173" s="19"/>
    </row>
    <row r="174" spans="1:38">
      <c r="A174" s="17"/>
      <c r="H174" s="37"/>
      <c r="Y174" s="68"/>
      <c r="AA174" s="20"/>
      <c r="AB174" s="69"/>
      <c r="AC174" s="20"/>
      <c r="AD174" s="20"/>
      <c r="AE174" s="69"/>
      <c r="AF174" s="20"/>
      <c r="AG174" s="19"/>
      <c r="AH174" s="19"/>
      <c r="AI174" s="19"/>
      <c r="AJ174" s="19"/>
      <c r="AK174" s="19"/>
      <c r="AL174" s="19"/>
    </row>
    <row r="175" spans="1:38">
      <c r="H175" s="37"/>
      <c r="Y175" s="68"/>
      <c r="AA175" s="20"/>
      <c r="AB175" s="69"/>
      <c r="AC175" s="20"/>
      <c r="AD175" s="20"/>
      <c r="AE175" s="69"/>
      <c r="AF175" s="20"/>
      <c r="AG175" s="19"/>
      <c r="AH175" s="19"/>
      <c r="AI175" s="19"/>
      <c r="AJ175" s="19"/>
      <c r="AK175" s="19"/>
      <c r="AL175" s="19"/>
    </row>
    <row r="176" spans="1:38">
      <c r="C176" s="8"/>
      <c r="D176" s="8"/>
      <c r="E176" s="9"/>
      <c r="H176" s="37"/>
      <c r="Y176" s="68"/>
      <c r="AA176" s="20"/>
      <c r="AB176" s="69"/>
      <c r="AC176" s="20"/>
      <c r="AD176" s="20"/>
      <c r="AE176" s="69"/>
      <c r="AF176" s="20"/>
      <c r="AG176" s="19"/>
      <c r="AH176" s="19"/>
      <c r="AI176" s="19"/>
      <c r="AJ176" s="19"/>
      <c r="AK176" s="19"/>
      <c r="AL176" s="19"/>
    </row>
    <row r="177" spans="1:38">
      <c r="H177" s="37"/>
      <c r="Y177" s="68"/>
      <c r="AA177" s="20"/>
      <c r="AB177" s="69"/>
      <c r="AC177" s="20"/>
      <c r="AD177" s="20"/>
      <c r="AE177" s="69"/>
      <c r="AF177" s="20"/>
      <c r="AG177" s="19"/>
      <c r="AH177" s="19"/>
      <c r="AI177" s="19"/>
      <c r="AJ177" s="19"/>
      <c r="AK177" s="19"/>
      <c r="AL177" s="19"/>
    </row>
    <row r="178" spans="1:38">
      <c r="C178" s="8"/>
      <c r="D178" s="8"/>
      <c r="E178" s="9"/>
      <c r="H178" s="37"/>
      <c r="Y178" s="68"/>
      <c r="AA178" s="20"/>
      <c r="AB178" s="69"/>
      <c r="AC178" s="20"/>
      <c r="AD178" s="20"/>
      <c r="AE178" s="69"/>
      <c r="AF178" s="20"/>
      <c r="AG178" s="19"/>
      <c r="AH178" s="19"/>
      <c r="AI178" s="19"/>
      <c r="AJ178" s="19"/>
      <c r="AK178" s="19"/>
      <c r="AL178" s="19"/>
    </row>
    <row r="179" spans="1:38">
      <c r="H179" s="37"/>
      <c r="Y179" s="68"/>
      <c r="AA179" s="20"/>
      <c r="AB179" s="69"/>
      <c r="AC179" s="20"/>
      <c r="AD179" s="20"/>
      <c r="AE179" s="69"/>
      <c r="AF179" s="20"/>
      <c r="AG179" s="19"/>
      <c r="AH179" s="19"/>
      <c r="AI179" s="19"/>
      <c r="AJ179" s="19"/>
      <c r="AK179" s="19"/>
      <c r="AL179" s="19"/>
    </row>
    <row r="180" spans="1:38">
      <c r="C180" s="8"/>
      <c r="D180" s="8"/>
      <c r="E180" s="9"/>
      <c r="H180" s="37"/>
      <c r="Y180" s="68"/>
      <c r="AA180" s="20"/>
      <c r="AB180" s="69"/>
      <c r="AC180" s="20"/>
      <c r="AD180" s="20"/>
      <c r="AE180" s="69"/>
      <c r="AF180" s="20"/>
      <c r="AG180" s="19"/>
      <c r="AH180" s="19"/>
      <c r="AI180" s="19"/>
      <c r="AJ180" s="19"/>
      <c r="AK180" s="19"/>
      <c r="AL180" s="19"/>
    </row>
    <row r="181" spans="1:38">
      <c r="H181" s="37"/>
      <c r="Y181" s="68"/>
      <c r="AA181" s="20"/>
      <c r="AB181" s="69"/>
      <c r="AC181" s="20"/>
      <c r="AD181" s="20"/>
      <c r="AE181" s="69"/>
      <c r="AF181" s="20"/>
      <c r="AG181" s="19"/>
      <c r="AH181" s="19"/>
      <c r="AI181" s="19"/>
      <c r="AJ181" s="19"/>
      <c r="AK181" s="19"/>
      <c r="AL181" s="19"/>
    </row>
    <row r="182" spans="1:38">
      <c r="C182" s="8"/>
      <c r="D182" s="8"/>
      <c r="E182" s="9"/>
      <c r="H182" s="37"/>
      <c r="Y182" s="68"/>
      <c r="AA182" s="20"/>
      <c r="AB182" s="69"/>
      <c r="AC182" s="20"/>
      <c r="AD182" s="20"/>
      <c r="AE182" s="69"/>
      <c r="AF182" s="20"/>
      <c r="AG182" s="19"/>
      <c r="AH182" s="19"/>
      <c r="AI182" s="19"/>
      <c r="AJ182" s="19"/>
      <c r="AK182" s="19"/>
      <c r="AL182" s="19"/>
    </row>
    <row r="183" spans="1:38">
      <c r="H183" s="37"/>
      <c r="Y183" s="68"/>
      <c r="AA183" s="20"/>
      <c r="AB183" s="69"/>
      <c r="AC183" s="20"/>
      <c r="AD183" s="20"/>
      <c r="AE183" s="69"/>
      <c r="AF183" s="20"/>
      <c r="AG183" s="19"/>
      <c r="AH183" s="19"/>
      <c r="AI183" s="19"/>
      <c r="AJ183" s="19"/>
      <c r="AK183" s="19"/>
      <c r="AL183" s="19"/>
    </row>
    <row r="184" spans="1:38">
      <c r="C184" s="8"/>
      <c r="D184" s="8"/>
      <c r="E184" s="9"/>
      <c r="H184" s="37"/>
      <c r="Y184" s="68"/>
      <c r="AA184" s="20"/>
      <c r="AB184" s="69"/>
      <c r="AC184" s="20"/>
      <c r="AD184" s="20"/>
      <c r="AE184" s="69"/>
      <c r="AF184" s="20"/>
      <c r="AG184" s="19"/>
      <c r="AH184" s="19"/>
      <c r="AI184" s="19"/>
      <c r="AJ184" s="19"/>
      <c r="AK184" s="19"/>
      <c r="AL184" s="19"/>
    </row>
    <row r="185" spans="1:38">
      <c r="H185" s="37"/>
      <c r="Y185" s="68"/>
      <c r="AA185" s="20"/>
      <c r="AB185" s="69"/>
      <c r="AC185" s="20"/>
      <c r="AD185" s="20"/>
      <c r="AE185" s="69"/>
      <c r="AF185" s="20"/>
      <c r="AG185" s="19"/>
      <c r="AH185" s="19"/>
      <c r="AI185" s="19"/>
      <c r="AJ185" s="19"/>
      <c r="AK185" s="19"/>
      <c r="AL185" s="19"/>
    </row>
    <row r="186" spans="1:38">
      <c r="A186" s="17"/>
      <c r="H186" s="37"/>
      <c r="Y186" s="68"/>
      <c r="AA186" s="20"/>
      <c r="AB186" s="69"/>
      <c r="AC186" s="20"/>
      <c r="AD186" s="20"/>
      <c r="AE186" s="69"/>
      <c r="AF186" s="20"/>
      <c r="AG186" s="19"/>
      <c r="AH186" s="19"/>
      <c r="AI186" s="19"/>
      <c r="AJ186" s="19"/>
      <c r="AK186" s="19"/>
      <c r="AL186" s="19"/>
    </row>
    <row r="187" spans="1:38">
      <c r="H187" s="37"/>
      <c r="Y187" s="68"/>
      <c r="AA187" s="20"/>
      <c r="AB187" s="69"/>
      <c r="AC187" s="20"/>
      <c r="AD187" s="20"/>
      <c r="AE187" s="69"/>
      <c r="AF187" s="20"/>
      <c r="AG187" s="19"/>
      <c r="AH187" s="19"/>
      <c r="AI187" s="19"/>
      <c r="AJ187" s="19"/>
      <c r="AK187" s="19"/>
      <c r="AL187" s="19"/>
    </row>
    <row r="188" spans="1:38">
      <c r="C188" s="8"/>
      <c r="D188" s="8"/>
      <c r="E188" s="9"/>
      <c r="H188" s="37"/>
      <c r="Y188" s="68"/>
      <c r="AA188" s="20"/>
      <c r="AB188" s="69"/>
      <c r="AC188" s="20"/>
      <c r="AD188" s="20"/>
      <c r="AE188" s="69"/>
      <c r="AF188" s="20"/>
      <c r="AG188" s="19"/>
      <c r="AH188" s="19"/>
      <c r="AI188" s="19"/>
      <c r="AJ188" s="19"/>
      <c r="AK188" s="19"/>
      <c r="AL188" s="19"/>
    </row>
    <row r="189" spans="1:38">
      <c r="C189" s="8"/>
      <c r="D189" s="8"/>
      <c r="E189" s="9"/>
      <c r="H189" s="37"/>
      <c r="Y189" s="68"/>
      <c r="AA189" s="20"/>
      <c r="AB189" s="69"/>
      <c r="AC189" s="20"/>
      <c r="AD189" s="20"/>
      <c r="AE189" s="69"/>
      <c r="AF189" s="20"/>
      <c r="AG189" s="19"/>
      <c r="AH189" s="19"/>
      <c r="AI189" s="19"/>
      <c r="AJ189" s="19"/>
      <c r="AK189" s="19"/>
      <c r="AL189" s="19"/>
    </row>
    <row r="190" spans="1:38">
      <c r="C190" s="8"/>
      <c r="D190" s="8"/>
      <c r="E190" s="9"/>
      <c r="H190" s="37"/>
      <c r="Y190" s="68"/>
      <c r="AA190" s="20"/>
      <c r="AB190" s="69"/>
      <c r="AC190" s="20"/>
      <c r="AD190" s="20"/>
      <c r="AE190" s="69"/>
      <c r="AF190" s="20"/>
      <c r="AG190" s="19"/>
      <c r="AH190" s="19"/>
      <c r="AI190" s="19"/>
      <c r="AJ190" s="19"/>
      <c r="AK190" s="19"/>
      <c r="AL190" s="19"/>
    </row>
    <row r="191" spans="1:38">
      <c r="C191" s="8"/>
      <c r="D191" s="8"/>
      <c r="E191" s="9"/>
      <c r="H191" s="37"/>
      <c r="Y191" s="68"/>
      <c r="AA191" s="20"/>
      <c r="AB191" s="69"/>
      <c r="AC191" s="20"/>
      <c r="AD191" s="20"/>
      <c r="AE191" s="69"/>
      <c r="AF191" s="20"/>
      <c r="AG191" s="19"/>
      <c r="AH191" s="19"/>
      <c r="AI191" s="19"/>
      <c r="AJ191" s="19"/>
      <c r="AK191" s="19"/>
      <c r="AL191" s="19"/>
    </row>
    <row r="192" spans="1:38">
      <c r="H192" s="37"/>
      <c r="Y192" s="68"/>
      <c r="AA192" s="20"/>
      <c r="AB192" s="69"/>
      <c r="AC192" s="20"/>
      <c r="AD192" s="20"/>
      <c r="AE192" s="69"/>
      <c r="AF192" s="20"/>
      <c r="AG192" s="19"/>
      <c r="AH192" s="19"/>
      <c r="AI192" s="19"/>
      <c r="AJ192" s="19"/>
      <c r="AK192" s="19"/>
      <c r="AL192" s="19"/>
    </row>
    <row r="193" spans="1:38">
      <c r="C193" s="8"/>
      <c r="D193" s="8"/>
      <c r="E193" s="9"/>
      <c r="H193" s="37"/>
      <c r="Y193" s="68"/>
      <c r="AA193" s="20"/>
      <c r="AB193" s="69"/>
      <c r="AC193" s="20"/>
      <c r="AD193" s="20"/>
      <c r="AE193" s="69"/>
      <c r="AF193" s="20"/>
      <c r="AG193" s="19"/>
      <c r="AH193" s="19"/>
      <c r="AI193" s="19"/>
      <c r="AJ193" s="19"/>
      <c r="AK193" s="19"/>
      <c r="AL193" s="19"/>
    </row>
    <row r="194" spans="1:38">
      <c r="C194" s="8"/>
      <c r="D194" s="8"/>
      <c r="E194" s="9"/>
      <c r="H194" s="37"/>
      <c r="Y194" s="68"/>
      <c r="AA194" s="20"/>
      <c r="AB194" s="69"/>
      <c r="AC194" s="20"/>
      <c r="AD194" s="20"/>
      <c r="AE194" s="69"/>
      <c r="AF194" s="20"/>
      <c r="AG194" s="19"/>
      <c r="AH194" s="19"/>
      <c r="AI194" s="19"/>
      <c r="AJ194" s="19"/>
      <c r="AK194" s="19"/>
      <c r="AL194" s="19"/>
    </row>
    <row r="195" spans="1:38">
      <c r="C195" s="8"/>
      <c r="D195" s="8"/>
      <c r="E195" s="9"/>
      <c r="H195" s="37"/>
      <c r="Y195" s="68"/>
      <c r="AA195" s="20"/>
      <c r="AB195" s="69"/>
      <c r="AC195" s="20"/>
      <c r="AD195" s="20"/>
      <c r="AE195" s="69"/>
      <c r="AF195" s="20"/>
      <c r="AG195" s="19"/>
      <c r="AH195" s="19"/>
      <c r="AI195" s="19"/>
      <c r="AJ195" s="19"/>
      <c r="AK195" s="19"/>
      <c r="AL195" s="19"/>
    </row>
    <row r="196" spans="1:38">
      <c r="C196" s="8"/>
      <c r="D196" s="8"/>
      <c r="E196" s="9"/>
      <c r="H196" s="37"/>
      <c r="Y196" s="68"/>
      <c r="AA196" s="20"/>
      <c r="AB196" s="69"/>
      <c r="AC196" s="20"/>
      <c r="AD196" s="20"/>
      <c r="AE196" s="69"/>
      <c r="AF196" s="20"/>
      <c r="AG196" s="19"/>
      <c r="AH196" s="19"/>
      <c r="AI196" s="19"/>
      <c r="AJ196" s="19"/>
      <c r="AK196" s="19"/>
      <c r="AL196" s="19"/>
    </row>
    <row r="197" spans="1:38">
      <c r="C197" s="8"/>
      <c r="D197" s="8"/>
      <c r="E197" s="9"/>
      <c r="H197" s="37"/>
      <c r="Y197" s="68"/>
      <c r="AA197" s="20"/>
      <c r="AB197" s="69"/>
      <c r="AC197" s="20"/>
      <c r="AD197" s="20"/>
      <c r="AE197" s="69"/>
      <c r="AF197" s="20"/>
      <c r="AG197" s="19"/>
      <c r="AH197" s="19"/>
      <c r="AI197" s="19"/>
      <c r="AJ197" s="19"/>
      <c r="AK197" s="19"/>
      <c r="AL197" s="19"/>
    </row>
    <row r="198" spans="1:38">
      <c r="C198" s="8"/>
      <c r="D198" s="8"/>
      <c r="E198" s="9"/>
      <c r="H198" s="37"/>
      <c r="Y198" s="68"/>
      <c r="AA198" s="20"/>
      <c r="AB198" s="69"/>
      <c r="AC198" s="20"/>
      <c r="AD198" s="20"/>
      <c r="AE198" s="69"/>
      <c r="AF198" s="20"/>
      <c r="AG198" s="19"/>
      <c r="AH198" s="19"/>
      <c r="AI198" s="19"/>
      <c r="AJ198" s="19"/>
      <c r="AK198" s="19"/>
      <c r="AL198" s="19"/>
    </row>
    <row r="199" spans="1:38">
      <c r="C199" s="8"/>
      <c r="D199" s="8"/>
      <c r="E199" s="9"/>
      <c r="H199" s="37"/>
      <c r="Y199" s="68"/>
      <c r="AA199" s="20"/>
      <c r="AB199" s="69"/>
      <c r="AC199" s="20"/>
      <c r="AD199" s="20"/>
      <c r="AE199" s="69"/>
      <c r="AF199" s="20"/>
      <c r="AG199" s="19"/>
      <c r="AH199" s="19"/>
      <c r="AI199" s="19"/>
      <c r="AJ199" s="19"/>
      <c r="AK199" s="19"/>
      <c r="AL199" s="19"/>
    </row>
    <row r="200" spans="1:38">
      <c r="C200" s="8"/>
      <c r="D200" s="8"/>
      <c r="E200" s="9"/>
      <c r="H200" s="37"/>
      <c r="Y200" s="68"/>
      <c r="AA200" s="20"/>
      <c r="AB200" s="69"/>
      <c r="AC200" s="20"/>
      <c r="AD200" s="20"/>
      <c r="AE200" s="69"/>
      <c r="AF200" s="20"/>
      <c r="AG200" s="19"/>
      <c r="AH200" s="19"/>
      <c r="AI200" s="19"/>
      <c r="AJ200" s="19"/>
      <c r="AK200" s="19"/>
      <c r="AL200" s="19"/>
    </row>
    <row r="201" spans="1:38">
      <c r="C201" s="8"/>
      <c r="D201" s="8"/>
      <c r="E201" s="9"/>
      <c r="H201" s="37"/>
      <c r="Y201" s="68"/>
      <c r="AA201" s="20"/>
      <c r="AB201" s="69"/>
      <c r="AC201" s="20"/>
      <c r="AD201" s="20"/>
      <c r="AE201" s="69"/>
      <c r="AF201" s="20"/>
      <c r="AG201" s="19"/>
      <c r="AH201" s="19"/>
      <c r="AI201" s="19"/>
      <c r="AJ201" s="19"/>
      <c r="AK201" s="19"/>
      <c r="AL201" s="19"/>
    </row>
    <row r="202" spans="1:38">
      <c r="H202" s="37"/>
      <c r="Y202" s="68"/>
      <c r="AA202" s="20"/>
      <c r="AB202" s="69"/>
      <c r="AC202" s="20"/>
      <c r="AD202" s="20"/>
      <c r="AE202" s="69"/>
      <c r="AF202" s="20"/>
      <c r="AG202" s="19"/>
      <c r="AH202" s="19"/>
      <c r="AI202" s="19"/>
      <c r="AJ202" s="19"/>
      <c r="AK202" s="19"/>
      <c r="AL202" s="19"/>
    </row>
    <row r="203" spans="1:38">
      <c r="A203" s="17"/>
      <c r="H203" s="37"/>
      <c r="Y203" s="68"/>
      <c r="AA203" s="20"/>
      <c r="AB203" s="69"/>
      <c r="AC203" s="20"/>
      <c r="AD203" s="20"/>
      <c r="AE203" s="69"/>
      <c r="AF203" s="20"/>
      <c r="AG203" s="19"/>
      <c r="AH203" s="19"/>
      <c r="AI203" s="19"/>
      <c r="AJ203" s="19"/>
      <c r="AK203" s="19"/>
      <c r="AL203" s="19"/>
    </row>
    <row r="204" spans="1:38">
      <c r="H204" s="37"/>
      <c r="Y204" s="68"/>
      <c r="AA204" s="20"/>
      <c r="AB204" s="69"/>
      <c r="AC204" s="20"/>
      <c r="AD204" s="20"/>
      <c r="AE204" s="69"/>
      <c r="AF204" s="20"/>
      <c r="AG204" s="19"/>
      <c r="AH204" s="19"/>
      <c r="AI204" s="19"/>
      <c r="AJ204" s="19"/>
      <c r="AK204" s="19"/>
      <c r="AL204" s="19"/>
    </row>
    <row r="205" spans="1:38">
      <c r="C205" s="8"/>
      <c r="D205" s="8"/>
      <c r="E205" s="9"/>
      <c r="H205" s="37"/>
      <c r="Y205" s="68"/>
      <c r="AA205" s="20"/>
      <c r="AB205" s="69"/>
      <c r="AC205" s="20"/>
      <c r="AD205" s="20"/>
      <c r="AE205" s="69"/>
      <c r="AF205" s="20"/>
      <c r="AG205" s="19"/>
      <c r="AH205" s="19"/>
      <c r="AI205" s="19"/>
      <c r="AJ205" s="19"/>
      <c r="AK205" s="19"/>
      <c r="AL205" s="19"/>
    </row>
    <row r="206" spans="1:38">
      <c r="C206" s="8"/>
      <c r="D206" s="8"/>
      <c r="E206" s="9"/>
      <c r="H206" s="37"/>
      <c r="Y206" s="68"/>
      <c r="AA206" s="20"/>
      <c r="AB206" s="69"/>
      <c r="AC206" s="20"/>
      <c r="AD206" s="20"/>
      <c r="AE206" s="69"/>
      <c r="AF206" s="20"/>
      <c r="AG206" s="19"/>
      <c r="AH206" s="19"/>
      <c r="AI206" s="19"/>
      <c r="AJ206" s="19"/>
      <c r="AK206" s="19"/>
      <c r="AL206" s="19"/>
    </row>
    <row r="207" spans="1:38">
      <c r="C207" s="8"/>
      <c r="D207" s="8"/>
      <c r="E207" s="9"/>
      <c r="H207" s="37"/>
      <c r="Y207" s="68"/>
      <c r="AA207" s="20"/>
      <c r="AB207" s="69"/>
      <c r="AC207" s="20"/>
      <c r="AD207" s="20"/>
      <c r="AE207" s="69"/>
      <c r="AF207" s="20"/>
      <c r="AG207" s="19"/>
      <c r="AH207" s="19"/>
      <c r="AI207" s="19"/>
      <c r="AJ207" s="19"/>
      <c r="AK207" s="19"/>
      <c r="AL207" s="19"/>
    </row>
    <row r="208" spans="1:38">
      <c r="C208" s="8"/>
      <c r="D208" s="8"/>
      <c r="E208" s="9"/>
      <c r="H208" s="37"/>
      <c r="Y208" s="68"/>
      <c r="AA208" s="20"/>
      <c r="AB208" s="69"/>
      <c r="AC208" s="20"/>
      <c r="AD208" s="20"/>
      <c r="AE208" s="69"/>
      <c r="AF208" s="20"/>
      <c r="AG208" s="19"/>
      <c r="AH208" s="19"/>
      <c r="AI208" s="19"/>
      <c r="AJ208" s="19"/>
      <c r="AK208" s="19"/>
      <c r="AL208" s="19"/>
    </row>
    <row r="209" spans="1:38">
      <c r="C209" s="8"/>
      <c r="D209" s="8"/>
      <c r="E209" s="9"/>
      <c r="H209" s="37"/>
      <c r="Y209" s="68"/>
      <c r="AA209" s="20"/>
      <c r="AB209" s="69"/>
      <c r="AC209" s="20"/>
      <c r="AD209" s="20"/>
      <c r="AE209" s="69"/>
      <c r="AF209" s="20"/>
      <c r="AG209" s="19"/>
      <c r="AH209" s="19"/>
      <c r="AI209" s="19"/>
      <c r="AJ209" s="19"/>
      <c r="AK209" s="19"/>
      <c r="AL209" s="19"/>
    </row>
    <row r="210" spans="1:38">
      <c r="C210" s="8"/>
      <c r="D210" s="8"/>
      <c r="E210" s="9"/>
      <c r="H210" s="37"/>
      <c r="Y210" s="68"/>
      <c r="AA210" s="20"/>
      <c r="AB210" s="69"/>
      <c r="AC210" s="20"/>
      <c r="AD210" s="20"/>
      <c r="AE210" s="69"/>
      <c r="AF210" s="20"/>
      <c r="AG210" s="19"/>
      <c r="AH210" s="19"/>
      <c r="AI210" s="19"/>
      <c r="AJ210" s="19"/>
      <c r="AK210" s="19"/>
      <c r="AL210" s="19"/>
    </row>
    <row r="211" spans="1:38">
      <c r="H211" s="37"/>
      <c r="Y211" s="68"/>
      <c r="AA211" s="20"/>
      <c r="AB211" s="69"/>
      <c r="AC211" s="20"/>
      <c r="AD211" s="20"/>
      <c r="AE211" s="69"/>
      <c r="AF211" s="20"/>
      <c r="AG211" s="19"/>
      <c r="AH211" s="19"/>
      <c r="AI211" s="19"/>
      <c r="AJ211" s="19"/>
      <c r="AK211" s="19"/>
      <c r="AL211" s="19"/>
    </row>
    <row r="212" spans="1:38">
      <c r="C212" s="8"/>
      <c r="D212" s="8"/>
      <c r="E212" s="9"/>
      <c r="H212" s="37"/>
      <c r="Y212" s="68"/>
      <c r="AA212" s="20"/>
      <c r="AB212" s="69"/>
      <c r="AC212" s="20"/>
      <c r="AD212" s="20"/>
      <c r="AE212" s="69"/>
      <c r="AF212" s="20"/>
      <c r="AG212" s="19"/>
      <c r="AH212" s="19"/>
      <c r="AI212" s="19"/>
      <c r="AJ212" s="19"/>
      <c r="AK212" s="19"/>
      <c r="AL212" s="19"/>
    </row>
    <row r="213" spans="1:38">
      <c r="C213" s="8"/>
      <c r="D213" s="8"/>
      <c r="E213" s="9"/>
      <c r="H213" s="37"/>
      <c r="Y213" s="68"/>
      <c r="AA213" s="20"/>
      <c r="AB213" s="69"/>
      <c r="AC213" s="20"/>
      <c r="AD213" s="20"/>
      <c r="AE213" s="69"/>
      <c r="AF213" s="20"/>
      <c r="AG213" s="19"/>
      <c r="AH213" s="19"/>
      <c r="AI213" s="19"/>
      <c r="AJ213" s="19"/>
      <c r="AK213" s="19"/>
      <c r="AL213" s="19"/>
    </row>
    <row r="214" spans="1:38">
      <c r="C214" s="8"/>
      <c r="D214" s="8"/>
      <c r="E214" s="9"/>
      <c r="H214" s="37"/>
      <c r="Y214" s="68"/>
      <c r="AA214" s="20"/>
      <c r="AB214" s="69"/>
      <c r="AC214" s="20"/>
      <c r="AD214" s="20"/>
      <c r="AE214" s="69"/>
      <c r="AF214" s="20"/>
      <c r="AG214" s="19"/>
      <c r="AH214" s="19"/>
      <c r="AI214" s="19"/>
      <c r="AJ214" s="19"/>
      <c r="AK214" s="19"/>
      <c r="AL214" s="19"/>
    </row>
    <row r="215" spans="1:38">
      <c r="C215" s="8"/>
      <c r="D215" s="8"/>
      <c r="E215" s="9"/>
      <c r="H215" s="37"/>
      <c r="Y215" s="68"/>
      <c r="AA215" s="20"/>
      <c r="AB215" s="69"/>
      <c r="AC215" s="20"/>
      <c r="AD215" s="20"/>
      <c r="AE215" s="69"/>
      <c r="AF215" s="20"/>
      <c r="AG215" s="19"/>
      <c r="AH215" s="19"/>
      <c r="AI215" s="19"/>
      <c r="AJ215" s="19"/>
      <c r="AK215" s="19"/>
      <c r="AL215" s="19"/>
    </row>
    <row r="216" spans="1:38">
      <c r="C216" s="8"/>
      <c r="D216" s="8"/>
      <c r="E216" s="9"/>
      <c r="H216" s="37"/>
      <c r="Y216" s="68"/>
      <c r="AA216" s="20"/>
      <c r="AB216" s="69"/>
      <c r="AC216" s="20"/>
      <c r="AD216" s="20"/>
      <c r="AE216" s="69"/>
      <c r="AF216" s="20"/>
      <c r="AG216" s="19"/>
      <c r="AH216" s="19"/>
      <c r="AI216" s="19"/>
      <c r="AJ216" s="19"/>
      <c r="AK216" s="19"/>
      <c r="AL216" s="19"/>
    </row>
    <row r="217" spans="1:38">
      <c r="C217" s="8"/>
      <c r="D217" s="8"/>
      <c r="E217" s="9"/>
      <c r="H217" s="37"/>
      <c r="Y217" s="68"/>
      <c r="AA217" s="20"/>
      <c r="AB217" s="69"/>
      <c r="AC217" s="20"/>
      <c r="AD217" s="20"/>
      <c r="AE217" s="69"/>
      <c r="AF217" s="20"/>
      <c r="AG217" s="19"/>
      <c r="AH217" s="19"/>
      <c r="AI217" s="19"/>
      <c r="AJ217" s="19"/>
      <c r="AK217" s="19"/>
      <c r="AL217" s="19"/>
    </row>
    <row r="218" spans="1:38">
      <c r="C218" s="8"/>
      <c r="D218" s="8"/>
      <c r="E218" s="9"/>
      <c r="H218" s="37"/>
      <c r="Y218" s="68"/>
      <c r="AA218" s="20"/>
      <c r="AB218" s="69"/>
      <c r="AC218" s="20"/>
      <c r="AD218" s="20"/>
      <c r="AE218" s="69"/>
      <c r="AF218" s="20"/>
      <c r="AG218" s="19"/>
      <c r="AH218" s="19"/>
      <c r="AI218" s="19"/>
      <c r="AJ218" s="19"/>
      <c r="AK218" s="19"/>
      <c r="AL218" s="19"/>
    </row>
    <row r="219" spans="1:38">
      <c r="C219" s="8"/>
      <c r="D219" s="8"/>
      <c r="E219" s="9"/>
      <c r="H219" s="37"/>
      <c r="Y219" s="68"/>
      <c r="AA219" s="20"/>
      <c r="AB219" s="69"/>
      <c r="AC219" s="20"/>
      <c r="AD219" s="20"/>
      <c r="AE219" s="69"/>
      <c r="AF219" s="20"/>
      <c r="AG219" s="19"/>
      <c r="AH219" s="19"/>
      <c r="AI219" s="19"/>
      <c r="AJ219" s="19"/>
      <c r="AK219" s="19"/>
      <c r="AL219" s="19"/>
    </row>
    <row r="220" spans="1:38">
      <c r="H220" s="37"/>
      <c r="Y220" s="68"/>
      <c r="AA220" s="20"/>
      <c r="AB220" s="69"/>
      <c r="AC220" s="20"/>
      <c r="AD220" s="20"/>
      <c r="AE220" s="69"/>
      <c r="AF220" s="20"/>
      <c r="AG220" s="19"/>
      <c r="AH220" s="19"/>
      <c r="AI220" s="19"/>
      <c r="AJ220" s="19"/>
      <c r="AK220" s="19"/>
      <c r="AL220" s="19"/>
    </row>
    <row r="221" spans="1:38">
      <c r="A221" s="17"/>
      <c r="H221" s="37"/>
      <c r="Y221" s="68"/>
      <c r="AA221" s="20"/>
      <c r="AB221" s="69"/>
      <c r="AC221" s="20"/>
      <c r="AD221" s="20"/>
      <c r="AE221" s="69"/>
      <c r="AF221" s="20"/>
      <c r="AG221" s="19"/>
      <c r="AH221" s="19"/>
      <c r="AI221" s="19"/>
      <c r="AJ221" s="19"/>
      <c r="AK221" s="19"/>
      <c r="AL221" s="19"/>
    </row>
    <row r="222" spans="1:38">
      <c r="H222" s="37"/>
      <c r="Y222" s="68"/>
      <c r="AA222" s="20"/>
      <c r="AB222" s="69"/>
      <c r="AC222" s="20"/>
      <c r="AD222" s="20"/>
      <c r="AE222" s="69"/>
      <c r="AF222" s="20"/>
      <c r="AG222" s="19"/>
      <c r="AH222" s="19"/>
      <c r="AI222" s="19"/>
      <c r="AJ222" s="19"/>
      <c r="AK222" s="19"/>
      <c r="AL222" s="19"/>
    </row>
    <row r="223" spans="1:38">
      <c r="C223" s="8"/>
      <c r="D223" s="8"/>
      <c r="E223" s="9"/>
      <c r="H223" s="37"/>
      <c r="Y223" s="68"/>
      <c r="AA223" s="20"/>
      <c r="AB223" s="69"/>
      <c r="AC223" s="20"/>
      <c r="AD223" s="20"/>
      <c r="AE223" s="69"/>
      <c r="AF223" s="20"/>
      <c r="AG223" s="19"/>
      <c r="AH223" s="19"/>
      <c r="AI223" s="19"/>
      <c r="AJ223" s="19"/>
      <c r="AK223" s="19"/>
      <c r="AL223" s="19"/>
    </row>
    <row r="224" spans="1:38">
      <c r="H224" s="37"/>
      <c r="Y224" s="68"/>
      <c r="AA224" s="20"/>
      <c r="AB224" s="69"/>
      <c r="AC224" s="20"/>
      <c r="AD224" s="20"/>
      <c r="AE224" s="69"/>
      <c r="AF224" s="20"/>
      <c r="AG224" s="19"/>
      <c r="AH224" s="19"/>
      <c r="AI224" s="19"/>
      <c r="AJ224" s="19"/>
      <c r="AK224" s="19"/>
      <c r="AL224" s="19"/>
    </row>
    <row r="225" spans="1:38">
      <c r="C225" s="8"/>
      <c r="D225" s="8"/>
      <c r="E225" s="9"/>
      <c r="H225" s="37"/>
      <c r="Y225" s="68"/>
      <c r="AA225" s="20"/>
      <c r="AB225" s="69"/>
      <c r="AC225" s="20"/>
      <c r="AD225" s="20"/>
      <c r="AE225" s="69"/>
      <c r="AF225" s="20"/>
      <c r="AG225" s="19"/>
      <c r="AH225" s="19"/>
      <c r="AI225" s="19"/>
      <c r="AJ225" s="19"/>
      <c r="AK225" s="19"/>
      <c r="AL225" s="19"/>
    </row>
    <row r="226" spans="1:38">
      <c r="H226" s="37"/>
      <c r="Y226" s="68"/>
      <c r="AA226" s="20"/>
      <c r="AB226" s="69"/>
      <c r="AC226" s="20"/>
      <c r="AD226" s="20"/>
      <c r="AE226" s="69"/>
      <c r="AF226" s="20"/>
      <c r="AG226" s="19"/>
      <c r="AH226" s="19"/>
      <c r="AI226" s="19"/>
      <c r="AJ226" s="19"/>
      <c r="AK226" s="19"/>
      <c r="AL226" s="19"/>
    </row>
    <row r="227" spans="1:38">
      <c r="C227" s="8"/>
      <c r="D227" s="8"/>
      <c r="E227" s="9"/>
      <c r="H227" s="37"/>
      <c r="Y227" s="68"/>
      <c r="AA227" s="20"/>
      <c r="AB227" s="69"/>
      <c r="AC227" s="20"/>
      <c r="AD227" s="20"/>
      <c r="AE227" s="69"/>
      <c r="AF227" s="20"/>
      <c r="AG227" s="19"/>
      <c r="AH227" s="19"/>
      <c r="AI227" s="19"/>
      <c r="AJ227" s="19"/>
      <c r="AK227" s="19"/>
      <c r="AL227" s="19"/>
    </row>
    <row r="228" spans="1:38">
      <c r="H228" s="37"/>
      <c r="Y228" s="68"/>
      <c r="AA228" s="20"/>
      <c r="AB228" s="69"/>
      <c r="AC228" s="20"/>
      <c r="AD228" s="20"/>
      <c r="AE228" s="69"/>
      <c r="AF228" s="20"/>
      <c r="AG228" s="19"/>
      <c r="AH228" s="19"/>
      <c r="AI228" s="19"/>
      <c r="AJ228" s="19"/>
      <c r="AK228" s="19"/>
      <c r="AL228" s="19"/>
    </row>
    <row r="229" spans="1:38">
      <c r="C229" s="8"/>
      <c r="D229" s="8"/>
      <c r="E229" s="9"/>
      <c r="H229" s="37"/>
      <c r="Y229" s="68"/>
      <c r="AA229" s="20"/>
      <c r="AB229" s="69"/>
      <c r="AC229" s="20"/>
      <c r="AD229" s="20"/>
      <c r="AE229" s="69"/>
      <c r="AF229" s="20"/>
      <c r="AG229" s="19"/>
      <c r="AH229" s="19"/>
      <c r="AI229" s="19"/>
      <c r="AJ229" s="19"/>
      <c r="AK229" s="19"/>
      <c r="AL229" s="19"/>
    </row>
    <row r="230" spans="1:38">
      <c r="H230" s="37"/>
      <c r="Y230" s="68"/>
      <c r="AA230" s="20"/>
      <c r="AB230" s="69"/>
      <c r="AC230" s="20"/>
      <c r="AD230" s="20"/>
      <c r="AE230" s="69"/>
      <c r="AF230" s="20"/>
      <c r="AG230" s="19"/>
      <c r="AH230" s="19"/>
      <c r="AI230" s="19"/>
      <c r="AJ230" s="19"/>
      <c r="AK230" s="19"/>
      <c r="AL230" s="19"/>
    </row>
    <row r="231" spans="1:38">
      <c r="C231" s="8"/>
      <c r="D231" s="8"/>
      <c r="E231" s="9"/>
      <c r="H231" s="37"/>
      <c r="Y231" s="68"/>
      <c r="AA231" s="20"/>
      <c r="AB231" s="69"/>
      <c r="AC231" s="20"/>
      <c r="AD231" s="20"/>
      <c r="AE231" s="69"/>
      <c r="AF231" s="20"/>
      <c r="AG231" s="19"/>
      <c r="AH231" s="19"/>
      <c r="AI231" s="19"/>
      <c r="AJ231" s="19"/>
      <c r="AK231" s="19"/>
      <c r="AL231" s="19"/>
    </row>
    <row r="232" spans="1:38">
      <c r="C232" s="8"/>
      <c r="D232" s="8"/>
      <c r="E232" s="9"/>
      <c r="H232" s="37"/>
      <c r="Y232" s="68"/>
      <c r="AA232" s="20"/>
      <c r="AB232" s="69"/>
      <c r="AC232" s="20"/>
      <c r="AD232" s="20"/>
      <c r="AE232" s="69"/>
      <c r="AF232" s="20"/>
      <c r="AG232" s="19"/>
      <c r="AH232" s="19"/>
      <c r="AI232" s="19"/>
      <c r="AJ232" s="19"/>
      <c r="AK232" s="19"/>
      <c r="AL232" s="19"/>
    </row>
    <row r="233" spans="1:38">
      <c r="H233" s="37"/>
      <c r="Y233" s="68"/>
      <c r="AA233" s="20"/>
      <c r="AB233" s="69"/>
      <c r="AC233" s="20"/>
      <c r="AD233" s="20"/>
      <c r="AE233" s="69"/>
      <c r="AF233" s="20"/>
      <c r="AG233" s="19"/>
      <c r="AH233" s="19"/>
      <c r="AI233" s="19"/>
      <c r="AJ233" s="19"/>
      <c r="AK233" s="19"/>
      <c r="AL233" s="19"/>
    </row>
    <row r="234" spans="1:38">
      <c r="A234" s="17"/>
      <c r="H234" s="37"/>
      <c r="Y234" s="68"/>
      <c r="AA234" s="20"/>
      <c r="AB234" s="69"/>
      <c r="AC234" s="20"/>
      <c r="AD234" s="20"/>
      <c r="AE234" s="69"/>
      <c r="AF234" s="20"/>
      <c r="AG234" s="19"/>
      <c r="AH234" s="19"/>
      <c r="AI234" s="19"/>
      <c r="AJ234" s="19"/>
      <c r="AK234" s="19"/>
      <c r="AL234" s="19"/>
    </row>
    <row r="235" spans="1:38">
      <c r="C235" s="8"/>
      <c r="D235" s="8"/>
      <c r="H235" s="37"/>
      <c r="Y235" s="68"/>
      <c r="AA235" s="20"/>
      <c r="AB235" s="69"/>
      <c r="AC235" s="20"/>
      <c r="AD235" s="20"/>
      <c r="AE235" s="69"/>
      <c r="AF235" s="20"/>
      <c r="AG235" s="19"/>
      <c r="AH235" s="19"/>
      <c r="AI235" s="19"/>
      <c r="AJ235" s="19"/>
      <c r="AK235" s="19"/>
      <c r="AL235" s="19"/>
    </row>
    <row r="236" spans="1:38">
      <c r="H236" s="37"/>
      <c r="Y236" s="68"/>
      <c r="AA236" s="20"/>
      <c r="AB236" s="69"/>
      <c r="AC236" s="20"/>
      <c r="AD236" s="20"/>
      <c r="AE236" s="69"/>
      <c r="AF236" s="20"/>
      <c r="AG236" s="19"/>
      <c r="AH236" s="19"/>
      <c r="AI236" s="19"/>
      <c r="AJ236" s="19"/>
      <c r="AK236" s="19"/>
      <c r="AL236" s="19"/>
    </row>
    <row r="237" spans="1:38">
      <c r="A237" s="17"/>
      <c r="H237" s="37"/>
      <c r="Y237" s="68"/>
      <c r="AA237" s="20"/>
      <c r="AB237" s="69"/>
      <c r="AC237" s="20"/>
      <c r="AD237" s="20"/>
      <c r="AE237" s="69"/>
      <c r="AF237" s="20"/>
      <c r="AG237" s="19"/>
      <c r="AH237" s="19"/>
      <c r="AI237" s="19"/>
      <c r="AJ237" s="19"/>
      <c r="AK237" s="19"/>
      <c r="AL237" s="19"/>
    </row>
    <row r="238" spans="1:38">
      <c r="H238" s="37"/>
      <c r="Y238" s="68"/>
      <c r="AA238" s="20"/>
      <c r="AB238" s="69"/>
      <c r="AC238" s="20"/>
      <c r="AD238" s="20"/>
      <c r="AE238" s="69"/>
      <c r="AF238" s="20"/>
      <c r="AG238" s="19"/>
      <c r="AH238" s="19"/>
      <c r="AI238" s="19"/>
      <c r="AJ238" s="19"/>
      <c r="AK238" s="19"/>
      <c r="AL238" s="19"/>
    </row>
    <row r="239" spans="1:38">
      <c r="C239" s="8"/>
      <c r="D239" s="8"/>
      <c r="E239" s="9"/>
      <c r="H239" s="37"/>
      <c r="Y239" s="68"/>
      <c r="AA239" s="20"/>
      <c r="AB239" s="69"/>
      <c r="AC239" s="20"/>
      <c r="AD239" s="20"/>
      <c r="AE239" s="69"/>
      <c r="AF239" s="20"/>
      <c r="AG239" s="19"/>
      <c r="AH239" s="19"/>
      <c r="AI239" s="19"/>
      <c r="AJ239" s="19"/>
      <c r="AK239" s="19"/>
      <c r="AL239" s="19"/>
    </row>
    <row r="240" spans="1:38">
      <c r="C240" s="8"/>
      <c r="D240" s="8"/>
      <c r="E240" s="9"/>
      <c r="H240" s="37"/>
      <c r="Y240" s="68"/>
      <c r="AA240" s="20"/>
      <c r="AB240" s="69"/>
      <c r="AC240" s="20"/>
      <c r="AD240" s="20"/>
      <c r="AE240" s="69"/>
      <c r="AF240" s="20"/>
      <c r="AG240" s="19"/>
      <c r="AH240" s="19"/>
      <c r="AI240" s="19"/>
      <c r="AJ240" s="19"/>
      <c r="AK240" s="19"/>
      <c r="AL240" s="19"/>
    </row>
    <row r="241" spans="3:38">
      <c r="C241" s="8"/>
      <c r="D241" s="8"/>
      <c r="E241" s="9"/>
      <c r="H241" s="37"/>
      <c r="Y241" s="68"/>
      <c r="AA241" s="20"/>
      <c r="AB241" s="69"/>
      <c r="AC241" s="20"/>
      <c r="AD241" s="20"/>
      <c r="AE241" s="69"/>
      <c r="AF241" s="20"/>
      <c r="AG241" s="19"/>
      <c r="AH241" s="19"/>
      <c r="AI241" s="19"/>
      <c r="AJ241" s="19"/>
      <c r="AK241" s="19"/>
      <c r="AL241" s="19"/>
    </row>
    <row r="242" spans="3:38">
      <c r="C242" s="8"/>
      <c r="D242" s="8"/>
      <c r="E242" s="9"/>
      <c r="H242" s="37"/>
      <c r="Y242" s="68"/>
      <c r="AA242" s="20"/>
      <c r="AB242" s="69"/>
      <c r="AC242" s="20"/>
      <c r="AD242" s="20"/>
      <c r="AE242" s="69"/>
      <c r="AF242" s="20"/>
      <c r="AG242" s="19"/>
      <c r="AH242" s="19"/>
      <c r="AI242" s="19"/>
      <c r="AJ242" s="19"/>
      <c r="AK242" s="19"/>
      <c r="AL242" s="19"/>
    </row>
    <row r="243" spans="3:38">
      <c r="C243" s="8"/>
      <c r="D243" s="8"/>
      <c r="E243" s="9"/>
      <c r="H243" s="37"/>
      <c r="Y243" s="68"/>
      <c r="AA243" s="20"/>
      <c r="AB243" s="69"/>
      <c r="AC243" s="20"/>
      <c r="AD243" s="20"/>
      <c r="AE243" s="69"/>
      <c r="AF243" s="20"/>
      <c r="AG243" s="19"/>
      <c r="AH243" s="19"/>
      <c r="AI243" s="19"/>
      <c r="AJ243" s="19"/>
      <c r="AK243" s="19"/>
      <c r="AL243" s="19"/>
    </row>
    <row r="244" spans="3:38">
      <c r="C244" s="8"/>
      <c r="D244" s="8"/>
      <c r="E244" s="9"/>
      <c r="H244" s="37"/>
      <c r="Y244" s="68"/>
      <c r="AA244" s="20"/>
      <c r="AB244" s="69"/>
      <c r="AC244" s="20"/>
      <c r="AD244" s="20"/>
      <c r="AE244" s="69"/>
      <c r="AF244" s="20"/>
      <c r="AG244" s="19"/>
      <c r="AH244" s="19"/>
      <c r="AI244" s="19"/>
      <c r="AJ244" s="19"/>
      <c r="AK244" s="19"/>
      <c r="AL244" s="19"/>
    </row>
    <row r="245" spans="3:38">
      <c r="C245" s="8"/>
      <c r="D245" s="8"/>
      <c r="E245" s="9"/>
      <c r="H245" s="37"/>
      <c r="Y245" s="68"/>
      <c r="AA245" s="20"/>
      <c r="AB245" s="69"/>
      <c r="AC245" s="20"/>
      <c r="AD245" s="20"/>
      <c r="AE245" s="69"/>
      <c r="AF245" s="20"/>
      <c r="AG245" s="19"/>
      <c r="AH245" s="19"/>
      <c r="AI245" s="19"/>
      <c r="AJ245" s="19"/>
      <c r="AK245" s="19"/>
      <c r="AL245" s="19"/>
    </row>
    <row r="246" spans="3:38">
      <c r="C246" s="8"/>
      <c r="D246" s="8"/>
      <c r="E246" s="9"/>
      <c r="H246" s="37"/>
      <c r="Y246" s="68"/>
      <c r="AA246" s="20"/>
      <c r="AB246" s="69"/>
      <c r="AC246" s="20"/>
      <c r="AD246" s="20"/>
      <c r="AE246" s="69"/>
      <c r="AF246" s="20"/>
      <c r="AG246" s="19"/>
      <c r="AH246" s="19"/>
      <c r="AI246" s="19"/>
      <c r="AJ246" s="19"/>
      <c r="AK246" s="19"/>
      <c r="AL246" s="19"/>
    </row>
    <row r="247" spans="3:38">
      <c r="C247" s="8"/>
      <c r="D247" s="8"/>
      <c r="E247" s="9"/>
      <c r="H247" s="37"/>
      <c r="Y247" s="68"/>
      <c r="AA247" s="20"/>
      <c r="AB247" s="69"/>
      <c r="AC247" s="20"/>
      <c r="AD247" s="20"/>
      <c r="AE247" s="69"/>
      <c r="AF247" s="20"/>
      <c r="AG247" s="19"/>
      <c r="AH247" s="19"/>
      <c r="AI247" s="19"/>
      <c r="AJ247" s="19"/>
      <c r="AK247" s="19"/>
      <c r="AL247" s="19"/>
    </row>
    <row r="248" spans="3:38">
      <c r="C248" s="8"/>
      <c r="D248" s="8"/>
      <c r="E248" s="9"/>
      <c r="H248" s="37"/>
      <c r="Y248" s="68"/>
      <c r="AA248" s="20"/>
      <c r="AB248" s="69"/>
      <c r="AC248" s="20"/>
      <c r="AD248" s="20"/>
      <c r="AE248" s="69"/>
      <c r="AF248" s="20"/>
      <c r="AG248" s="19"/>
      <c r="AH248" s="19"/>
      <c r="AI248" s="19"/>
      <c r="AJ248" s="19"/>
      <c r="AK248" s="19"/>
      <c r="AL248" s="19"/>
    </row>
    <row r="249" spans="3:38">
      <c r="H249" s="37"/>
      <c r="Y249" s="68"/>
      <c r="AA249" s="20"/>
      <c r="AB249" s="69"/>
      <c r="AC249" s="20"/>
      <c r="AD249" s="20"/>
      <c r="AE249" s="69"/>
      <c r="AF249" s="20"/>
      <c r="AG249" s="19"/>
      <c r="AH249" s="19"/>
      <c r="AI249" s="19"/>
      <c r="AJ249" s="19"/>
      <c r="AK249" s="19"/>
      <c r="AL249" s="19"/>
    </row>
    <row r="250" spans="3:38">
      <c r="C250" s="8"/>
      <c r="D250" s="8"/>
      <c r="E250" s="9"/>
      <c r="H250" s="37"/>
      <c r="Y250" s="68"/>
      <c r="AA250" s="20"/>
      <c r="AB250" s="69"/>
      <c r="AC250" s="20"/>
      <c r="AD250" s="20"/>
      <c r="AE250" s="69"/>
      <c r="AF250" s="20"/>
      <c r="AG250" s="19"/>
      <c r="AH250" s="19"/>
      <c r="AI250" s="19"/>
      <c r="AJ250" s="19"/>
      <c r="AK250" s="19"/>
      <c r="AL250" s="19"/>
    </row>
    <row r="251" spans="3:38">
      <c r="C251" s="8"/>
      <c r="D251" s="8"/>
      <c r="E251" s="9"/>
      <c r="H251" s="37"/>
      <c r="Y251" s="68"/>
      <c r="AA251" s="20"/>
      <c r="AB251" s="69"/>
      <c r="AC251" s="20"/>
      <c r="AD251" s="20"/>
      <c r="AE251" s="69"/>
      <c r="AF251" s="20"/>
      <c r="AG251" s="19"/>
      <c r="AH251" s="19"/>
      <c r="AI251" s="19"/>
      <c r="AJ251" s="19"/>
      <c r="AK251" s="19"/>
      <c r="AL251" s="19"/>
    </row>
    <row r="252" spans="3:38">
      <c r="C252" s="8"/>
      <c r="D252" s="8"/>
      <c r="E252" s="9"/>
      <c r="H252" s="37"/>
      <c r="Y252" s="68"/>
      <c r="AA252" s="20"/>
      <c r="AB252" s="69"/>
      <c r="AC252" s="20"/>
      <c r="AD252" s="20"/>
      <c r="AE252" s="69"/>
      <c r="AF252" s="20"/>
      <c r="AG252" s="19"/>
      <c r="AH252" s="19"/>
      <c r="AI252" s="19"/>
      <c r="AJ252" s="19"/>
      <c r="AK252" s="19"/>
      <c r="AL252" s="19"/>
    </row>
    <row r="253" spans="3:38">
      <c r="C253" s="8"/>
      <c r="D253" s="8"/>
      <c r="E253" s="9"/>
      <c r="H253" s="37"/>
      <c r="Y253" s="68"/>
      <c r="AA253" s="20"/>
      <c r="AB253" s="69"/>
      <c r="AC253" s="20"/>
      <c r="AD253" s="20"/>
      <c r="AE253" s="69"/>
      <c r="AF253" s="20"/>
      <c r="AG253" s="19"/>
      <c r="AH253" s="19"/>
      <c r="AI253" s="19"/>
      <c r="AJ253" s="19"/>
      <c r="AK253" s="19"/>
      <c r="AL253" s="19"/>
    </row>
    <row r="254" spans="3:38">
      <c r="C254" s="8"/>
      <c r="D254" s="8"/>
      <c r="E254" s="9"/>
      <c r="H254" s="37"/>
      <c r="Y254" s="68"/>
      <c r="AA254" s="20"/>
      <c r="AB254" s="69"/>
      <c r="AC254" s="20"/>
      <c r="AD254" s="20"/>
      <c r="AE254" s="69"/>
      <c r="AF254" s="20"/>
      <c r="AG254" s="19"/>
      <c r="AH254" s="19"/>
      <c r="AI254" s="19"/>
      <c r="AJ254" s="19"/>
      <c r="AK254" s="19"/>
      <c r="AL254" s="19"/>
    </row>
    <row r="255" spans="3:38">
      <c r="H255" s="37"/>
      <c r="Y255" s="68"/>
      <c r="AA255" s="20"/>
      <c r="AB255" s="69"/>
      <c r="AC255" s="20"/>
      <c r="AD255" s="20"/>
      <c r="AE255" s="69"/>
      <c r="AF255" s="20"/>
      <c r="AG255" s="19"/>
      <c r="AH255" s="19"/>
      <c r="AI255" s="19"/>
      <c r="AJ255" s="19"/>
      <c r="AK255" s="19"/>
      <c r="AL255" s="19"/>
    </row>
    <row r="256" spans="3:38">
      <c r="C256" s="8"/>
      <c r="D256" s="8"/>
      <c r="E256" s="9"/>
      <c r="H256" s="37"/>
      <c r="Y256" s="68"/>
      <c r="AA256" s="20"/>
      <c r="AB256" s="69"/>
      <c r="AC256" s="20"/>
      <c r="AD256" s="20"/>
      <c r="AE256" s="69"/>
      <c r="AF256" s="20"/>
      <c r="AG256" s="19"/>
      <c r="AH256" s="19"/>
      <c r="AI256" s="19"/>
      <c r="AJ256" s="19"/>
      <c r="AK256" s="19"/>
      <c r="AL256" s="19"/>
    </row>
    <row r="257" spans="1:38">
      <c r="C257" s="8"/>
      <c r="D257" s="8"/>
      <c r="E257" s="9"/>
      <c r="H257" s="37"/>
      <c r="Y257" s="68"/>
      <c r="AA257" s="20"/>
      <c r="AB257" s="69"/>
      <c r="AC257" s="20"/>
      <c r="AD257" s="20"/>
      <c r="AE257" s="69"/>
      <c r="AF257" s="20"/>
      <c r="AG257" s="19"/>
      <c r="AH257" s="19"/>
      <c r="AI257" s="19"/>
      <c r="AJ257" s="19"/>
      <c r="AK257" s="19"/>
      <c r="AL257" s="19"/>
    </row>
    <row r="258" spans="1:38">
      <c r="C258" s="8"/>
      <c r="D258" s="8"/>
      <c r="E258" s="9"/>
      <c r="H258" s="37"/>
      <c r="Y258" s="68"/>
      <c r="AA258" s="20"/>
      <c r="AB258" s="69"/>
      <c r="AC258" s="20"/>
      <c r="AD258" s="20"/>
      <c r="AE258" s="69"/>
      <c r="AF258" s="20"/>
      <c r="AG258" s="19"/>
      <c r="AH258" s="19"/>
      <c r="AI258" s="19"/>
      <c r="AJ258" s="19"/>
      <c r="AK258" s="19"/>
      <c r="AL258" s="19"/>
    </row>
    <row r="259" spans="1:38">
      <c r="C259" s="8"/>
      <c r="D259" s="8"/>
      <c r="E259" s="9"/>
      <c r="H259" s="37"/>
      <c r="Y259" s="68"/>
      <c r="AA259" s="20"/>
      <c r="AB259" s="69"/>
      <c r="AC259" s="20"/>
      <c r="AD259" s="20"/>
      <c r="AE259" s="69"/>
      <c r="AF259" s="20"/>
      <c r="AG259" s="19"/>
      <c r="AH259" s="19"/>
      <c r="AI259" s="19"/>
      <c r="AJ259" s="19"/>
      <c r="AK259" s="19"/>
      <c r="AL259" s="19"/>
    </row>
    <row r="260" spans="1:38">
      <c r="E260" s="9"/>
      <c r="H260" s="37"/>
      <c r="Y260" s="68"/>
      <c r="AA260" s="20"/>
      <c r="AB260" s="69"/>
      <c r="AC260" s="20"/>
      <c r="AD260" s="20"/>
      <c r="AE260" s="69"/>
      <c r="AF260" s="20"/>
      <c r="AG260" s="19"/>
      <c r="AH260" s="19"/>
      <c r="AI260" s="19"/>
      <c r="AJ260" s="19"/>
      <c r="AK260" s="19"/>
      <c r="AL260" s="19"/>
    </row>
    <row r="261" spans="1:38">
      <c r="C261" s="8"/>
      <c r="D261" s="8"/>
      <c r="E261" s="9"/>
      <c r="H261" s="37"/>
      <c r="Y261" s="68"/>
      <c r="AA261" s="20"/>
      <c r="AB261" s="69"/>
      <c r="AC261" s="20"/>
      <c r="AD261" s="20"/>
      <c r="AE261" s="69"/>
      <c r="AF261" s="20"/>
      <c r="AG261" s="19"/>
      <c r="AH261" s="19"/>
      <c r="AI261" s="19"/>
      <c r="AJ261" s="19"/>
      <c r="AK261" s="19"/>
      <c r="AL261" s="19"/>
    </row>
    <row r="262" spans="1:38">
      <c r="C262" s="8"/>
      <c r="D262" s="8"/>
      <c r="E262" s="9"/>
      <c r="H262" s="37"/>
      <c r="Y262" s="68"/>
      <c r="AA262" s="20"/>
      <c r="AB262" s="69"/>
      <c r="AC262" s="20"/>
      <c r="AD262" s="20"/>
      <c r="AE262" s="69"/>
      <c r="AF262" s="20"/>
      <c r="AG262" s="19"/>
      <c r="AH262" s="19"/>
      <c r="AI262" s="19"/>
      <c r="AJ262" s="19"/>
      <c r="AK262" s="19"/>
      <c r="AL262" s="19"/>
    </row>
    <row r="263" spans="1:38">
      <c r="H263" s="37"/>
      <c r="Y263" s="68"/>
      <c r="AA263" s="20"/>
      <c r="AB263" s="69"/>
      <c r="AC263" s="20"/>
      <c r="AD263" s="20"/>
      <c r="AE263" s="69"/>
      <c r="AF263" s="20"/>
      <c r="AG263" s="19"/>
      <c r="AH263" s="19"/>
      <c r="AI263" s="19"/>
      <c r="AJ263" s="19"/>
      <c r="AK263" s="19"/>
      <c r="AL263" s="19"/>
    </row>
    <row r="264" spans="1:38">
      <c r="A264" s="17"/>
      <c r="H264" s="37"/>
      <c r="Y264" s="68"/>
      <c r="AA264" s="20"/>
      <c r="AB264" s="69"/>
      <c r="AC264" s="20"/>
      <c r="AD264" s="20"/>
      <c r="AE264" s="69"/>
      <c r="AF264" s="20"/>
      <c r="AG264" s="19"/>
      <c r="AH264" s="19"/>
      <c r="AI264" s="19"/>
      <c r="AJ264" s="19"/>
      <c r="AK264" s="19"/>
      <c r="AL264" s="19"/>
    </row>
    <row r="265" spans="1:38">
      <c r="Y265" s="68"/>
      <c r="AA265" s="20"/>
      <c r="AB265" s="69"/>
      <c r="AC265" s="20"/>
      <c r="AD265" s="20"/>
      <c r="AE265" s="69"/>
      <c r="AF265" s="20"/>
      <c r="AG265" s="19"/>
      <c r="AH265" s="19"/>
      <c r="AI265" s="19"/>
      <c r="AJ265" s="19"/>
      <c r="AK265" s="19"/>
      <c r="AL265" s="19"/>
    </row>
    <row r="266" spans="1:38">
      <c r="Y266" s="68"/>
      <c r="AA266" s="20"/>
      <c r="AB266" s="69"/>
      <c r="AC266" s="20"/>
      <c r="AD266" s="20"/>
      <c r="AE266" s="69"/>
      <c r="AF266" s="20"/>
      <c r="AG266" s="19"/>
      <c r="AH266" s="19"/>
      <c r="AI266" s="19"/>
      <c r="AJ266" s="19"/>
      <c r="AK266" s="19"/>
      <c r="AL266" s="19"/>
    </row>
    <row r="267" spans="1:38">
      <c r="Y267" s="68"/>
      <c r="AA267" s="20"/>
      <c r="AB267" s="69"/>
      <c r="AC267" s="20"/>
      <c r="AD267" s="20"/>
      <c r="AE267" s="69"/>
      <c r="AF267" s="20"/>
      <c r="AG267" s="19"/>
      <c r="AH267" s="19"/>
      <c r="AI267" s="19"/>
      <c r="AJ267" s="19"/>
      <c r="AK267" s="19"/>
      <c r="AL267" s="19"/>
    </row>
    <row r="268" spans="1:38">
      <c r="C268" s="8"/>
      <c r="D268" s="8"/>
      <c r="E268" s="9"/>
      <c r="Y268" s="68"/>
      <c r="AA268" s="20"/>
      <c r="AB268" s="69"/>
      <c r="AC268" s="20"/>
      <c r="AD268" s="20"/>
      <c r="AE268" s="69"/>
      <c r="AF268" s="20"/>
      <c r="AG268" s="19"/>
      <c r="AH268" s="19"/>
      <c r="AI268" s="19"/>
      <c r="AJ268" s="19"/>
      <c r="AK268" s="19"/>
      <c r="AL268" s="19"/>
    </row>
    <row r="269" spans="1:38">
      <c r="C269" s="8"/>
      <c r="D269" s="8"/>
      <c r="E269" s="9"/>
      <c r="Y269" s="68"/>
      <c r="AA269" s="20"/>
      <c r="AB269" s="69"/>
      <c r="AC269" s="20"/>
      <c r="AD269" s="20"/>
      <c r="AE269" s="69"/>
      <c r="AF269" s="20"/>
      <c r="AG269" s="19"/>
      <c r="AH269" s="19"/>
      <c r="AI269" s="19"/>
      <c r="AJ269" s="19"/>
      <c r="AK269" s="19"/>
      <c r="AL269" s="19"/>
    </row>
    <row r="270" spans="1:38">
      <c r="Y270" s="68"/>
      <c r="AA270" s="20"/>
      <c r="AB270" s="69"/>
      <c r="AC270" s="20"/>
      <c r="AD270" s="20"/>
      <c r="AE270" s="69"/>
      <c r="AF270" s="20"/>
      <c r="AG270" s="19"/>
      <c r="AH270" s="19"/>
      <c r="AI270" s="19"/>
      <c r="AJ270" s="19"/>
      <c r="AK270" s="19"/>
      <c r="AL270" s="19"/>
    </row>
    <row r="271" spans="1:38">
      <c r="C271" s="8"/>
      <c r="D271" s="8"/>
      <c r="E271" s="9"/>
      <c r="Y271" s="68"/>
      <c r="AA271" s="20"/>
      <c r="AB271" s="69"/>
      <c r="AC271" s="20"/>
      <c r="AD271" s="20"/>
      <c r="AE271" s="69"/>
      <c r="AF271" s="20"/>
      <c r="AG271" s="19"/>
      <c r="AH271" s="19"/>
      <c r="AI271" s="19"/>
      <c r="AJ271" s="19"/>
      <c r="AK271" s="19"/>
      <c r="AL271" s="19"/>
    </row>
  </sheetData>
  <mergeCells count="13">
    <mergeCell ref="T3:U3"/>
    <mergeCell ref="C1:E1"/>
    <mergeCell ref="G1:H1"/>
    <mergeCell ref="I1:J1"/>
    <mergeCell ref="K1:L1"/>
    <mergeCell ref="M1:P1"/>
    <mergeCell ref="R1:S1"/>
    <mergeCell ref="T1:U1"/>
    <mergeCell ref="AG1:AL1"/>
    <mergeCell ref="AG2:AH2"/>
    <mergeCell ref="AI2:AJ2"/>
    <mergeCell ref="AK2:AL2"/>
    <mergeCell ref="W1:Y1"/>
  </mergeCells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sqref="A1:H33"/>
    </sheetView>
  </sheetViews>
  <sheetFormatPr baseColWidth="10" defaultRowHeight="12.75"/>
  <cols>
    <col min="2" max="2" width="13" bestFit="1" customWidth="1"/>
    <col min="4" max="4" width="16.42578125" bestFit="1" customWidth="1"/>
  </cols>
  <sheetData>
    <row r="1" spans="1:4">
      <c r="A1" s="58"/>
      <c r="B1" s="58"/>
      <c r="C1" s="58"/>
      <c r="D1" s="58"/>
    </row>
    <row r="19" spans="1:5">
      <c r="A19" s="58"/>
      <c r="B19" s="58"/>
      <c r="D19" s="58"/>
      <c r="E19" s="58"/>
    </row>
  </sheetData>
  <mergeCells count="4">
    <mergeCell ref="A1:B1"/>
    <mergeCell ref="C1:D1"/>
    <mergeCell ref="A19:B19"/>
    <mergeCell ref="D19:E1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7</vt:i4>
      </vt:variant>
    </vt:vector>
  </HeadingPairs>
  <TitlesOfParts>
    <vt:vector size="9" baseType="lpstr">
      <vt:lpstr>Tabelle1</vt:lpstr>
      <vt:lpstr>Tabelle2</vt:lpstr>
      <vt:lpstr>Arbeitsbedarf</vt:lpstr>
      <vt:lpstr>Maschinenmassen</vt:lpstr>
      <vt:lpstr>Volumenbedarf</vt:lpstr>
      <vt:lpstr>Flächenbedarf</vt:lpstr>
      <vt:lpstr>LeistungV</vt:lpstr>
      <vt:lpstr>Leistungm2</vt:lpstr>
      <vt:lpstr>Leistungmasse</vt:lpstr>
    </vt:vector>
  </TitlesOfParts>
  <Company>TU Bergakademie Freiberg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JPL</dc:creator>
  <cp:lastModifiedBy>JPL</cp:lastModifiedBy>
  <dcterms:created xsi:type="dcterms:W3CDTF">2008-10-17T12:26:41Z</dcterms:created>
  <dcterms:modified xsi:type="dcterms:W3CDTF">2008-10-22T12:55:30Z</dcterms:modified>
</cp:coreProperties>
</file>