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80" windowHeight="7815" activeTab="7"/>
  </bookViews>
  <sheets>
    <sheet name="Tabelle1" sheetId="1" r:id="rId1"/>
    <sheet name="Arbeitsbedarf" sheetId="3" r:id="rId2"/>
    <sheet name="Maschinenmassen" sheetId="6" r:id="rId3"/>
    <sheet name="Volumenbedarf" sheetId="7" r:id="rId4"/>
    <sheet name="Flächenbedarf" sheetId="8" r:id="rId5"/>
    <sheet name="LeistungV" sheetId="9" r:id="rId6"/>
    <sheet name="Leistungm2" sheetId="10" r:id="rId7"/>
    <sheet name="Leistungmasse" sheetId="11" r:id="rId8"/>
  </sheets>
  <calcPr calcId="124519"/>
</workbook>
</file>

<file path=xl/calcChain.xml><?xml version="1.0" encoding="utf-8"?>
<calcChain xmlns="http://schemas.openxmlformats.org/spreadsheetml/2006/main">
  <c r="P6" i="1"/>
  <c r="R6"/>
  <c r="S6"/>
  <c r="T6"/>
  <c r="W6"/>
  <c r="Y6"/>
  <c r="AA6"/>
  <c r="AC6"/>
  <c r="AE6"/>
  <c r="AG6"/>
  <c r="P7"/>
  <c r="R7"/>
  <c r="S7"/>
  <c r="T7"/>
  <c r="W7"/>
  <c r="Y7"/>
  <c r="AA7"/>
  <c r="AC7"/>
  <c r="AE7"/>
  <c r="AG7"/>
  <c r="P8"/>
  <c r="R8"/>
  <c r="S8"/>
  <c r="T8"/>
  <c r="W8"/>
  <c r="Y8"/>
  <c r="AA8"/>
  <c r="AC8"/>
  <c r="AE8"/>
  <c r="AG8"/>
  <c r="P11"/>
  <c r="R11"/>
  <c r="S11"/>
  <c r="T11"/>
  <c r="W11"/>
  <c r="Y11"/>
  <c r="AA11"/>
  <c r="AC11"/>
  <c r="AE11"/>
  <c r="AG11"/>
  <c r="P20"/>
  <c r="R20"/>
  <c r="S20"/>
  <c r="T20"/>
  <c r="W20"/>
  <c r="Y20"/>
  <c r="AA20"/>
  <c r="AC20"/>
  <c r="AE20"/>
  <c r="AG20"/>
  <c r="P24"/>
  <c r="R24"/>
  <c r="S24"/>
  <c r="T24"/>
  <c r="W24"/>
  <c r="Y24"/>
  <c r="AA24"/>
  <c r="AC24"/>
  <c r="AE24"/>
  <c r="AG24"/>
  <c r="P25"/>
  <c r="R25"/>
  <c r="S25"/>
  <c r="T25"/>
  <c r="W25"/>
  <c r="Y25"/>
  <c r="AA25"/>
  <c r="AC25"/>
  <c r="AE25"/>
  <c r="AG25"/>
  <c r="P26"/>
  <c r="R26"/>
  <c r="S26"/>
  <c r="T26"/>
  <c r="W26"/>
  <c r="Y26"/>
  <c r="AA26"/>
  <c r="AC26"/>
  <c r="AE26"/>
  <c r="AG26"/>
  <c r="P27"/>
  <c r="R27"/>
  <c r="S27"/>
  <c r="T27"/>
  <c r="W27"/>
  <c r="Y27"/>
  <c r="AA27"/>
  <c r="AC27"/>
  <c r="AE27"/>
  <c r="AG27"/>
  <c r="P28"/>
  <c r="R28"/>
  <c r="S28"/>
  <c r="T28"/>
  <c r="W28"/>
  <c r="Y28"/>
  <c r="AA28"/>
  <c r="AC28"/>
  <c r="AE28"/>
  <c r="AG28"/>
  <c r="P32"/>
  <c r="R32"/>
  <c r="S32"/>
  <c r="T32"/>
  <c r="W32"/>
  <c r="Y32"/>
  <c r="AA32"/>
  <c r="AC32"/>
  <c r="AE32"/>
  <c r="AG32"/>
  <c r="P33"/>
  <c r="R33"/>
  <c r="S33"/>
  <c r="T33"/>
  <c r="W33"/>
  <c r="Y33"/>
  <c r="AA33"/>
  <c r="AC33"/>
  <c r="AE33"/>
  <c r="AG33"/>
  <c r="P34"/>
  <c r="R34"/>
  <c r="S34"/>
  <c r="T34"/>
  <c r="W34"/>
  <c r="Y34"/>
  <c r="AA34"/>
  <c r="AC34"/>
  <c r="AE34"/>
  <c r="AG34"/>
  <c r="P38"/>
  <c r="R38"/>
  <c r="AA38"/>
  <c r="AC38"/>
  <c r="P42"/>
  <c r="R42"/>
  <c r="S42"/>
  <c r="T42"/>
  <c r="W42"/>
  <c r="Y42"/>
  <c r="AA42"/>
  <c r="AC42"/>
  <c r="AE42"/>
  <c r="AG42"/>
  <c r="P43"/>
  <c r="R43"/>
  <c r="S43"/>
  <c r="T43"/>
  <c r="W43"/>
  <c r="Y43"/>
  <c r="AA43"/>
  <c r="AC43"/>
  <c r="AE43"/>
  <c r="AG43"/>
  <c r="P44"/>
  <c r="R44"/>
  <c r="S44"/>
  <c r="T44"/>
  <c r="W44"/>
  <c r="Y44"/>
  <c r="AA44"/>
  <c r="AC44"/>
  <c r="AE44"/>
  <c r="AG44"/>
  <c r="R45"/>
  <c r="S45"/>
  <c r="T45"/>
  <c r="V45"/>
  <c r="X45"/>
  <c r="Z45"/>
  <c r="AB45"/>
  <c r="AD45"/>
  <c r="AF45"/>
  <c r="R46"/>
  <c r="S46"/>
  <c r="T46"/>
  <c r="V46"/>
  <c r="X46"/>
  <c r="Z46"/>
  <c r="AB46"/>
  <c r="AD46"/>
  <c r="AF46"/>
  <c r="R47"/>
  <c r="S47"/>
  <c r="T47"/>
  <c r="V47"/>
  <c r="X47"/>
  <c r="Z47"/>
  <c r="AB47"/>
  <c r="AD47"/>
  <c r="AF47"/>
  <c r="R48"/>
  <c r="S48"/>
  <c r="T48"/>
  <c r="V48"/>
  <c r="X48"/>
  <c r="Z48"/>
  <c r="AB48"/>
  <c r="AD48"/>
  <c r="AF48"/>
  <c r="R49"/>
  <c r="S49"/>
  <c r="T49"/>
  <c r="V49"/>
  <c r="X49"/>
  <c r="Z49"/>
  <c r="AB49"/>
  <c r="AD49"/>
  <c r="AF49"/>
  <c r="P53"/>
  <c r="R53"/>
  <c r="S53"/>
  <c r="T53"/>
  <c r="W53"/>
  <c r="Y53"/>
  <c r="AA53"/>
  <c r="AC53"/>
  <c r="AE53"/>
  <c r="AG53"/>
  <c r="P54"/>
  <c r="R54"/>
  <c r="S54"/>
  <c r="T54"/>
  <c r="W54"/>
  <c r="Y54"/>
  <c r="AA54"/>
  <c r="AC54"/>
  <c r="AE54"/>
  <c r="AG54"/>
  <c r="P55"/>
  <c r="R55"/>
  <c r="S55"/>
  <c r="T55"/>
  <c r="W55"/>
  <c r="Y55"/>
  <c r="AA55"/>
  <c r="AC55"/>
  <c r="AE55"/>
  <c r="AG55"/>
  <c r="P56"/>
  <c r="R56"/>
  <c r="S56"/>
  <c r="T56"/>
  <c r="W56"/>
  <c r="Y56"/>
  <c r="AA56"/>
  <c r="AC56"/>
  <c r="AE56"/>
  <c r="AG56"/>
  <c r="R57"/>
  <c r="S57"/>
  <c r="T57"/>
  <c r="P58"/>
  <c r="R58"/>
  <c r="S58"/>
  <c r="T58"/>
  <c r="W58"/>
  <c r="Y58"/>
  <c r="AA58"/>
  <c r="AC58"/>
  <c r="AE58"/>
  <c r="AG58"/>
  <c r="P62"/>
  <c r="R62"/>
  <c r="S62"/>
  <c r="T62"/>
  <c r="W62"/>
  <c r="Y62"/>
  <c r="AA62"/>
  <c r="AC62"/>
  <c r="AE62"/>
  <c r="AG62"/>
  <c r="P63"/>
  <c r="R63"/>
  <c r="S63"/>
  <c r="T63"/>
  <c r="W63"/>
  <c r="Y63"/>
  <c r="AA63"/>
  <c r="AC63"/>
  <c r="AE63"/>
  <c r="AG63"/>
  <c r="P66"/>
  <c r="R66"/>
  <c r="S66"/>
  <c r="T66"/>
  <c r="W66"/>
  <c r="Y66"/>
  <c r="AA66"/>
  <c r="AC66"/>
  <c r="AE66"/>
  <c r="AG66"/>
  <c r="P70"/>
  <c r="R70"/>
  <c r="S70"/>
  <c r="T70"/>
  <c r="W70"/>
  <c r="Y70"/>
  <c r="AA70"/>
  <c r="AC70"/>
  <c r="AE70"/>
  <c r="AG70"/>
  <c r="P71"/>
  <c r="R71"/>
  <c r="S71"/>
  <c r="T71"/>
  <c r="W71"/>
  <c r="Y71"/>
  <c r="AA71"/>
  <c r="AC71"/>
  <c r="AE71"/>
  <c r="AG71"/>
  <c r="P72"/>
  <c r="R72"/>
  <c r="S72"/>
  <c r="T72"/>
  <c r="W72"/>
  <c r="Y72"/>
  <c r="AA72"/>
  <c r="AC72"/>
  <c r="AE72"/>
  <c r="AG72"/>
  <c r="P73"/>
  <c r="R73"/>
  <c r="S73"/>
  <c r="T73"/>
  <c r="W73"/>
  <c r="Y73"/>
  <c r="AA73"/>
  <c r="AC73"/>
  <c r="AE73"/>
  <c r="AG73"/>
  <c r="P74"/>
  <c r="R74"/>
  <c r="S74"/>
  <c r="T74"/>
  <c r="W74"/>
  <c r="Y74"/>
  <c r="AA74"/>
  <c r="AC74"/>
  <c r="AE74"/>
  <c r="AG74"/>
  <c r="R78"/>
  <c r="S78"/>
  <c r="T78"/>
  <c r="R79"/>
  <c r="S79"/>
  <c r="T79"/>
  <c r="R80"/>
  <c r="S80"/>
  <c r="T80"/>
  <c r="R81"/>
  <c r="S81"/>
  <c r="T81"/>
  <c r="R82"/>
  <c r="S82"/>
  <c r="T82"/>
  <c r="R83"/>
  <c r="S83"/>
  <c r="T83"/>
  <c r="R84"/>
  <c r="S84"/>
  <c r="T84"/>
  <c r="R85"/>
  <c r="S85"/>
  <c r="T85"/>
  <c r="R87"/>
  <c r="S87"/>
  <c r="T87"/>
  <c r="P98"/>
  <c r="R98"/>
  <c r="S98"/>
  <c r="T98"/>
  <c r="W98"/>
  <c r="Y98"/>
  <c r="AA98"/>
  <c r="AC98"/>
  <c r="AE98"/>
  <c r="AG98"/>
  <c r="P99"/>
  <c r="R99"/>
  <c r="S99"/>
  <c r="T99"/>
  <c r="W99"/>
  <c r="Y99"/>
  <c r="AA99"/>
  <c r="AC99"/>
  <c r="AE99"/>
  <c r="AG99"/>
  <c r="P100"/>
  <c r="R100"/>
  <c r="S100"/>
  <c r="T100"/>
  <c r="W100"/>
  <c r="Y100"/>
  <c r="AA100"/>
  <c r="AC100"/>
  <c r="AE100"/>
  <c r="AG100"/>
  <c r="P101"/>
  <c r="R101"/>
  <c r="S101"/>
  <c r="T101"/>
  <c r="W101"/>
  <c r="Y101"/>
  <c r="AA101"/>
  <c r="AC101"/>
  <c r="AE101"/>
  <c r="AG101"/>
  <c r="P102"/>
  <c r="R102"/>
  <c r="S102"/>
  <c r="T102"/>
  <c r="W102"/>
  <c r="Y102"/>
  <c r="AA102"/>
  <c r="AC102"/>
  <c r="AE102"/>
  <c r="AG102"/>
  <c r="P106"/>
  <c r="R106"/>
  <c r="S106"/>
  <c r="T106"/>
  <c r="W106"/>
  <c r="Y106"/>
  <c r="AA106"/>
  <c r="AC106"/>
  <c r="AE106"/>
  <c r="AG106"/>
  <c r="P107"/>
  <c r="R107"/>
  <c r="S107"/>
  <c r="T107"/>
  <c r="W107"/>
  <c r="Y107"/>
  <c r="AA107"/>
  <c r="AC107"/>
  <c r="AE107"/>
  <c r="AG107"/>
  <c r="P108"/>
  <c r="R108"/>
  <c r="S108"/>
  <c r="T108"/>
  <c r="W108"/>
  <c r="Y108"/>
  <c r="AA108"/>
  <c r="AC108"/>
  <c r="AE108"/>
  <c r="AG108"/>
  <c r="P109"/>
  <c r="R109"/>
  <c r="S109"/>
  <c r="T109"/>
  <c r="W109"/>
  <c r="Y109"/>
  <c r="AA109"/>
  <c r="AC109"/>
  <c r="AE109"/>
  <c r="AG109"/>
  <c r="P110"/>
  <c r="R110"/>
  <c r="S110"/>
  <c r="T110"/>
  <c r="W110"/>
  <c r="Y110"/>
  <c r="AA110"/>
  <c r="AC110"/>
  <c r="AE110"/>
  <c r="AG110"/>
  <c r="P111"/>
  <c r="R111"/>
  <c r="S111"/>
  <c r="T111"/>
  <c r="W111"/>
  <c r="Y111"/>
  <c r="AA111"/>
  <c r="AC111"/>
  <c r="AE111"/>
  <c r="AG111"/>
  <c r="P112"/>
  <c r="R112"/>
  <c r="S112"/>
  <c r="T112"/>
  <c r="W112"/>
  <c r="Y112"/>
  <c r="AA112"/>
  <c r="AC112"/>
  <c r="AE112"/>
  <c r="AG112"/>
  <c r="P113"/>
  <c r="R113"/>
  <c r="S113"/>
  <c r="T113"/>
  <c r="W113"/>
  <c r="Y113"/>
  <c r="AA113"/>
  <c r="AC113"/>
  <c r="AE113"/>
  <c r="AG113"/>
  <c r="P114"/>
  <c r="R114"/>
  <c r="S114"/>
  <c r="T114"/>
  <c r="W114"/>
  <c r="Y114"/>
  <c r="AA114"/>
  <c r="AC114"/>
  <c r="AE114"/>
  <c r="AG114"/>
  <c r="P115"/>
  <c r="R115"/>
  <c r="S115"/>
  <c r="T115"/>
  <c r="W115"/>
  <c r="Y115"/>
  <c r="AA115"/>
  <c r="AC115"/>
  <c r="AE115"/>
  <c r="AG115"/>
  <c r="P116"/>
  <c r="R116"/>
  <c r="S116"/>
  <c r="T116"/>
  <c r="W116"/>
  <c r="Y116"/>
  <c r="AA116"/>
  <c r="AC116"/>
  <c r="AE116"/>
  <c r="AG116"/>
  <c r="P118"/>
  <c r="P119"/>
  <c r="P120"/>
  <c r="P121"/>
  <c r="P125"/>
  <c r="R125"/>
  <c r="S125"/>
  <c r="T125"/>
  <c r="W125"/>
  <c r="Y125"/>
  <c r="AA125"/>
  <c r="AC125"/>
  <c r="AE125"/>
  <c r="AG125"/>
  <c r="P126"/>
  <c r="R126"/>
  <c r="S126"/>
  <c r="T126"/>
  <c r="W126"/>
  <c r="Y126"/>
  <c r="AA126"/>
  <c r="AC126"/>
  <c r="AE126"/>
  <c r="AG126"/>
  <c r="P127"/>
  <c r="R127"/>
  <c r="S127"/>
  <c r="T127"/>
  <c r="W127"/>
  <c r="Y127"/>
  <c r="AA127"/>
  <c r="AC127"/>
  <c r="AE127"/>
  <c r="AG127"/>
  <c r="P128"/>
  <c r="R128"/>
  <c r="S128"/>
  <c r="T128"/>
  <c r="W128"/>
  <c r="Y128"/>
  <c r="AA128"/>
  <c r="AC128"/>
  <c r="AE128"/>
  <c r="AG128"/>
  <c r="P132"/>
  <c r="R132"/>
  <c r="AA132"/>
  <c r="AC132"/>
  <c r="P133"/>
  <c r="R133"/>
  <c r="AA133"/>
  <c r="AC133"/>
  <c r="P134"/>
  <c r="R134"/>
  <c r="AA134"/>
  <c r="AC134"/>
  <c r="P138"/>
  <c r="R138"/>
  <c r="S138"/>
  <c r="T138"/>
  <c r="W138"/>
  <c r="Y138"/>
  <c r="AA138"/>
  <c r="AC138"/>
  <c r="AE138"/>
  <c r="AG138"/>
  <c r="P139"/>
  <c r="R139"/>
  <c r="S139"/>
  <c r="T139"/>
  <c r="W139"/>
  <c r="Y139"/>
  <c r="AA139"/>
  <c r="AC139"/>
  <c r="AE139"/>
  <c r="AG139"/>
  <c r="P140"/>
  <c r="R140"/>
  <c r="S140"/>
  <c r="T140"/>
  <c r="W140"/>
  <c r="Y140"/>
  <c r="AA140"/>
  <c r="AC140"/>
  <c r="AE140"/>
  <c r="AG140"/>
  <c r="P144"/>
  <c r="R144"/>
  <c r="AA144"/>
  <c r="AC144"/>
  <c r="P145"/>
  <c r="R145"/>
  <c r="AA145"/>
  <c r="AC145"/>
  <c r="P146"/>
  <c r="R146"/>
  <c r="AA146"/>
  <c r="AC146"/>
  <c r="R147"/>
  <c r="P151"/>
  <c r="R151"/>
  <c r="AA151"/>
  <c r="AC151"/>
  <c r="P152"/>
  <c r="G152" l="1"/>
  <c r="H151"/>
  <c r="H152"/>
  <c r="H144"/>
  <c r="H145"/>
  <c r="H146"/>
  <c r="G139"/>
  <c r="G140"/>
  <c r="G138"/>
  <c r="H138"/>
  <c r="H139"/>
  <c r="H140"/>
  <c r="H132"/>
  <c r="H133"/>
  <c r="H134"/>
  <c r="G126"/>
  <c r="G127"/>
  <c r="G128"/>
  <c r="G125"/>
  <c r="H125"/>
  <c r="H126"/>
  <c r="H127"/>
  <c r="H128"/>
  <c r="H118"/>
  <c r="H119"/>
  <c r="H120"/>
  <c r="H121"/>
  <c r="H116"/>
  <c r="H115"/>
  <c r="H106"/>
  <c r="H107"/>
  <c r="H108"/>
  <c r="H109"/>
  <c r="H110"/>
  <c r="H111"/>
  <c r="H112"/>
  <c r="H113"/>
  <c r="H114"/>
  <c r="G99"/>
  <c r="H99"/>
  <c r="G100"/>
  <c r="H100"/>
  <c r="G101"/>
  <c r="H101"/>
  <c r="G102"/>
  <c r="H102"/>
  <c r="H98"/>
  <c r="G98"/>
  <c r="H70"/>
  <c r="H71"/>
  <c r="H72"/>
  <c r="H73"/>
  <c r="H74"/>
  <c r="H66"/>
  <c r="G63"/>
  <c r="G62"/>
  <c r="H62"/>
  <c r="H63"/>
  <c r="H54"/>
  <c r="H55"/>
  <c r="H56"/>
  <c r="H57"/>
  <c r="H58"/>
  <c r="H53"/>
  <c r="E46"/>
  <c r="E47"/>
  <c r="E48"/>
  <c r="E49"/>
  <c r="E45"/>
  <c r="F46"/>
  <c r="F47"/>
  <c r="F48"/>
  <c r="F49"/>
  <c r="F45"/>
  <c r="G43"/>
  <c r="G42"/>
  <c r="H42"/>
  <c r="H43"/>
  <c r="H44"/>
  <c r="H38"/>
  <c r="G38"/>
  <c r="H34"/>
  <c r="H33"/>
  <c r="H32"/>
  <c r="H28"/>
  <c r="H27"/>
  <c r="H26"/>
  <c r="H25"/>
  <c r="H24"/>
  <c r="H20"/>
  <c r="G20"/>
  <c r="H11"/>
  <c r="H8"/>
  <c r="H7"/>
  <c r="H6"/>
  <c r="V6" l="1"/>
  <c r="X6"/>
  <c r="Z6"/>
  <c r="AB6"/>
  <c r="AD6"/>
  <c r="AF6"/>
  <c r="V7"/>
  <c r="X7"/>
  <c r="Z7"/>
  <c r="AB7"/>
  <c r="AD7"/>
  <c r="AF7"/>
  <c r="V8"/>
  <c r="X8"/>
  <c r="Z8"/>
  <c r="AB8"/>
  <c r="AD8"/>
  <c r="AF8"/>
  <c r="V11"/>
  <c r="X11"/>
  <c r="Z11"/>
  <c r="AB11"/>
  <c r="AD11"/>
  <c r="AF11"/>
  <c r="V20"/>
  <c r="X20"/>
  <c r="Z20"/>
  <c r="AB20"/>
  <c r="AD20"/>
  <c r="AF20"/>
  <c r="V24"/>
  <c r="X24"/>
  <c r="Z24"/>
  <c r="AB24"/>
  <c r="AD24"/>
  <c r="AF24"/>
  <c r="V25"/>
  <c r="X25"/>
  <c r="Z25"/>
  <c r="AB25"/>
  <c r="AD25"/>
  <c r="AF25"/>
  <c r="V26"/>
  <c r="X26"/>
  <c r="Z26"/>
  <c r="AB26"/>
  <c r="AD26"/>
  <c r="AF26"/>
  <c r="V27"/>
  <c r="X27"/>
  <c r="Z27"/>
  <c r="AB27"/>
  <c r="AD27"/>
  <c r="AF27"/>
  <c r="V28"/>
  <c r="X28"/>
  <c r="Z28"/>
  <c r="AB28"/>
  <c r="AD28"/>
  <c r="AF28"/>
  <c r="V32"/>
  <c r="X32"/>
  <c r="Z32"/>
  <c r="AB32"/>
  <c r="AD32"/>
  <c r="AF32"/>
  <c r="V33"/>
  <c r="X33"/>
  <c r="Z33"/>
  <c r="AB33"/>
  <c r="AD33"/>
  <c r="AF33"/>
  <c r="V34"/>
  <c r="X34"/>
  <c r="Z34"/>
  <c r="AB34"/>
  <c r="AD34"/>
  <c r="AF34"/>
  <c r="Z38"/>
  <c r="AB38"/>
  <c r="V44"/>
  <c r="X44"/>
  <c r="Z44"/>
  <c r="AB44"/>
  <c r="AD44"/>
  <c r="AF44"/>
  <c r="V43"/>
  <c r="X43"/>
  <c r="Z43"/>
  <c r="AB43"/>
  <c r="AD43"/>
  <c r="AF43"/>
  <c r="V42"/>
  <c r="X42"/>
  <c r="Z42"/>
  <c r="AB42"/>
  <c r="AD42"/>
  <c r="AF42"/>
  <c r="P45"/>
  <c r="W45"/>
  <c r="Y45"/>
  <c r="AA45"/>
  <c r="AC45"/>
  <c r="AE45"/>
  <c r="AG45"/>
  <c r="P49"/>
  <c r="W49"/>
  <c r="Y49"/>
  <c r="AA49"/>
  <c r="AC49"/>
  <c r="AE49"/>
  <c r="AG49"/>
  <c r="P48"/>
  <c r="W48"/>
  <c r="Y48"/>
  <c r="AA48"/>
  <c r="AC48"/>
  <c r="AE48"/>
  <c r="AG48"/>
  <c r="P47"/>
  <c r="W47"/>
  <c r="Y47"/>
  <c r="AA47"/>
  <c r="AC47"/>
  <c r="AE47"/>
  <c r="AG47"/>
  <c r="P46"/>
  <c r="W46"/>
  <c r="Y46"/>
  <c r="AA46"/>
  <c r="AC46"/>
  <c r="AE46"/>
  <c r="AG46"/>
  <c r="V53"/>
  <c r="X53"/>
  <c r="Z53"/>
  <c r="AB53"/>
  <c r="AD53"/>
  <c r="AF53"/>
  <c r="V58"/>
  <c r="X58"/>
  <c r="Z58"/>
  <c r="AB58"/>
  <c r="AD58"/>
  <c r="AF58"/>
  <c r="V56"/>
  <c r="X56"/>
  <c r="Z56"/>
  <c r="AB56"/>
  <c r="AD56"/>
  <c r="AF56"/>
  <c r="V55"/>
  <c r="X55"/>
  <c r="Z55"/>
  <c r="AB55"/>
  <c r="AD55"/>
  <c r="AF55"/>
  <c r="V54"/>
  <c r="X54"/>
  <c r="Z54"/>
  <c r="AB54"/>
  <c r="AD54"/>
  <c r="AF54"/>
  <c r="V63"/>
  <c r="X63"/>
  <c r="Z63"/>
  <c r="AB63"/>
  <c r="AD63"/>
  <c r="AF63"/>
  <c r="V62"/>
  <c r="X62"/>
  <c r="Z62"/>
  <c r="AB62"/>
  <c r="AD62"/>
  <c r="AF62"/>
  <c r="V66"/>
  <c r="X66"/>
  <c r="Z66"/>
  <c r="AB66"/>
  <c r="AD66"/>
  <c r="AF66"/>
  <c r="V74"/>
  <c r="X74"/>
  <c r="Z74"/>
  <c r="AB74"/>
  <c r="AD74"/>
  <c r="AF74"/>
  <c r="V73"/>
  <c r="X73"/>
  <c r="Z73"/>
  <c r="AB73"/>
  <c r="AD73"/>
  <c r="AF73"/>
  <c r="V72"/>
  <c r="X72"/>
  <c r="Z72"/>
  <c r="AB72"/>
  <c r="AD72"/>
  <c r="AF72"/>
  <c r="V71"/>
  <c r="X71"/>
  <c r="Z71"/>
  <c r="AB71"/>
  <c r="AD71"/>
  <c r="AF71"/>
  <c r="V70"/>
  <c r="X70"/>
  <c r="Z70"/>
  <c r="AB70"/>
  <c r="AD70"/>
  <c r="AF70"/>
  <c r="V98"/>
  <c r="X98"/>
  <c r="Z98"/>
  <c r="AB98"/>
  <c r="AD98"/>
  <c r="AF98"/>
  <c r="V102"/>
  <c r="X102"/>
  <c r="Z102"/>
  <c r="AB102"/>
  <c r="AD102"/>
  <c r="AF102"/>
  <c r="V101"/>
  <c r="X101"/>
  <c r="Z101"/>
  <c r="AB101"/>
  <c r="AD101"/>
  <c r="AF101"/>
  <c r="V100"/>
  <c r="X100"/>
  <c r="Z100"/>
  <c r="AB100"/>
  <c r="AD100"/>
  <c r="AF100"/>
  <c r="V99"/>
  <c r="X99"/>
  <c r="Z99"/>
  <c r="AB99"/>
  <c r="AD99"/>
  <c r="AF99"/>
  <c r="V114"/>
  <c r="X114"/>
  <c r="Z114"/>
  <c r="AB114"/>
  <c r="AD114"/>
  <c r="AF114"/>
  <c r="V113"/>
  <c r="X113"/>
  <c r="Z113"/>
  <c r="AB113"/>
  <c r="AD113"/>
  <c r="AF113"/>
  <c r="V112"/>
  <c r="X112"/>
  <c r="Z112"/>
  <c r="AB112"/>
  <c r="AD112"/>
  <c r="AF112"/>
  <c r="V111"/>
  <c r="X111"/>
  <c r="Z111"/>
  <c r="AB111"/>
  <c r="AD111"/>
  <c r="AF111"/>
  <c r="V110"/>
  <c r="X110"/>
  <c r="Z110"/>
  <c r="AB110"/>
  <c r="AD110"/>
  <c r="AF110"/>
  <c r="V109"/>
  <c r="X109"/>
  <c r="Z109"/>
  <c r="AB109"/>
  <c r="AD109"/>
  <c r="AF109"/>
  <c r="V108"/>
  <c r="X108"/>
  <c r="Z108"/>
  <c r="AB108"/>
  <c r="AD108"/>
  <c r="AF108"/>
  <c r="V107"/>
  <c r="X107"/>
  <c r="Z107"/>
  <c r="AB107"/>
  <c r="AD107"/>
  <c r="AF107"/>
  <c r="V106"/>
  <c r="X106"/>
  <c r="Z106"/>
  <c r="AB106"/>
  <c r="AD106"/>
  <c r="AF106"/>
  <c r="V115"/>
  <c r="X115"/>
  <c r="Z115"/>
  <c r="AB115"/>
  <c r="AD115"/>
  <c r="AF115"/>
  <c r="V116"/>
  <c r="X116"/>
  <c r="Z116"/>
  <c r="AB116"/>
  <c r="AD116"/>
  <c r="AF116"/>
  <c r="V128"/>
  <c r="X128"/>
  <c r="Z128"/>
  <c r="AB128"/>
  <c r="AD128"/>
  <c r="AF128"/>
  <c r="V127"/>
  <c r="X127"/>
  <c r="Z127"/>
  <c r="AB127"/>
  <c r="AD127"/>
  <c r="AF127"/>
  <c r="V126"/>
  <c r="X126"/>
  <c r="Z126"/>
  <c r="AB126"/>
  <c r="AD126"/>
  <c r="AF126"/>
  <c r="V125"/>
  <c r="X125"/>
  <c r="Z125"/>
  <c r="AB125"/>
  <c r="AD125"/>
  <c r="AF125"/>
  <c r="Z134"/>
  <c r="AB134"/>
  <c r="Z133"/>
  <c r="AB133"/>
  <c r="Z132"/>
  <c r="AB132"/>
  <c r="V140"/>
  <c r="X140"/>
  <c r="Z140"/>
  <c r="AB140"/>
  <c r="AD140"/>
  <c r="AF140"/>
  <c r="V139"/>
  <c r="X139"/>
  <c r="Z139"/>
  <c r="AB139"/>
  <c r="AD139"/>
  <c r="AF139"/>
  <c r="V138"/>
  <c r="X138"/>
  <c r="Z138"/>
  <c r="AB138"/>
  <c r="AD138"/>
  <c r="AF138"/>
  <c r="Z146"/>
  <c r="AB146"/>
  <c r="Z145"/>
  <c r="AB145"/>
  <c r="Z144"/>
  <c r="AB144"/>
  <c r="Z151"/>
  <c r="AB151"/>
</calcChain>
</file>

<file path=xl/sharedStrings.xml><?xml version="1.0" encoding="utf-8"?>
<sst xmlns="http://schemas.openxmlformats.org/spreadsheetml/2006/main" count="268" uniqueCount="215">
  <si>
    <t>Hersteller</t>
  </si>
  <si>
    <t>Typenbezeichnung</t>
  </si>
  <si>
    <t>Spaltweite</t>
  </si>
  <si>
    <t>Durchsatz</t>
  </si>
  <si>
    <t>Maulöffnung</t>
  </si>
  <si>
    <t>Leistung</t>
  </si>
  <si>
    <t>Abmessungen</t>
  </si>
  <si>
    <t>spez. Arbeitsbedarf</t>
  </si>
  <si>
    <t>spez. Leistungsbedarf</t>
  </si>
  <si>
    <t>spez. Flächenbedarf</t>
  </si>
  <si>
    <t>spez. Raumbedarf</t>
  </si>
  <si>
    <t>spez. Maschinenmasse</t>
  </si>
  <si>
    <t>spez. Durchsatz bez. auf</t>
  </si>
  <si>
    <t>min.</t>
  </si>
  <si>
    <t>max.</t>
  </si>
  <si>
    <t>min</t>
  </si>
  <si>
    <t>max</t>
  </si>
  <si>
    <t>Höhe</t>
  </si>
  <si>
    <t>Breite</t>
  </si>
  <si>
    <t>Tiefe</t>
  </si>
  <si>
    <t>max. Werte</t>
  </si>
  <si>
    <t>Maschinenmasse</t>
  </si>
  <si>
    <t>Maschinenfläche</t>
  </si>
  <si>
    <t>Maschinenvolumen</t>
  </si>
  <si>
    <t>[mm]</t>
  </si>
  <si>
    <t>[t/h]</t>
  </si>
  <si>
    <t>[m³/h]</t>
  </si>
  <si>
    <t>[mm x mm]</t>
  </si>
  <si>
    <t>[kW]</t>
  </si>
  <si>
    <t>[t]</t>
  </si>
  <si>
    <t>[kWh/t]</t>
  </si>
  <si>
    <t>[kW/t]</t>
  </si>
  <si>
    <t>[kW/m²]</t>
  </si>
  <si>
    <t>[kW/m³]</t>
  </si>
  <si>
    <t>[m²h/m³]</t>
  </si>
  <si>
    <t>[m²h/t]</t>
  </si>
  <si>
    <t>[m³h/m³]</t>
  </si>
  <si>
    <t>[m³h/t]</t>
  </si>
  <si>
    <t>[t h/m³]</t>
  </si>
  <si>
    <t>[t h/t]</t>
  </si>
  <si>
    <t>[m³/h t]</t>
  </si>
  <si>
    <t>[t/h t]</t>
  </si>
  <si>
    <t>[m³/h m²]</t>
  </si>
  <si>
    <t>[t/h m²]</t>
  </si>
  <si>
    <t>[m³/h m³]</t>
  </si>
  <si>
    <t>[t/h m³]</t>
  </si>
  <si>
    <t>Metso</t>
  </si>
  <si>
    <t>930 x 580</t>
  </si>
  <si>
    <t>1060 x 700</t>
  </si>
  <si>
    <t>1375 x 760</t>
  </si>
  <si>
    <t>1100 x 850</t>
  </si>
  <si>
    <t>1250 x 950</t>
  </si>
  <si>
    <t>1400 x 1100</t>
  </si>
  <si>
    <t>1600 x 1200</t>
  </si>
  <si>
    <t>Sandvik</t>
  </si>
  <si>
    <t>1100 x 700</t>
  </si>
  <si>
    <t>800 x 550</t>
  </si>
  <si>
    <t>1200 x 1100</t>
  </si>
  <si>
    <t>1500 x 1070</t>
  </si>
  <si>
    <t>1200 x 1000</t>
  </si>
  <si>
    <t>1250 x 900</t>
  </si>
  <si>
    <t>KDS</t>
  </si>
  <si>
    <t>850 x 550</t>
  </si>
  <si>
    <t>1050 x 700</t>
  </si>
  <si>
    <t>900 x 600</t>
  </si>
  <si>
    <t>900 x 700</t>
  </si>
  <si>
    <t>700 x 500</t>
  </si>
  <si>
    <t>Kleemann</t>
  </si>
  <si>
    <t>1000 x 630</t>
  </si>
  <si>
    <t>1200 x 800</t>
  </si>
  <si>
    <t>1250 x 1000</t>
  </si>
  <si>
    <t>1400 x 1130</t>
  </si>
  <si>
    <t>1600 x 1250</t>
  </si>
  <si>
    <t>800 x 500</t>
  </si>
  <si>
    <t>MFL</t>
  </si>
  <si>
    <t>1000 x 650</t>
  </si>
  <si>
    <t>1080 x 750</t>
  </si>
  <si>
    <t>PSP</t>
  </si>
  <si>
    <t>1100 x 800</t>
  </si>
  <si>
    <t>500 x 350</t>
  </si>
  <si>
    <t>Beyer</t>
  </si>
  <si>
    <t>Brechanlage</t>
  </si>
  <si>
    <t>KB 500</t>
  </si>
  <si>
    <t>KB 700</t>
  </si>
  <si>
    <t>KB 1100</t>
  </si>
  <si>
    <t>1000 x 500</t>
  </si>
  <si>
    <t>Bulltech</t>
  </si>
  <si>
    <t>Bulltrack 0906</t>
  </si>
  <si>
    <t>Extec</t>
  </si>
  <si>
    <t>Backenbrecher</t>
  </si>
  <si>
    <t>C-10+</t>
  </si>
  <si>
    <t>Backenbrecher-anlage</t>
  </si>
  <si>
    <t>C-12+</t>
  </si>
  <si>
    <t>1200 x 750</t>
  </si>
  <si>
    <t>Fintec</t>
  </si>
  <si>
    <t>Fintec F 1107</t>
  </si>
  <si>
    <t>700 x 1100</t>
  </si>
  <si>
    <t>Gipo</t>
  </si>
  <si>
    <t>Backenbrechanlage</t>
  </si>
  <si>
    <t>GIPOBAC B 0960 C/FDR</t>
  </si>
  <si>
    <t>GIPOBAC B 1170 C/FDR</t>
  </si>
  <si>
    <t>GIPOCOMBI RC 1170 C/FDR</t>
  </si>
  <si>
    <t>GIPOBAC B 1195 C/FDR</t>
  </si>
  <si>
    <t>1100 x 950</t>
  </si>
  <si>
    <t>GIPOBAC B 1385 C/FDR</t>
  </si>
  <si>
    <t>1300 x 850</t>
  </si>
  <si>
    <t>Hartl</t>
  </si>
  <si>
    <t>PC 1055J</t>
  </si>
  <si>
    <t>1000 x 550</t>
  </si>
  <si>
    <t>PC 1265J</t>
  </si>
  <si>
    <t>1250 x 650</t>
  </si>
  <si>
    <t>PC 1380J</t>
  </si>
  <si>
    <t>1300 x 800</t>
  </si>
  <si>
    <t>Hazemag</t>
  </si>
  <si>
    <t>Horizontal Backenbrecheranlage</t>
  </si>
  <si>
    <t>BB 1010</t>
  </si>
  <si>
    <t>Transportgewicht</t>
  </si>
  <si>
    <t>BM 850</t>
  </si>
  <si>
    <t>BK 850</t>
  </si>
  <si>
    <t>BR 850</t>
  </si>
  <si>
    <t>BM 1050</t>
  </si>
  <si>
    <t>BK 1050</t>
  </si>
  <si>
    <t>BR 1250</t>
  </si>
  <si>
    <t>BK 1250</t>
  </si>
  <si>
    <t>BR 1050</t>
  </si>
  <si>
    <t>MC 100 R</t>
  </si>
  <si>
    <t>MC 120 Z</t>
  </si>
  <si>
    <t>MC 125 Z</t>
  </si>
  <si>
    <t>MC 140 Z</t>
  </si>
  <si>
    <t>MC 160 Z</t>
  </si>
  <si>
    <t>MC 110 Z</t>
  </si>
  <si>
    <t>Komatsu</t>
  </si>
  <si>
    <t>BR 580 JG-1</t>
  </si>
  <si>
    <t>BR 380 JG-1</t>
  </si>
  <si>
    <t>1120 x 765</t>
  </si>
  <si>
    <t>1065 x 550</t>
  </si>
  <si>
    <t>Kormann Rockster</t>
  </si>
  <si>
    <t>R800</t>
  </si>
  <si>
    <t>STE 90-60/T</t>
  </si>
  <si>
    <t>STE 100-65/T</t>
  </si>
  <si>
    <t>STE 108-75/W</t>
  </si>
  <si>
    <t>STE 108-75/T-VR</t>
  </si>
  <si>
    <t>STE 108-75/TV</t>
  </si>
  <si>
    <t>Nordberg LT96</t>
  </si>
  <si>
    <t>Nordberg LT95S</t>
  </si>
  <si>
    <t>Nordberg LT106</t>
  </si>
  <si>
    <t>Nordberg LT106(S)</t>
  </si>
  <si>
    <t>Nordberg LT110</t>
  </si>
  <si>
    <t>Nordberg LT110S</t>
  </si>
  <si>
    <t>Nordberg LT125</t>
  </si>
  <si>
    <t>Nordberg LT140</t>
  </si>
  <si>
    <t>Nordberg LT160</t>
  </si>
  <si>
    <t>Nordberg LT3054</t>
  </si>
  <si>
    <t>Nordberg NW80</t>
  </si>
  <si>
    <t>NW 80</t>
  </si>
  <si>
    <t>NW 95</t>
  </si>
  <si>
    <t>Nordberg NW105</t>
  </si>
  <si>
    <t>NW 105</t>
  </si>
  <si>
    <t>NW 110</t>
  </si>
  <si>
    <t>NW 3054</t>
  </si>
  <si>
    <t>NW 125</t>
  </si>
  <si>
    <t>Officine Meccaniche</t>
  </si>
  <si>
    <t>MERCURIO</t>
  </si>
  <si>
    <t>ARGO</t>
  </si>
  <si>
    <t>ULISSE</t>
  </si>
  <si>
    <t>APOLLO</t>
  </si>
  <si>
    <t>SATURNO</t>
  </si>
  <si>
    <t>735 x 500</t>
  </si>
  <si>
    <t>1000 x 600</t>
  </si>
  <si>
    <t>1050 x 730</t>
  </si>
  <si>
    <t>1070 x 750</t>
  </si>
  <si>
    <t>Posch</t>
  </si>
  <si>
    <t>Mobile Backenbrecher</t>
  </si>
  <si>
    <t>B 90 R</t>
  </si>
  <si>
    <t>B 110 R</t>
  </si>
  <si>
    <t>B 110 C-2 SOLO</t>
  </si>
  <si>
    <t>B 137 SOLO</t>
  </si>
  <si>
    <t>B 137 R</t>
  </si>
  <si>
    <t>B 137 AS-2</t>
  </si>
  <si>
    <t>B 137 Aro</t>
  </si>
  <si>
    <t>1370 x 800</t>
  </si>
  <si>
    <t>B 150 AS-1</t>
  </si>
  <si>
    <t>B 155 Aro V-2</t>
  </si>
  <si>
    <t>Brechzug Flex Track</t>
  </si>
  <si>
    <t>B 137 R/AS/ARo+ K 1140 C-2</t>
  </si>
  <si>
    <t>B 137 R/AS/ARo+ K 1140 C-3</t>
  </si>
  <si>
    <t>B 137 R/AS/ARo+ K 1370 C-2</t>
  </si>
  <si>
    <t>B 137 R/AS/ARo+ K 1370 C-3</t>
  </si>
  <si>
    <t>1550 x 915</t>
  </si>
  <si>
    <t>1550 x 1370</t>
  </si>
  <si>
    <t>DCJ 900 x 600</t>
  </si>
  <si>
    <t>MDR 700 x 500</t>
  </si>
  <si>
    <t>MDI 900 x 600</t>
  </si>
  <si>
    <t>KDJ 700 x 500</t>
  </si>
  <si>
    <t>UJ 440i</t>
  </si>
  <si>
    <t xml:space="preserve">UJ 540 </t>
  </si>
  <si>
    <t>UJ 640</t>
  </si>
  <si>
    <t xml:space="preserve">Terex </t>
  </si>
  <si>
    <t>1100 x 650 Premiertrak</t>
  </si>
  <si>
    <t>1101 x 800 Premiertrak</t>
  </si>
  <si>
    <t>Metrotrak</t>
  </si>
  <si>
    <t>1100 x 650</t>
  </si>
  <si>
    <t>1100 x 600</t>
  </si>
  <si>
    <t>ThyssenKrupp</t>
  </si>
  <si>
    <t>R3E-EB 12-10-G</t>
  </si>
  <si>
    <t>R3E-EB 1100 x 750-G</t>
  </si>
  <si>
    <t>R3E-EB 14-11-G</t>
  </si>
  <si>
    <t>R3E-EB 16-12-G</t>
  </si>
  <si>
    <t>1100 x 750</t>
  </si>
  <si>
    <t xml:space="preserve">Vortex </t>
  </si>
  <si>
    <t>Rotationsbrecher</t>
  </si>
  <si>
    <t>Vortex RA</t>
  </si>
  <si>
    <t>Vortex RJC</t>
  </si>
  <si>
    <t>810 x 626</t>
  </si>
  <si>
    <t>1070 x 1440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</si>
</sst>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Tabelle1!$F$6:$F$8</c:f>
              <c:numCache>
                <c:formatCode>General</c:formatCode>
                <c:ptCount val="3"/>
                <c:pt idx="0">
                  <c:v>20</c:v>
                </c:pt>
                <c:pt idx="1">
                  <c:v>70</c:v>
                </c:pt>
                <c:pt idx="2">
                  <c:v>100</c:v>
                </c:pt>
              </c:numCache>
            </c:numRef>
          </c:xVal>
          <c:yVal>
            <c:numRef>
              <c:f>Tabelle1!$P$6:$P$8</c:f>
              <c:numCache>
                <c:formatCode>0.00</c:formatCode>
                <c:ptCount val="3"/>
                <c:pt idx="0">
                  <c:v>1.1000000000000001</c:v>
                </c:pt>
                <c:pt idx="1">
                  <c:v>0.74285714285714288</c:v>
                </c:pt>
                <c:pt idx="2">
                  <c:v>0.79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Tabelle1!$F$11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Tabelle1!$P$11</c:f>
              <c:numCache>
                <c:formatCode>0.00</c:formatCode>
                <c:ptCount val="1"/>
                <c:pt idx="0">
                  <c:v>1.2333333333333334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Tabelle1!$F$20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Tabelle1!$P$20</c:f>
              <c:numCache>
                <c:formatCode>0.00</c:formatCode>
                <c:ptCount val="1"/>
                <c:pt idx="0">
                  <c:v>0.36</c:v>
                </c:pt>
              </c:numCache>
            </c:numRef>
          </c:yVal>
        </c:ser>
        <c:ser>
          <c:idx val="3"/>
          <c:order val="3"/>
          <c:tx>
            <c:strRef>
              <c:f>Tabelle1!$A$22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Tabelle1!$F$24:$F$28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</c:numCache>
            </c:numRef>
          </c:xVal>
          <c:yVal>
            <c:numRef>
              <c:f>Tabelle1!$P$24:$P$28</c:f>
              <c:numCache>
                <c:formatCode>0.00</c:formatCode>
                <c:ptCount val="5"/>
                <c:pt idx="0">
                  <c:v>1.1200000000000001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0.79249999999999998</c:v>
                </c:pt>
                <c:pt idx="4">
                  <c:v>0.79249999999999998</c:v>
                </c:pt>
              </c:numCache>
            </c:numRef>
          </c:yVal>
        </c:ser>
        <c:ser>
          <c:idx val="4"/>
          <c:order val="4"/>
          <c:tx>
            <c:strRef>
              <c:f>Tabelle1!$A$30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Tabelle1!$F$32:$F$34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Tabelle1!$P$32:$P$34</c:f>
              <c:numCache>
                <c:formatCode>0.00</c:formatCode>
                <c:ptCount val="3"/>
                <c:pt idx="0">
                  <c:v>0.93500000000000005</c:v>
                </c:pt>
                <c:pt idx="1">
                  <c:v>0.80666666666666664</c:v>
                </c:pt>
                <c:pt idx="2">
                  <c:v>0.82</c:v>
                </c:pt>
              </c:numCache>
            </c:numRef>
          </c:yVal>
        </c:ser>
        <c:ser>
          <c:idx val="5"/>
          <c:order val="5"/>
          <c:tx>
            <c:strRef>
              <c:f>Tabelle1!$A$36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Tabelle1!$F$38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Tabelle1!$P$38</c:f>
              <c:numCache>
                <c:formatCode>0.00</c:formatCode>
                <c:ptCount val="1"/>
                <c:pt idx="0">
                  <c:v>0.8</c:v>
                </c:pt>
              </c:numCache>
            </c:numRef>
          </c:yVal>
        </c:ser>
        <c:ser>
          <c:idx val="6"/>
          <c:order val="6"/>
          <c:tx>
            <c:strRef>
              <c:f>Tabelle1!$A$40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Tabelle1!$F$42:$F$49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376</c:v>
                </c:pt>
                <c:pt idx="7">
                  <c:v>376</c:v>
                </c:pt>
              </c:numCache>
            </c:numRef>
          </c:xVal>
          <c:yVal>
            <c:numRef>
              <c:f>Tabelle1!$P$42:$P$49</c:f>
              <c:numCache>
                <c:formatCode>0.00</c:formatCode>
                <c:ptCount val="8"/>
                <c:pt idx="0">
                  <c:v>1.34</c:v>
                </c:pt>
                <c:pt idx="1">
                  <c:v>1.34</c:v>
                </c:pt>
                <c:pt idx="2">
                  <c:v>1.34</c:v>
                </c:pt>
                <c:pt idx="3">
                  <c:v>0.64930555555555558</c:v>
                </c:pt>
                <c:pt idx="4">
                  <c:v>0.64930555555555558</c:v>
                </c:pt>
                <c:pt idx="5">
                  <c:v>0.64930555555555558</c:v>
                </c:pt>
                <c:pt idx="6">
                  <c:v>0.61170212765957444</c:v>
                </c:pt>
                <c:pt idx="7">
                  <c:v>0.61170212765957444</c:v>
                </c:pt>
              </c:numCache>
            </c:numRef>
          </c:yVal>
        </c:ser>
        <c:ser>
          <c:idx val="7"/>
          <c:order val="7"/>
          <c:tx>
            <c:strRef>
              <c:f>Tabelle1!$A$51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Tabelle1!$F$53:$F$58</c:f>
              <c:numCache>
                <c:formatCode>General</c:formatCode>
                <c:ptCount val="6"/>
                <c:pt idx="0">
                  <c:v>170</c:v>
                </c:pt>
                <c:pt idx="1">
                  <c:v>240</c:v>
                </c:pt>
                <c:pt idx="2">
                  <c:v>320</c:v>
                </c:pt>
                <c:pt idx="3">
                  <c:v>550</c:v>
                </c:pt>
                <c:pt idx="5">
                  <c:v>900</c:v>
                </c:pt>
              </c:numCache>
            </c:numRef>
          </c:xVal>
          <c:yVal>
            <c:numRef>
              <c:f>Tabelle1!$P$53:$P$58</c:f>
              <c:numCache>
                <c:formatCode>0.00</c:formatCode>
                <c:ptCount val="6"/>
                <c:pt idx="0">
                  <c:v>1.3411764705882352</c:v>
                </c:pt>
                <c:pt idx="1">
                  <c:v>0.95</c:v>
                </c:pt>
                <c:pt idx="2">
                  <c:v>0.85312500000000002</c:v>
                </c:pt>
                <c:pt idx="3">
                  <c:v>0.65272727272727271</c:v>
                </c:pt>
                <c:pt idx="5">
                  <c:v>0.51111111111111107</c:v>
                </c:pt>
              </c:numCache>
            </c:numRef>
          </c:yVal>
        </c:ser>
        <c:ser>
          <c:idx val="8"/>
          <c:order val="8"/>
          <c:tx>
            <c:strRef>
              <c:f>Tabelle1!$A$60</c:f>
              <c:strCache>
                <c:ptCount val="1"/>
                <c:pt idx="0">
                  <c:v>Komatsu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Tabelle1!$F$62:$F$63</c:f>
              <c:numCache>
                <c:formatCode>General</c:formatCode>
                <c:ptCount val="2"/>
                <c:pt idx="0">
                  <c:v>460</c:v>
                </c:pt>
                <c:pt idx="1">
                  <c:v>240</c:v>
                </c:pt>
              </c:numCache>
            </c:numRef>
          </c:xVal>
          <c:yVal>
            <c:numRef>
              <c:f>Tabelle1!$P$62:$P$63</c:f>
              <c:numCache>
                <c:formatCode>0.00</c:formatCode>
                <c:ptCount val="2"/>
                <c:pt idx="0">
                  <c:v>0.55869565217391304</c:v>
                </c:pt>
                <c:pt idx="1">
                  <c:v>0.55833333333333335</c:v>
                </c:pt>
              </c:numCache>
            </c:numRef>
          </c:yVal>
        </c:ser>
        <c:ser>
          <c:idx val="9"/>
          <c:order val="9"/>
          <c:tx>
            <c:strRef>
              <c:f>Tabelle1!$A$65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Tabelle1!$F$66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Tabelle1!$P$66</c:f>
              <c:numCache>
                <c:formatCode>0.00</c:formatCode>
                <c:ptCount val="1"/>
                <c:pt idx="0">
                  <c:v>1.5083333333333333</c:v>
                </c:pt>
              </c:numCache>
            </c:numRef>
          </c:yVal>
        </c:ser>
        <c:ser>
          <c:idx val="10"/>
          <c:order val="10"/>
          <c:tx>
            <c:strRef>
              <c:f>Tabelle1!$A$68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Tabelle1!$F$70:$F$74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450</c:v>
                </c:pt>
                <c:pt idx="4">
                  <c:v>450</c:v>
                </c:pt>
              </c:numCache>
            </c:numRef>
          </c:xVal>
          <c:yVal>
            <c:numRef>
              <c:f>Tabelle1!$P$70:$P$74</c:f>
              <c:numCache>
                <c:formatCode>0.00</c:formatCode>
                <c:ptCount val="5"/>
                <c:pt idx="0">
                  <c:v>1.5</c:v>
                </c:pt>
                <c:pt idx="1">
                  <c:v>1.125</c:v>
                </c:pt>
                <c:pt idx="2">
                  <c:v>0.83333333333333337</c:v>
                </c:pt>
                <c:pt idx="3">
                  <c:v>0.55555555555555558</c:v>
                </c:pt>
                <c:pt idx="4">
                  <c:v>0.55555555555555558</c:v>
                </c:pt>
              </c:numCache>
            </c:numRef>
          </c:yVal>
        </c:ser>
        <c:ser>
          <c:idx val="11"/>
          <c:order val="11"/>
          <c:tx>
            <c:strRef>
              <c:f>Tabelle1!$A$97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Tabelle1!$F$98:$F$102</c:f>
              <c:numCache>
                <c:formatCode>General</c:formatCode>
                <c:ptCount val="5"/>
                <c:pt idx="0">
                  <c:v>80</c:v>
                </c:pt>
                <c:pt idx="1">
                  <c:v>180</c:v>
                </c:pt>
                <c:pt idx="2">
                  <c:v>220</c:v>
                </c:pt>
                <c:pt idx="3">
                  <c:v>280</c:v>
                </c:pt>
                <c:pt idx="4">
                  <c:v>420</c:v>
                </c:pt>
              </c:numCache>
            </c:numRef>
          </c:xVal>
          <c:yVal>
            <c:numRef>
              <c:f>Tabelle1!$P$98:$P$102</c:f>
              <c:numCache>
                <c:formatCode>0.00</c:formatCode>
                <c:ptCount val="5"/>
                <c:pt idx="0">
                  <c:v>1.075</c:v>
                </c:pt>
                <c:pt idx="1">
                  <c:v>0.76666666666666672</c:v>
                </c:pt>
                <c:pt idx="2">
                  <c:v>0.76363636363636367</c:v>
                </c:pt>
                <c:pt idx="3">
                  <c:v>0.66428571428571426</c:v>
                </c:pt>
                <c:pt idx="4">
                  <c:v>0.48809523809523808</c:v>
                </c:pt>
              </c:numCache>
            </c:numRef>
          </c:yVal>
        </c:ser>
        <c:ser>
          <c:idx val="12"/>
          <c:order val="12"/>
          <c:tx>
            <c:strRef>
              <c:f>Tabelle1!$A$104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Tabelle1!$F$106:$F$121</c:f>
              <c:numCache>
                <c:formatCode>General</c:formatCode>
                <c:ptCount val="16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500</c:v>
                </c:pt>
                <c:pt idx="4">
                  <c:v>500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1400</c:v>
                </c:pt>
                <c:pt idx="10">
                  <c:v>1700</c:v>
                </c:pt>
                <c:pt idx="12">
                  <c:v>300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</c:numCache>
            </c:numRef>
          </c:xVal>
          <c:yVal>
            <c:numRef>
              <c:f>Tabelle1!$P$106:$P$121</c:f>
              <c:numCache>
                <c:formatCode>0.00</c:formatCode>
                <c:ptCount val="16"/>
                <c:pt idx="0">
                  <c:v>0.37407407407407406</c:v>
                </c:pt>
                <c:pt idx="1">
                  <c:v>0.37407407407407406</c:v>
                </c:pt>
                <c:pt idx="2">
                  <c:v>0.37407407407407406</c:v>
                </c:pt>
                <c:pt idx="3">
                  <c:v>0.44</c:v>
                </c:pt>
                <c:pt idx="4">
                  <c:v>0.44</c:v>
                </c:pt>
                <c:pt idx="5">
                  <c:v>0.21666666666666667</c:v>
                </c:pt>
                <c:pt idx="6">
                  <c:v>0.21666666666666667</c:v>
                </c:pt>
                <c:pt idx="7">
                  <c:v>0.21666666666666667</c:v>
                </c:pt>
                <c:pt idx="8">
                  <c:v>0.21666666666666667</c:v>
                </c:pt>
                <c:pt idx="9">
                  <c:v>0.25214285714285717</c:v>
                </c:pt>
                <c:pt idx="10">
                  <c:v>0.30647058823529411</c:v>
                </c:pt>
                <c:pt idx="12">
                  <c:v>1.7333333333333334</c:v>
                </c:pt>
                <c:pt idx="13">
                  <c:v>1.7333333333333334</c:v>
                </c:pt>
                <c:pt idx="14">
                  <c:v>1.7749999999999999</c:v>
                </c:pt>
                <c:pt idx="15">
                  <c:v>0.42499999999999999</c:v>
                </c:pt>
              </c:numCache>
            </c:numRef>
          </c:yVal>
        </c:ser>
        <c:ser>
          <c:idx val="13"/>
          <c:order val="13"/>
          <c:tx>
            <c:strRef>
              <c:f>Tabelle1!$A$123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Tabelle1!$F$125:$F$128</c:f>
              <c:numCache>
                <c:formatCode>General</c:formatCode>
                <c:ptCount val="4"/>
                <c:pt idx="0">
                  <c:v>230</c:v>
                </c:pt>
                <c:pt idx="1">
                  <c:v>30</c:v>
                </c:pt>
                <c:pt idx="2">
                  <c:v>230</c:v>
                </c:pt>
                <c:pt idx="3">
                  <c:v>87</c:v>
                </c:pt>
              </c:numCache>
            </c:numRef>
          </c:xVal>
          <c:yVal>
            <c:numRef>
              <c:f>Tabelle1!$P$125:$P$128</c:f>
              <c:numCache>
                <c:formatCode>0.00</c:formatCode>
                <c:ptCount val="4"/>
                <c:pt idx="0">
                  <c:v>0.64782608695652177</c:v>
                </c:pt>
                <c:pt idx="1">
                  <c:v>2</c:v>
                </c:pt>
                <c:pt idx="2">
                  <c:v>0.64782608695652177</c:v>
                </c:pt>
                <c:pt idx="3">
                  <c:v>0.68965517241379315</c:v>
                </c:pt>
              </c:numCache>
            </c:numRef>
          </c:yVal>
        </c:ser>
        <c:ser>
          <c:idx val="14"/>
          <c:order val="14"/>
          <c:tx>
            <c:strRef>
              <c:f>Tabelle1!$A$130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Tabelle1!$F$132:$F$134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950</c:v>
                </c:pt>
              </c:numCache>
            </c:numRef>
          </c:xVal>
          <c:yVal>
            <c:numRef>
              <c:f>Tabelle1!$P$132:$P$134</c:f>
              <c:numCache>
                <c:formatCode>0.00</c:formatCode>
                <c:ptCount val="3"/>
                <c:pt idx="0">
                  <c:v>0.42666666666666669</c:v>
                </c:pt>
                <c:pt idx="1">
                  <c:v>0.45624999999999999</c:v>
                </c:pt>
                <c:pt idx="2">
                  <c:v>0.47894736842105262</c:v>
                </c:pt>
              </c:numCache>
            </c:numRef>
          </c:yVal>
        </c:ser>
        <c:ser>
          <c:idx val="15"/>
          <c:order val="15"/>
          <c:tx>
            <c:strRef>
              <c:f>Tabelle1!$A$136</c:f>
              <c:strCache>
                <c:ptCount val="1"/>
                <c:pt idx="0">
                  <c:v>Terex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Tabelle1!$F$138:$F$140</c:f>
              <c:numCache>
                <c:formatCode>General</c:formatCode>
                <c:ptCount val="3"/>
                <c:pt idx="0">
                  <c:v>250</c:v>
                </c:pt>
                <c:pt idx="1">
                  <c:v>265</c:v>
                </c:pt>
                <c:pt idx="2">
                  <c:v>145</c:v>
                </c:pt>
              </c:numCache>
            </c:numRef>
          </c:xVal>
          <c:yVal>
            <c:numRef>
              <c:f>Tabelle1!$P$138:$P$140</c:f>
              <c:numCache>
                <c:formatCode>0.00</c:formatCode>
                <c:ptCount val="3"/>
                <c:pt idx="0">
                  <c:v>0.68799999999999994</c:v>
                </c:pt>
                <c:pt idx="1">
                  <c:v>0.84528301886792456</c:v>
                </c:pt>
                <c:pt idx="2">
                  <c:v>0.82068965517241377</c:v>
                </c:pt>
              </c:numCache>
            </c:numRef>
          </c:yVal>
        </c:ser>
        <c:ser>
          <c:idx val="16"/>
          <c:order val="16"/>
          <c:tx>
            <c:strRef>
              <c:f>Tabelle1!$A$142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Tabelle1!$F$144:$F$147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Tabelle1!$P$144:$P$147</c:f>
              <c:numCache>
                <c:formatCode>0.00</c:formatCode>
                <c:ptCount val="4"/>
                <c:pt idx="0">
                  <c:v>0.54</c:v>
                </c:pt>
                <c:pt idx="1">
                  <c:v>0.56333333333333335</c:v>
                </c:pt>
                <c:pt idx="2">
                  <c:v>0.31666666666666665</c:v>
                </c:pt>
              </c:numCache>
            </c:numRef>
          </c:yVal>
        </c:ser>
        <c:ser>
          <c:idx val="17"/>
          <c:order val="17"/>
          <c:tx>
            <c:strRef>
              <c:f>Tabelle1!$A$149</c:f>
              <c:strCache>
                <c:ptCount val="1"/>
                <c:pt idx="0">
                  <c:v>Vortex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Tabelle1!$F$151:$F$152</c:f>
              <c:numCache>
                <c:formatCode>General</c:formatCode>
                <c:ptCount val="2"/>
                <c:pt idx="0">
                  <c:v>120</c:v>
                </c:pt>
                <c:pt idx="1">
                  <c:v>950</c:v>
                </c:pt>
              </c:numCache>
            </c:numRef>
          </c:xVal>
          <c:yVal>
            <c:numRef>
              <c:f>Tabelle1!$P$151:$P$152</c:f>
              <c:numCache>
                <c:formatCode>0.00</c:formatCode>
                <c:ptCount val="2"/>
                <c:pt idx="0">
                  <c:v>1</c:v>
                </c:pt>
                <c:pt idx="1">
                  <c:v>0.42105263157894735</c:v>
                </c:pt>
              </c:numCache>
            </c:numRef>
          </c:yVal>
        </c:ser>
        <c:dLbls/>
        <c:axId val="72259456"/>
        <c:axId val="70778240"/>
      </c:scatterChart>
      <c:valAx>
        <c:axId val="7225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70778240"/>
        <c:crosses val="autoZero"/>
        <c:crossBetween val="midCat"/>
      </c:valAx>
      <c:valAx>
        <c:axId val="70778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Arbeitsbedarf [kWh/t]</a:t>
                </a:r>
                <a:endParaRPr lang="de-DE" sz="1400"/>
              </a:p>
            </c:rich>
          </c:tx>
          <c:layout/>
        </c:title>
        <c:numFmt formatCode="0.00" sourceLinked="1"/>
        <c:majorTickMark val="none"/>
        <c:tickLblPos val="nextTo"/>
        <c:crossAx val="7225945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4"/>
        <c:delete val="1"/>
      </c:legendEntry>
      <c:legendEntry>
        <c:idx val="3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27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3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Tabelle1!$F$6:$F$8</c:f>
              <c:numCache>
                <c:formatCode>General</c:formatCode>
                <c:ptCount val="3"/>
                <c:pt idx="0">
                  <c:v>20</c:v>
                </c:pt>
                <c:pt idx="1">
                  <c:v>70</c:v>
                </c:pt>
                <c:pt idx="2">
                  <c:v>100</c:v>
                </c:pt>
              </c:numCache>
            </c:numRef>
          </c:xVal>
          <c:yVal>
            <c:numRef>
              <c:f>Tabelle1!$AA$6:$AA$8</c:f>
              <c:numCache>
                <c:formatCode>0.000</c:formatCode>
                <c:ptCount val="3"/>
                <c:pt idx="0">
                  <c:v>0.17499999999999999</c:v>
                </c:pt>
                <c:pt idx="1">
                  <c:v>0.14000000000000001</c:v>
                </c:pt>
                <c:pt idx="2">
                  <c:v>0.14000000000000001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Tabelle1!$F$11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Tabelle1!$AA$11</c:f>
              <c:numCache>
                <c:formatCode>0.000</c:formatCode>
                <c:ptCount val="1"/>
                <c:pt idx="0">
                  <c:v>0.18666666666666668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Tabelle1!$F$20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Tabelle1!$AA$20</c:f>
              <c:numCache>
                <c:formatCode>0.000</c:formatCode>
                <c:ptCount val="1"/>
                <c:pt idx="0">
                  <c:v>0.17</c:v>
                </c:pt>
              </c:numCache>
            </c:numRef>
          </c:yVal>
        </c:ser>
        <c:ser>
          <c:idx val="3"/>
          <c:order val="3"/>
          <c:tx>
            <c:strRef>
              <c:f>Tabelle1!$A$22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Tabelle1!$F$24:$F$28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</c:numCache>
            </c:numRef>
          </c:xVal>
          <c:yVal>
            <c:numRef>
              <c:f>Tabelle1!$AA$24:$AA$28</c:f>
              <c:numCache>
                <c:formatCode>0.000</c:formatCode>
                <c:ptCount val="5"/>
                <c:pt idx="0">
                  <c:v>0.17</c:v>
                </c:pt>
                <c:pt idx="1">
                  <c:v>0.16666666666666666</c:v>
                </c:pt>
                <c:pt idx="2">
                  <c:v>0.20666666666666667</c:v>
                </c:pt>
                <c:pt idx="3">
                  <c:v>0.1875</c:v>
                </c:pt>
                <c:pt idx="4">
                  <c:v>0.1875</c:v>
                </c:pt>
              </c:numCache>
            </c:numRef>
          </c:yVal>
        </c:ser>
        <c:ser>
          <c:idx val="4"/>
          <c:order val="4"/>
          <c:tx>
            <c:strRef>
              <c:f>Tabelle1!$A$30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Tabelle1!$F$32:$F$34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Tabelle1!$AA$32:$AA$34</c:f>
              <c:numCache>
                <c:formatCode>0.000</c:formatCode>
                <c:ptCount val="3"/>
                <c:pt idx="0">
                  <c:v>0.16750000000000001</c:v>
                </c:pt>
                <c:pt idx="1">
                  <c:v>0.14000000000000001</c:v>
                </c:pt>
                <c:pt idx="2">
                  <c:v>0.14000000000000001</c:v>
                </c:pt>
              </c:numCache>
            </c:numRef>
          </c:yVal>
        </c:ser>
        <c:ser>
          <c:idx val="5"/>
          <c:order val="5"/>
          <c:tx>
            <c:strRef>
              <c:f>Tabelle1!$A$36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Tabelle1!$F$38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Tabelle1!$AA$38</c:f>
              <c:numCache>
                <c:formatCode>0.000</c:formatCode>
                <c:ptCount val="1"/>
                <c:pt idx="0">
                  <c:v>0.22666666666666666</c:v>
                </c:pt>
              </c:numCache>
            </c:numRef>
          </c:yVal>
        </c:ser>
        <c:ser>
          <c:idx val="6"/>
          <c:order val="6"/>
          <c:tx>
            <c:strRef>
              <c:f>Tabelle1!$A$40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Tabelle1!$F$42:$F$49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376</c:v>
                </c:pt>
                <c:pt idx="7">
                  <c:v>376</c:v>
                </c:pt>
              </c:numCache>
            </c:numRef>
          </c:xVal>
          <c:yVal>
            <c:numRef>
              <c:f>Tabelle1!$AA$42:$AA$49</c:f>
              <c:numCache>
                <c:formatCode>0.000</c:formatCode>
                <c:ptCount val="8"/>
                <c:pt idx="0">
                  <c:v>0.26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0.15625</c:v>
                </c:pt>
                <c:pt idx="4">
                  <c:v>0.12847222222222221</c:v>
                </c:pt>
                <c:pt idx="5">
                  <c:v>0.1736111111111111</c:v>
                </c:pt>
                <c:pt idx="6">
                  <c:v>0.18085106382978725</c:v>
                </c:pt>
                <c:pt idx="7">
                  <c:v>0.15957446808510639</c:v>
                </c:pt>
              </c:numCache>
            </c:numRef>
          </c:yVal>
        </c:ser>
        <c:ser>
          <c:idx val="7"/>
          <c:order val="7"/>
          <c:tx>
            <c:strRef>
              <c:f>Tabelle1!$A$51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Tabelle1!$F$53:$F$58</c:f>
              <c:numCache>
                <c:formatCode>General</c:formatCode>
                <c:ptCount val="6"/>
                <c:pt idx="0">
                  <c:v>170</c:v>
                </c:pt>
                <c:pt idx="1">
                  <c:v>240</c:v>
                </c:pt>
                <c:pt idx="2">
                  <c:v>320</c:v>
                </c:pt>
                <c:pt idx="3">
                  <c:v>550</c:v>
                </c:pt>
                <c:pt idx="5">
                  <c:v>900</c:v>
                </c:pt>
              </c:numCache>
            </c:numRef>
          </c:xVal>
          <c:yVal>
            <c:numRef>
              <c:f>Tabelle1!$AA$53:$AA$58</c:f>
              <c:numCache>
                <c:formatCode>0.000</c:formatCode>
                <c:ptCount val="6"/>
                <c:pt idx="0">
                  <c:v>0.19411764705882353</c:v>
                </c:pt>
                <c:pt idx="1">
                  <c:v>0.19166666666666668</c:v>
                </c:pt>
                <c:pt idx="2">
                  <c:v>0.22500000000000001</c:v>
                </c:pt>
                <c:pt idx="3">
                  <c:v>8.0909090909090903E-2</c:v>
                </c:pt>
                <c:pt idx="5">
                  <c:v>8.8888888888888892E-2</c:v>
                </c:pt>
              </c:numCache>
            </c:numRef>
          </c:yVal>
        </c:ser>
        <c:ser>
          <c:idx val="8"/>
          <c:order val="8"/>
          <c:tx>
            <c:strRef>
              <c:f>Tabelle1!$A$60</c:f>
              <c:strCache>
                <c:ptCount val="1"/>
                <c:pt idx="0">
                  <c:v>Komatsu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Tabelle1!$F$62:$F$63</c:f>
              <c:numCache>
                <c:formatCode>General</c:formatCode>
                <c:ptCount val="2"/>
                <c:pt idx="0">
                  <c:v>460</c:v>
                </c:pt>
                <c:pt idx="1">
                  <c:v>240</c:v>
                </c:pt>
              </c:numCache>
            </c:numRef>
          </c:xVal>
          <c:yVal>
            <c:numRef>
              <c:f>Tabelle1!$AA$62:$AA$63</c:f>
              <c:numCache>
                <c:formatCode>0.000</c:formatCode>
                <c:ptCount val="2"/>
                <c:pt idx="0">
                  <c:v>0.1108695652173913</c:v>
                </c:pt>
                <c:pt idx="1">
                  <c:v>0.13750000000000001</c:v>
                </c:pt>
              </c:numCache>
            </c:numRef>
          </c:yVal>
        </c:ser>
        <c:ser>
          <c:idx val="9"/>
          <c:order val="9"/>
          <c:tx>
            <c:strRef>
              <c:f>Tabelle1!$A$65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Tabelle1!$F$66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Tabelle1!$AA$66</c:f>
              <c:numCache>
                <c:formatCode>0.000</c:formatCode>
                <c:ptCount val="1"/>
                <c:pt idx="0">
                  <c:v>0.20833333333333334</c:v>
                </c:pt>
              </c:numCache>
            </c:numRef>
          </c:yVal>
        </c:ser>
        <c:ser>
          <c:idx val="10"/>
          <c:order val="10"/>
          <c:tx>
            <c:strRef>
              <c:f>Tabelle1!$A$68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Tabelle1!$F$70:$F$74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450</c:v>
                </c:pt>
                <c:pt idx="4">
                  <c:v>450</c:v>
                </c:pt>
              </c:numCache>
            </c:numRef>
          </c:xVal>
          <c:yVal>
            <c:numRef>
              <c:f>Tabelle1!$AA$70:$AA$74</c:f>
              <c:numCache>
                <c:formatCode>0.000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0.153</c:v>
                </c:pt>
                <c:pt idx="3">
                  <c:v>0.13333333333333333</c:v>
                </c:pt>
                <c:pt idx="4">
                  <c:v>0.13777777777777778</c:v>
                </c:pt>
              </c:numCache>
            </c:numRef>
          </c:yVal>
        </c:ser>
        <c:ser>
          <c:idx val="11"/>
          <c:order val="11"/>
          <c:tx>
            <c:strRef>
              <c:f>Tabelle1!$A$97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Tabelle1!$F$98:$F$102</c:f>
              <c:numCache>
                <c:formatCode>General</c:formatCode>
                <c:ptCount val="5"/>
                <c:pt idx="0">
                  <c:v>80</c:v>
                </c:pt>
                <c:pt idx="1">
                  <c:v>180</c:v>
                </c:pt>
                <c:pt idx="2">
                  <c:v>220</c:v>
                </c:pt>
                <c:pt idx="3">
                  <c:v>280</c:v>
                </c:pt>
                <c:pt idx="4">
                  <c:v>420</c:v>
                </c:pt>
              </c:numCache>
            </c:numRef>
          </c:xVal>
          <c:yVal>
            <c:numRef>
              <c:f>Tabelle1!$AA$98:$AA$102</c:f>
              <c:numCache>
                <c:formatCode>0.000</c:formatCode>
                <c:ptCount val="5"/>
                <c:pt idx="0">
                  <c:v>0.25624999999999998</c:v>
                </c:pt>
                <c:pt idx="1">
                  <c:v>0.17499999999999999</c:v>
                </c:pt>
                <c:pt idx="2">
                  <c:v>0.15909090909090909</c:v>
                </c:pt>
                <c:pt idx="3">
                  <c:v>0.14107142857142857</c:v>
                </c:pt>
                <c:pt idx="4">
                  <c:v>0.13214285714285715</c:v>
                </c:pt>
              </c:numCache>
            </c:numRef>
          </c:yVal>
        </c:ser>
        <c:ser>
          <c:idx val="12"/>
          <c:order val="12"/>
          <c:tx>
            <c:strRef>
              <c:f>Tabelle1!$A$104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Tabelle1!$F$106:$F$121</c:f>
              <c:numCache>
                <c:formatCode>General</c:formatCode>
                <c:ptCount val="16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500</c:v>
                </c:pt>
                <c:pt idx="4">
                  <c:v>500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1400</c:v>
                </c:pt>
                <c:pt idx="10">
                  <c:v>1700</c:v>
                </c:pt>
                <c:pt idx="12">
                  <c:v>300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</c:numCache>
            </c:numRef>
          </c:xVal>
          <c:yVal>
            <c:numRef>
              <c:f>Tabelle1!$AA$106:$AA$121</c:f>
              <c:numCache>
                <c:formatCode>0.000</c:formatCode>
                <c:ptCount val="16"/>
                <c:pt idx="0">
                  <c:v>9.6296296296296297E-2</c:v>
                </c:pt>
                <c:pt idx="1">
                  <c:v>0.1111111111111111</c:v>
                </c:pt>
                <c:pt idx="2">
                  <c:v>0.1037037037037037</c:v>
                </c:pt>
                <c:pt idx="3">
                  <c:v>0.106</c:v>
                </c:pt>
                <c:pt idx="4">
                  <c:v>0.106</c:v>
                </c:pt>
                <c:pt idx="5">
                  <c:v>4.1666666666666664E-2</c:v>
                </c:pt>
                <c:pt idx="6">
                  <c:v>5.2499999999999998E-2</c:v>
                </c:pt>
                <c:pt idx="7">
                  <c:v>4.8333333333333332E-2</c:v>
                </c:pt>
                <c:pt idx="8">
                  <c:v>6.1249999999999999E-2</c:v>
                </c:pt>
                <c:pt idx="9">
                  <c:v>8.9285714285714288E-2</c:v>
                </c:pt>
                <c:pt idx="10">
                  <c:v>0.15764705882352942</c:v>
                </c:pt>
              </c:numCache>
            </c:numRef>
          </c:yVal>
        </c:ser>
        <c:ser>
          <c:idx val="13"/>
          <c:order val="13"/>
          <c:tx>
            <c:strRef>
              <c:f>Tabelle1!$A$123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Tabelle1!$F$125:$F$128</c:f>
              <c:numCache>
                <c:formatCode>General</c:formatCode>
                <c:ptCount val="4"/>
                <c:pt idx="0">
                  <c:v>230</c:v>
                </c:pt>
                <c:pt idx="1">
                  <c:v>30</c:v>
                </c:pt>
                <c:pt idx="2">
                  <c:v>230</c:v>
                </c:pt>
                <c:pt idx="3">
                  <c:v>87</c:v>
                </c:pt>
              </c:numCache>
            </c:numRef>
          </c:xVal>
          <c:yVal>
            <c:numRef>
              <c:f>Tabelle1!$AA$125:$AA$128</c:f>
              <c:numCache>
                <c:formatCode>0.000</c:formatCode>
                <c:ptCount val="4"/>
                <c:pt idx="0">
                  <c:v>0.10652173913043478</c:v>
                </c:pt>
                <c:pt idx="1">
                  <c:v>0.6</c:v>
                </c:pt>
                <c:pt idx="2">
                  <c:v>0.11695652173913043</c:v>
                </c:pt>
                <c:pt idx="3">
                  <c:v>0.16091954022988506</c:v>
                </c:pt>
              </c:numCache>
            </c:numRef>
          </c:yVal>
        </c:ser>
        <c:ser>
          <c:idx val="14"/>
          <c:order val="14"/>
          <c:tx>
            <c:strRef>
              <c:f>Tabelle1!$A$130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Tabelle1!$F$132:$F$134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950</c:v>
                </c:pt>
              </c:numCache>
            </c:numRef>
          </c:xVal>
          <c:yVal>
            <c:numRef>
              <c:f>Tabelle1!$AA$132:$AA$134</c:f>
              <c:numCache>
                <c:formatCode>0.000</c:formatCode>
                <c:ptCount val="3"/>
                <c:pt idx="0">
                  <c:v>9.6666666666666665E-2</c:v>
                </c:pt>
                <c:pt idx="1">
                  <c:v>0.12</c:v>
                </c:pt>
                <c:pt idx="2">
                  <c:v>0.13473684210526315</c:v>
                </c:pt>
              </c:numCache>
            </c:numRef>
          </c:yVal>
        </c:ser>
        <c:ser>
          <c:idx val="15"/>
          <c:order val="15"/>
          <c:tx>
            <c:strRef>
              <c:f>Tabelle1!$A$136</c:f>
              <c:strCache>
                <c:ptCount val="1"/>
                <c:pt idx="0">
                  <c:v>Terex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Tabelle1!$F$138:$F$140</c:f>
              <c:numCache>
                <c:formatCode>General</c:formatCode>
                <c:ptCount val="3"/>
                <c:pt idx="0">
                  <c:v>250</c:v>
                </c:pt>
                <c:pt idx="1">
                  <c:v>265</c:v>
                </c:pt>
                <c:pt idx="2">
                  <c:v>145</c:v>
                </c:pt>
              </c:numCache>
            </c:numRef>
          </c:xVal>
          <c:yVal>
            <c:numRef>
              <c:f>Tabelle1!$AA$138:$AA$140</c:f>
              <c:numCache>
                <c:formatCode>0.000</c:formatCode>
                <c:ptCount val="3"/>
                <c:pt idx="0">
                  <c:v>0.182</c:v>
                </c:pt>
                <c:pt idx="1">
                  <c:v>0.21377358490566037</c:v>
                </c:pt>
                <c:pt idx="2">
                  <c:v>0.19379310344827588</c:v>
                </c:pt>
              </c:numCache>
            </c:numRef>
          </c:yVal>
        </c:ser>
        <c:ser>
          <c:idx val="16"/>
          <c:order val="16"/>
          <c:tx>
            <c:strRef>
              <c:f>Tabelle1!$A$142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Tabelle1!$F$144:$F$147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Tabelle1!$AA$144:$AA$147</c:f>
              <c:numCache>
                <c:formatCode>0.000</c:formatCode>
                <c:ptCount val="4"/>
                <c:pt idx="0">
                  <c:v>0.184</c:v>
                </c:pt>
                <c:pt idx="1">
                  <c:v>0.22266666666666665</c:v>
                </c:pt>
                <c:pt idx="2">
                  <c:v>0.20583333333333334</c:v>
                </c:pt>
              </c:numCache>
            </c:numRef>
          </c:yVal>
        </c:ser>
        <c:ser>
          <c:idx val="17"/>
          <c:order val="17"/>
          <c:tx>
            <c:strRef>
              <c:f>Tabelle1!$A$149</c:f>
              <c:strCache>
                <c:ptCount val="1"/>
                <c:pt idx="0">
                  <c:v>Vortex 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Tabelle1!$F$151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Tabelle1!$AA$151</c:f>
              <c:numCache>
                <c:formatCode>0.000</c:formatCode>
                <c:ptCount val="1"/>
                <c:pt idx="0">
                  <c:v>1.5</c:v>
                </c:pt>
              </c:numCache>
            </c:numRef>
          </c:yVal>
        </c:ser>
        <c:axId val="113624960"/>
        <c:axId val="114743936"/>
      </c:scatterChart>
      <c:valAx>
        <c:axId val="113624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14743936"/>
        <c:crosses val="autoZero"/>
        <c:crossBetween val="midCat"/>
      </c:valAx>
      <c:valAx>
        <c:axId val="114743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Maschinenmassen [th/t]</a:t>
                </a:r>
                <a:endParaRPr lang="de-DE" sz="1400"/>
              </a:p>
            </c:rich>
          </c:tx>
          <c:layout/>
        </c:title>
        <c:numFmt formatCode="0.000" sourceLinked="1"/>
        <c:majorTickMark val="none"/>
        <c:tickLblPos val="nextTo"/>
        <c:crossAx val="11362496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2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23"/>
        <c:delete val="1"/>
      </c:legendEntry>
      <c:legendEntry>
        <c:idx val="27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-1"/>
        <c:delete val="1"/>
      </c:legendEntry>
      <c:legendEntry>
        <c:idx val="19"/>
        <c:delete val="1"/>
      </c:legendEntry>
      <c:legendEntry>
        <c:idx val="10"/>
        <c:delete val="1"/>
      </c:legendEntry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Tabelle1!$F$6:$F$8</c:f>
              <c:numCache>
                <c:formatCode>General</c:formatCode>
                <c:ptCount val="3"/>
                <c:pt idx="0">
                  <c:v>20</c:v>
                </c:pt>
                <c:pt idx="1">
                  <c:v>70</c:v>
                </c:pt>
                <c:pt idx="2">
                  <c:v>100</c:v>
                </c:pt>
              </c:numCache>
            </c:numRef>
          </c:xVal>
          <c:yVal>
            <c:numRef>
              <c:f>Tabelle1!$Y$6:$Y$8</c:f>
              <c:numCache>
                <c:formatCode>0.000</c:formatCode>
                <c:ptCount val="3"/>
                <c:pt idx="0">
                  <c:v>2.21</c:v>
                </c:pt>
                <c:pt idx="1">
                  <c:v>1.35</c:v>
                </c:pt>
                <c:pt idx="2">
                  <c:v>1.2862499999999999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Tabelle1!$F$11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Tabelle1!$Y$11</c:f>
              <c:numCache>
                <c:formatCode>0.000</c:formatCode>
                <c:ptCount val="1"/>
                <c:pt idx="0">
                  <c:v>0.85680000000000012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Tabelle1!$F$20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Tabelle1!$Y$20</c:f>
              <c:numCache>
                <c:formatCode>0.000</c:formatCode>
                <c:ptCount val="1"/>
                <c:pt idx="0">
                  <c:v>0.29145599999999999</c:v>
                </c:pt>
              </c:numCache>
            </c:numRef>
          </c:yVal>
        </c:ser>
        <c:ser>
          <c:idx val="3"/>
          <c:order val="3"/>
          <c:tx>
            <c:strRef>
              <c:f>Tabelle1!$A$22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Tabelle1!$F$24:$F$28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</c:numCache>
            </c:numRef>
          </c:xVal>
          <c:yVal>
            <c:numRef>
              <c:f>Tabelle1!$Y$24:$Y$28</c:f>
              <c:numCache>
                <c:formatCode>0.000</c:formatCode>
                <c:ptCount val="5"/>
                <c:pt idx="0">
                  <c:v>1.8</c:v>
                </c:pt>
                <c:pt idx="1">
                  <c:v>1.7352533333333333</c:v>
                </c:pt>
                <c:pt idx="2">
                  <c:v>2.1951999999999998</c:v>
                </c:pt>
                <c:pt idx="3">
                  <c:v>1.55925</c:v>
                </c:pt>
                <c:pt idx="4">
                  <c:v>1.55925</c:v>
                </c:pt>
              </c:numCache>
            </c:numRef>
          </c:yVal>
        </c:ser>
        <c:ser>
          <c:idx val="4"/>
          <c:order val="4"/>
          <c:tx>
            <c:strRef>
              <c:f>Tabelle1!$A$30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Tabelle1!$F$32:$F$34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Tabelle1!$Y$32:$Y$34</c:f>
              <c:numCache>
                <c:formatCode>0.000</c:formatCode>
                <c:ptCount val="3"/>
                <c:pt idx="0">
                  <c:v>0.91454999999999997</c:v>
                </c:pt>
                <c:pt idx="1">
                  <c:v>0.99399999999999999</c:v>
                </c:pt>
                <c:pt idx="2">
                  <c:v>1.0097142857142856</c:v>
                </c:pt>
              </c:numCache>
            </c:numRef>
          </c:yVal>
        </c:ser>
        <c:ser>
          <c:idx val="5"/>
          <c:order val="5"/>
          <c:tx>
            <c:strRef>
              <c:f>Tabelle1!$A$36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Tabelle1!$F$38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Tabelle1!$Y$38</c:f>
              <c:numCache>
                <c:formatCode>0.000</c:formatCode>
                <c:ptCount val="1"/>
              </c:numCache>
            </c:numRef>
          </c:yVal>
        </c:ser>
        <c:ser>
          <c:idx val="6"/>
          <c:order val="6"/>
          <c:tx>
            <c:strRef>
              <c:f>Tabelle1!$A$40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Tabelle1!$F$42:$F$49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376</c:v>
                </c:pt>
                <c:pt idx="7">
                  <c:v>376</c:v>
                </c:pt>
              </c:numCache>
            </c:numRef>
          </c:xVal>
          <c:yVal>
            <c:numRef>
              <c:f>Tabelle1!$Y$42:$Y$49</c:f>
              <c:numCache>
                <c:formatCode>0.000</c:formatCode>
                <c:ptCount val="8"/>
                <c:pt idx="0">
                  <c:v>2.2480799999999999</c:v>
                </c:pt>
                <c:pt idx="1">
                  <c:v>1.2840199999999999</c:v>
                </c:pt>
                <c:pt idx="2">
                  <c:v>2.2954080000000001</c:v>
                </c:pt>
                <c:pt idx="3">
                  <c:v>1.4935555555555555</c:v>
                </c:pt>
                <c:pt idx="4">
                  <c:v>1.43</c:v>
                </c:pt>
                <c:pt idx="5">
                  <c:v>1.4451666666666667</c:v>
                </c:pt>
                <c:pt idx="6">
                  <c:v>1.106936170212766</c:v>
                </c:pt>
                <c:pt idx="7">
                  <c:v>1.106936170212766</c:v>
                </c:pt>
              </c:numCache>
            </c:numRef>
          </c:yVal>
        </c:ser>
        <c:ser>
          <c:idx val="7"/>
          <c:order val="7"/>
          <c:tx>
            <c:strRef>
              <c:f>Tabelle1!$A$51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Tabelle1!$F$53:$F$58</c:f>
              <c:numCache>
                <c:formatCode>General</c:formatCode>
                <c:ptCount val="6"/>
                <c:pt idx="0">
                  <c:v>170</c:v>
                </c:pt>
                <c:pt idx="1">
                  <c:v>240</c:v>
                </c:pt>
                <c:pt idx="2">
                  <c:v>320</c:v>
                </c:pt>
                <c:pt idx="3">
                  <c:v>550</c:v>
                </c:pt>
                <c:pt idx="5">
                  <c:v>900</c:v>
                </c:pt>
              </c:numCache>
            </c:numRef>
          </c:xVal>
          <c:yVal>
            <c:numRef>
              <c:f>Tabelle1!$Y$53:$Y$58</c:f>
              <c:numCache>
                <c:formatCode>0.000</c:formatCode>
                <c:ptCount val="6"/>
                <c:pt idx="0">
                  <c:v>1.3014705882352942</c:v>
                </c:pt>
                <c:pt idx="1">
                  <c:v>1.0473749999999999</c:v>
                </c:pt>
                <c:pt idx="2">
                  <c:v>2.07309375</c:v>
                </c:pt>
                <c:pt idx="3">
                  <c:v>1.8190909090909091</c:v>
                </c:pt>
                <c:pt idx="5">
                  <c:v>2.3520000000000003</c:v>
                </c:pt>
              </c:numCache>
            </c:numRef>
          </c:yVal>
        </c:ser>
        <c:ser>
          <c:idx val="8"/>
          <c:order val="8"/>
          <c:tx>
            <c:strRef>
              <c:f>Tabelle1!$A$60</c:f>
              <c:strCache>
                <c:ptCount val="1"/>
                <c:pt idx="0">
                  <c:v>Komatsu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Tabelle1!$F$62:$F$63</c:f>
              <c:numCache>
                <c:formatCode>General</c:formatCode>
                <c:ptCount val="2"/>
                <c:pt idx="0">
                  <c:v>460</c:v>
                </c:pt>
                <c:pt idx="1">
                  <c:v>240</c:v>
                </c:pt>
              </c:numCache>
            </c:numRef>
          </c:xVal>
          <c:yVal>
            <c:numRef>
              <c:f>Tabelle1!$Y$62:$Y$63</c:f>
              <c:numCache>
                <c:formatCode>0.000</c:formatCode>
                <c:ptCount val="2"/>
                <c:pt idx="0">
                  <c:v>0.37310272173913045</c:v>
                </c:pt>
                <c:pt idx="1">
                  <c:v>0.46916666666666662</c:v>
                </c:pt>
              </c:numCache>
            </c:numRef>
          </c:yVal>
        </c:ser>
        <c:ser>
          <c:idx val="9"/>
          <c:order val="9"/>
          <c:tx>
            <c:strRef>
              <c:f>Tabelle1!$A$65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Tabelle1!$F$66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Tabelle1!$Y$66</c:f>
              <c:numCache>
                <c:formatCode>0.000</c:formatCode>
                <c:ptCount val="1"/>
                <c:pt idx="0">
                  <c:v>1.4592000000000001</c:v>
                </c:pt>
              </c:numCache>
            </c:numRef>
          </c:yVal>
        </c:ser>
        <c:ser>
          <c:idx val="10"/>
          <c:order val="10"/>
          <c:tx>
            <c:strRef>
              <c:f>Tabelle1!$A$68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Tabelle1!$F$70:$F$74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450</c:v>
                </c:pt>
                <c:pt idx="4">
                  <c:v>450</c:v>
                </c:pt>
              </c:numCache>
            </c:numRef>
          </c:xVal>
          <c:yVal>
            <c:numRef>
              <c:f>Tabelle1!$Y$70:$Y$74</c:f>
              <c:numCache>
                <c:formatCode>0.000</c:formatCode>
                <c:ptCount val="5"/>
                <c:pt idx="0">
                  <c:v>1.09728</c:v>
                </c:pt>
                <c:pt idx="1">
                  <c:v>0.96311000000000002</c:v>
                </c:pt>
                <c:pt idx="2">
                  <c:v>0.67913999999999997</c:v>
                </c:pt>
                <c:pt idx="3">
                  <c:v>0.85499999999999998</c:v>
                </c:pt>
                <c:pt idx="4">
                  <c:v>0.85499999999999998</c:v>
                </c:pt>
              </c:numCache>
            </c:numRef>
          </c:yVal>
        </c:ser>
        <c:ser>
          <c:idx val="11"/>
          <c:order val="11"/>
          <c:tx>
            <c:strRef>
              <c:f>Tabelle1!$A$97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Tabelle1!$F$98:$F$102</c:f>
              <c:numCache>
                <c:formatCode>General</c:formatCode>
                <c:ptCount val="5"/>
                <c:pt idx="0">
                  <c:v>80</c:v>
                </c:pt>
                <c:pt idx="1">
                  <c:v>180</c:v>
                </c:pt>
                <c:pt idx="2">
                  <c:v>220</c:v>
                </c:pt>
                <c:pt idx="3">
                  <c:v>280</c:v>
                </c:pt>
                <c:pt idx="4">
                  <c:v>420</c:v>
                </c:pt>
              </c:numCache>
            </c:numRef>
          </c:xVal>
          <c:yVal>
            <c:numRef>
              <c:f>Tabelle1!$Y$98:$Y$102</c:f>
              <c:numCache>
                <c:formatCode>0.000</c:formatCode>
                <c:ptCount val="5"/>
                <c:pt idx="0">
                  <c:v>1.16388</c:v>
                </c:pt>
                <c:pt idx="1">
                  <c:v>0.73779399999999995</c:v>
                </c:pt>
                <c:pt idx="2">
                  <c:v>0.71758968749999996</c:v>
                </c:pt>
                <c:pt idx="3">
                  <c:v>0.54722325937500005</c:v>
                </c:pt>
                <c:pt idx="4">
                  <c:v>0.63996213571428562</c:v>
                </c:pt>
              </c:numCache>
            </c:numRef>
          </c:yVal>
        </c:ser>
        <c:ser>
          <c:idx val="12"/>
          <c:order val="12"/>
          <c:tx>
            <c:strRef>
              <c:f>Tabelle1!$A$104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Tabelle1!$F$106:$F$121</c:f>
              <c:numCache>
                <c:formatCode>General</c:formatCode>
                <c:ptCount val="16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500</c:v>
                </c:pt>
                <c:pt idx="4">
                  <c:v>500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1400</c:v>
                </c:pt>
                <c:pt idx="10">
                  <c:v>1700</c:v>
                </c:pt>
                <c:pt idx="12">
                  <c:v>300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</c:numCache>
            </c:numRef>
          </c:xVal>
          <c:yVal>
            <c:numRef>
              <c:f>Tabelle1!$Y$106:$Y$121</c:f>
              <c:numCache>
                <c:formatCode>0.000</c:formatCode>
                <c:ptCount val="16"/>
                <c:pt idx="0">
                  <c:v>0.33541666666666664</c:v>
                </c:pt>
                <c:pt idx="1">
                  <c:v>0.33541666666666664</c:v>
                </c:pt>
                <c:pt idx="2">
                  <c:v>0.39871481481481486</c:v>
                </c:pt>
                <c:pt idx="3">
                  <c:v>0.518154</c:v>
                </c:pt>
                <c:pt idx="4">
                  <c:v>0.518154</c:v>
                </c:pt>
                <c:pt idx="5">
                  <c:v>0.48183133499999997</c:v>
                </c:pt>
                <c:pt idx="6">
                  <c:v>0.59987587499999995</c:v>
                </c:pt>
                <c:pt idx="7">
                  <c:v>0.59987587499999995</c:v>
                </c:pt>
                <c:pt idx="8">
                  <c:v>0.59987587499999995</c:v>
                </c:pt>
                <c:pt idx="9">
                  <c:v>0.77942857142857147</c:v>
                </c:pt>
                <c:pt idx="10">
                  <c:v>1.4287058823529413</c:v>
                </c:pt>
              </c:numCache>
            </c:numRef>
          </c:yVal>
        </c:ser>
        <c:ser>
          <c:idx val="13"/>
          <c:order val="13"/>
          <c:tx>
            <c:strRef>
              <c:f>Tabelle1!$A$123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Tabelle1!$F$125:$F$128</c:f>
              <c:numCache>
                <c:formatCode>General</c:formatCode>
                <c:ptCount val="4"/>
                <c:pt idx="0">
                  <c:v>230</c:v>
                </c:pt>
                <c:pt idx="1">
                  <c:v>30</c:v>
                </c:pt>
                <c:pt idx="2">
                  <c:v>230</c:v>
                </c:pt>
                <c:pt idx="3">
                  <c:v>87</c:v>
                </c:pt>
              </c:numCache>
            </c:numRef>
          </c:xVal>
          <c:yVal>
            <c:numRef>
              <c:f>Tabelle1!$Y$125:$Y$128</c:f>
              <c:numCache>
                <c:formatCode>0.000</c:formatCode>
                <c:ptCount val="4"/>
                <c:pt idx="0">
                  <c:v>0.78786301630434785</c:v>
                </c:pt>
                <c:pt idx="1">
                  <c:v>9.4088137800000009</c:v>
                </c:pt>
                <c:pt idx="2">
                  <c:v>0.78786301630434785</c:v>
                </c:pt>
                <c:pt idx="3">
                  <c:v>1.10853</c:v>
                </c:pt>
              </c:numCache>
            </c:numRef>
          </c:yVal>
        </c:ser>
        <c:ser>
          <c:idx val="14"/>
          <c:order val="14"/>
          <c:tx>
            <c:strRef>
              <c:f>Tabelle1!$A$130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Tabelle1!$F$132:$F$134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950</c:v>
                </c:pt>
              </c:numCache>
            </c:numRef>
          </c:xVal>
          <c:yVal>
            <c:numRef>
              <c:f>Tabelle1!$Y$132:$Y$134</c:f>
              <c:numCache>
                <c:formatCode>0.000</c:formatCode>
                <c:ptCount val="3"/>
              </c:numCache>
            </c:numRef>
          </c:yVal>
        </c:ser>
        <c:ser>
          <c:idx val="15"/>
          <c:order val="15"/>
          <c:tx>
            <c:strRef>
              <c:f>Tabelle1!$A$136</c:f>
              <c:strCache>
                <c:ptCount val="1"/>
                <c:pt idx="0">
                  <c:v>Terex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Tabelle1!$F$138:$F$140</c:f>
              <c:numCache>
                <c:formatCode>General</c:formatCode>
                <c:ptCount val="3"/>
                <c:pt idx="0">
                  <c:v>250</c:v>
                </c:pt>
                <c:pt idx="1">
                  <c:v>265</c:v>
                </c:pt>
                <c:pt idx="2">
                  <c:v>145</c:v>
                </c:pt>
              </c:numCache>
            </c:numRef>
          </c:xVal>
          <c:yVal>
            <c:numRef>
              <c:f>Tabelle1!$Y$138:$Y$140</c:f>
              <c:numCache>
                <c:formatCode>0.000</c:formatCode>
                <c:ptCount val="3"/>
                <c:pt idx="0">
                  <c:v>0.70760315975999999</c:v>
                </c:pt>
                <c:pt idx="1">
                  <c:v>0.82833697867924527</c:v>
                </c:pt>
                <c:pt idx="2">
                  <c:v>0.73833931034482758</c:v>
                </c:pt>
              </c:numCache>
            </c:numRef>
          </c:yVal>
        </c:ser>
        <c:ser>
          <c:idx val="16"/>
          <c:order val="16"/>
          <c:tx>
            <c:strRef>
              <c:f>Tabelle1!$A$142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Tabelle1!$F$144:$F$147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Tabelle1!$Y$144:$Y$147</c:f>
              <c:numCache>
                <c:formatCode>0.000</c:formatCode>
                <c:ptCount val="4"/>
              </c:numCache>
            </c:numRef>
          </c:yVal>
        </c:ser>
        <c:ser>
          <c:idx val="17"/>
          <c:order val="17"/>
          <c:tx>
            <c:strRef>
              <c:f>Tabelle1!$A$149</c:f>
              <c:strCache>
                <c:ptCount val="1"/>
                <c:pt idx="0">
                  <c:v>Vortex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Tabelle1!$F$151:$F$152</c:f>
              <c:numCache>
                <c:formatCode>General</c:formatCode>
                <c:ptCount val="2"/>
                <c:pt idx="0">
                  <c:v>120</c:v>
                </c:pt>
                <c:pt idx="1">
                  <c:v>950</c:v>
                </c:pt>
              </c:numCache>
            </c:numRef>
          </c:xVal>
          <c:yVal>
            <c:numRef>
              <c:f>Tabelle1!$Y$151:$Y$152</c:f>
              <c:numCache>
                <c:formatCode>0.000</c:formatCode>
                <c:ptCount val="2"/>
              </c:numCache>
            </c:numRef>
          </c:yVal>
        </c:ser>
        <c:axId val="96555776"/>
        <c:axId val="96557696"/>
      </c:scatterChart>
      <c:valAx>
        <c:axId val="9655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96557696"/>
        <c:crosses val="autoZero"/>
        <c:crossBetween val="midCat"/>
      </c:valAx>
      <c:valAx>
        <c:axId val="96557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Raumbedarf [m³ h/t]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96555776"/>
        <c:crosses val="autoZero"/>
        <c:crossBetween val="midCat"/>
      </c:valAx>
    </c:plotArea>
    <c:legend>
      <c:legendPos val="r"/>
      <c:legendEntry>
        <c:idx val="20"/>
        <c:delete val="1"/>
      </c:legendEntry>
      <c:legendEntry>
        <c:idx val="23"/>
        <c:delete val="1"/>
      </c:legendEntry>
      <c:legendEntry>
        <c:idx val="19"/>
        <c:delete val="1"/>
      </c:legendEntry>
      <c:legendEntry>
        <c:idx val="27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0"/>
        <c:delete val="1"/>
      </c:legendEntry>
      <c:legendEntry>
        <c:idx val="16"/>
        <c:delete val="1"/>
      </c:legendEntry>
      <c:legendEntry>
        <c:idx val="17"/>
        <c:delete val="1"/>
      </c:legendEntry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Tabelle1!$F$6:$F$8</c:f>
              <c:numCache>
                <c:formatCode>General</c:formatCode>
                <c:ptCount val="3"/>
                <c:pt idx="0">
                  <c:v>20</c:v>
                </c:pt>
                <c:pt idx="1">
                  <c:v>70</c:v>
                </c:pt>
                <c:pt idx="2">
                  <c:v>100</c:v>
                </c:pt>
              </c:numCache>
            </c:numRef>
          </c:xVal>
          <c:yVal>
            <c:numRef>
              <c:f>Tabelle1!$W$6:$W$8</c:f>
              <c:numCache>
                <c:formatCode>0.000</c:formatCode>
                <c:ptCount val="3"/>
                <c:pt idx="0">
                  <c:v>0.85</c:v>
                </c:pt>
                <c:pt idx="1">
                  <c:v>0.38571428571428573</c:v>
                </c:pt>
                <c:pt idx="2">
                  <c:v>0.36749999999999999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Tabelle1!$F$11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Tabelle1!$W$11</c:f>
              <c:numCache>
                <c:formatCode>0.000</c:formatCode>
                <c:ptCount val="1"/>
                <c:pt idx="0">
                  <c:v>0.24479999999999999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Tabelle1!$F$20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Tabelle1!$W$20</c:f>
              <c:numCache>
                <c:formatCode>0.000</c:formatCode>
                <c:ptCount val="1"/>
                <c:pt idx="0">
                  <c:v>7.0400000000000004E-2</c:v>
                </c:pt>
              </c:numCache>
            </c:numRef>
          </c:yVal>
        </c:ser>
        <c:ser>
          <c:idx val="3"/>
          <c:order val="3"/>
          <c:tx>
            <c:strRef>
              <c:f>Tabelle1!$A$22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Tabelle1!$F$24:$F$28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</c:numCache>
            </c:numRef>
          </c:xVal>
          <c:yVal>
            <c:numRef>
              <c:f>Tabelle1!$W$24:$W$28</c:f>
              <c:numCache>
                <c:formatCode>0.000</c:formatCode>
                <c:ptCount val="5"/>
                <c:pt idx="0">
                  <c:v>0.45</c:v>
                </c:pt>
                <c:pt idx="1">
                  <c:v>0.38733333333333336</c:v>
                </c:pt>
                <c:pt idx="2">
                  <c:v>0.49</c:v>
                </c:pt>
                <c:pt idx="3">
                  <c:v>0.315</c:v>
                </c:pt>
                <c:pt idx="4">
                  <c:v>0.315</c:v>
                </c:pt>
              </c:numCache>
            </c:numRef>
          </c:yVal>
        </c:ser>
        <c:ser>
          <c:idx val="4"/>
          <c:order val="4"/>
          <c:tx>
            <c:strRef>
              <c:f>Tabelle1!$A$30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Tabelle1!$F$32:$F$34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Tabelle1!$W$32:$W$34</c:f>
              <c:numCache>
                <c:formatCode>0.000</c:formatCode>
                <c:ptCount val="3"/>
                <c:pt idx="0">
                  <c:v>0.26129999999999998</c:v>
                </c:pt>
                <c:pt idx="1">
                  <c:v>0.28400000000000003</c:v>
                </c:pt>
                <c:pt idx="2">
                  <c:v>0.26571428571428574</c:v>
                </c:pt>
              </c:numCache>
            </c:numRef>
          </c:yVal>
        </c:ser>
        <c:ser>
          <c:idx val="5"/>
          <c:order val="5"/>
          <c:tx>
            <c:strRef>
              <c:f>Tabelle1!$A$36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Tabelle1!$F$38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Tabelle1!$W$38</c:f>
              <c:numCache>
                <c:formatCode>0.000</c:formatCode>
                <c:ptCount val="1"/>
              </c:numCache>
            </c:numRef>
          </c:yVal>
        </c:ser>
        <c:ser>
          <c:idx val="6"/>
          <c:order val="6"/>
          <c:tx>
            <c:strRef>
              <c:f>Tabelle1!$A$40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Tabelle1!$F$42:$F$49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376</c:v>
                </c:pt>
                <c:pt idx="7">
                  <c:v>376</c:v>
                </c:pt>
              </c:numCache>
            </c:numRef>
          </c:xVal>
          <c:yVal>
            <c:numRef>
              <c:f>Tabelle1!$W$42:$W$49</c:f>
              <c:numCache>
                <c:formatCode>0.000</c:formatCode>
                <c:ptCount val="8"/>
                <c:pt idx="0">
                  <c:v>0.59160000000000001</c:v>
                </c:pt>
                <c:pt idx="1">
                  <c:v>0.33789999999999998</c:v>
                </c:pt>
                <c:pt idx="2">
                  <c:v>0.59160000000000001</c:v>
                </c:pt>
                <c:pt idx="3">
                  <c:v>0.31777777777777777</c:v>
                </c:pt>
                <c:pt idx="4">
                  <c:v>0.31777777777777777</c:v>
                </c:pt>
                <c:pt idx="5">
                  <c:v>0.31416666666666671</c:v>
                </c:pt>
                <c:pt idx="6">
                  <c:v>0.24063829787234042</c:v>
                </c:pt>
                <c:pt idx="7">
                  <c:v>0.24063829787234042</c:v>
                </c:pt>
              </c:numCache>
            </c:numRef>
          </c:yVal>
        </c:ser>
        <c:ser>
          <c:idx val="7"/>
          <c:order val="7"/>
          <c:tx>
            <c:strRef>
              <c:f>Tabelle1!$A$51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Tabelle1!$F$53:$F$58</c:f>
              <c:numCache>
                <c:formatCode>General</c:formatCode>
                <c:ptCount val="6"/>
                <c:pt idx="0">
                  <c:v>170</c:v>
                </c:pt>
                <c:pt idx="1">
                  <c:v>240</c:v>
                </c:pt>
                <c:pt idx="2">
                  <c:v>320</c:v>
                </c:pt>
                <c:pt idx="3">
                  <c:v>550</c:v>
                </c:pt>
                <c:pt idx="5">
                  <c:v>900</c:v>
                </c:pt>
              </c:numCache>
            </c:numRef>
          </c:xVal>
          <c:yVal>
            <c:numRef>
              <c:f>Tabelle1!$W$53:$W$58</c:f>
              <c:numCache>
                <c:formatCode>0.000</c:formatCode>
                <c:ptCount val="6"/>
                <c:pt idx="0">
                  <c:v>0.34705882352941175</c:v>
                </c:pt>
                <c:pt idx="1">
                  <c:v>0.27708333333333335</c:v>
                </c:pt>
                <c:pt idx="2">
                  <c:v>0.42656250000000001</c:v>
                </c:pt>
                <c:pt idx="3">
                  <c:v>0.31363636363636366</c:v>
                </c:pt>
                <c:pt idx="5">
                  <c:v>0.28000000000000003</c:v>
                </c:pt>
              </c:numCache>
            </c:numRef>
          </c:yVal>
        </c:ser>
        <c:ser>
          <c:idx val="8"/>
          <c:order val="8"/>
          <c:tx>
            <c:strRef>
              <c:f>Tabelle1!$A$60</c:f>
              <c:strCache>
                <c:ptCount val="1"/>
                <c:pt idx="0">
                  <c:v>Komatsu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Tabelle1!$F$62:$F$63</c:f>
              <c:numCache>
                <c:formatCode>General</c:formatCode>
                <c:ptCount val="2"/>
                <c:pt idx="0">
                  <c:v>460</c:v>
                </c:pt>
                <c:pt idx="1">
                  <c:v>240</c:v>
                </c:pt>
              </c:numCache>
            </c:numRef>
          </c:xVal>
          <c:yVal>
            <c:numRef>
              <c:f>Tabelle1!$W$62:$W$63</c:f>
              <c:numCache>
                <c:formatCode>0.000</c:formatCode>
                <c:ptCount val="2"/>
                <c:pt idx="0">
                  <c:v>9.7670869565217394E-2</c:v>
                </c:pt>
                <c:pt idx="1">
                  <c:v>0.14661458333333333</c:v>
                </c:pt>
              </c:numCache>
            </c:numRef>
          </c:yVal>
        </c:ser>
        <c:ser>
          <c:idx val="9"/>
          <c:order val="9"/>
          <c:tx>
            <c:strRef>
              <c:f>Tabelle1!$A$65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Tabelle1!$F$66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Tabelle1!$W$66</c:f>
              <c:numCache>
                <c:formatCode>0.000</c:formatCode>
                <c:ptCount val="1"/>
                <c:pt idx="0">
                  <c:v>0.45600000000000002</c:v>
                </c:pt>
              </c:numCache>
            </c:numRef>
          </c:yVal>
        </c:ser>
        <c:ser>
          <c:idx val="10"/>
          <c:order val="10"/>
          <c:tx>
            <c:strRef>
              <c:f>Tabelle1!$A$68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Tabelle1!$F$70:$F$74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450</c:v>
                </c:pt>
                <c:pt idx="4">
                  <c:v>450</c:v>
                </c:pt>
              </c:numCache>
            </c:numRef>
          </c:xVal>
          <c:yVal>
            <c:numRef>
              <c:f>Tabelle1!$W$70:$W$74</c:f>
              <c:numCache>
                <c:formatCode>0.000</c:formatCode>
                <c:ptCount val="5"/>
                <c:pt idx="0">
                  <c:v>0.30480000000000002</c:v>
                </c:pt>
                <c:pt idx="1">
                  <c:v>0.25345000000000001</c:v>
                </c:pt>
                <c:pt idx="2">
                  <c:v>0.16169999999999998</c:v>
                </c:pt>
                <c:pt idx="3">
                  <c:v>0.17100000000000001</c:v>
                </c:pt>
                <c:pt idx="4">
                  <c:v>0.17100000000000001</c:v>
                </c:pt>
              </c:numCache>
            </c:numRef>
          </c:yVal>
        </c:ser>
        <c:ser>
          <c:idx val="11"/>
          <c:order val="11"/>
          <c:tx>
            <c:strRef>
              <c:f>Tabelle1!$A$97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Tabelle1!$F$98:$F$102</c:f>
              <c:numCache>
                <c:formatCode>General</c:formatCode>
                <c:ptCount val="5"/>
                <c:pt idx="0">
                  <c:v>80</c:v>
                </c:pt>
                <c:pt idx="1">
                  <c:v>180</c:v>
                </c:pt>
                <c:pt idx="2">
                  <c:v>220</c:v>
                </c:pt>
                <c:pt idx="3">
                  <c:v>280</c:v>
                </c:pt>
                <c:pt idx="4">
                  <c:v>420</c:v>
                </c:pt>
              </c:numCache>
            </c:numRef>
          </c:xVal>
          <c:yVal>
            <c:numRef>
              <c:f>Tabelle1!$W$98:$W$102</c:f>
              <c:numCache>
                <c:formatCode>0.000</c:formatCode>
                <c:ptCount val="5"/>
                <c:pt idx="0">
                  <c:v>0.318</c:v>
                </c:pt>
                <c:pt idx="1">
                  <c:v>0.1978</c:v>
                </c:pt>
                <c:pt idx="2">
                  <c:v>0.18834375</c:v>
                </c:pt>
                <c:pt idx="3">
                  <c:v>0.14343991071428572</c:v>
                </c:pt>
                <c:pt idx="4">
                  <c:v>0.15476714285714285</c:v>
                </c:pt>
              </c:numCache>
            </c:numRef>
          </c:yVal>
        </c:ser>
        <c:ser>
          <c:idx val="12"/>
          <c:order val="12"/>
          <c:tx>
            <c:strRef>
              <c:f>Tabelle1!$A$104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Tabelle1!$F$106:$F$121</c:f>
              <c:numCache>
                <c:formatCode>General</c:formatCode>
                <c:ptCount val="16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500</c:v>
                </c:pt>
                <c:pt idx="4">
                  <c:v>500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1400</c:v>
                </c:pt>
                <c:pt idx="10">
                  <c:v>1700</c:v>
                </c:pt>
                <c:pt idx="12">
                  <c:v>300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</c:numCache>
            </c:numRef>
          </c:xVal>
          <c:yVal>
            <c:numRef>
              <c:f>Tabelle1!$W$106:$W$121</c:f>
              <c:numCache>
                <c:formatCode>0.000</c:formatCode>
                <c:ptCount val="16"/>
                <c:pt idx="0">
                  <c:v>0.10648148148148148</c:v>
                </c:pt>
                <c:pt idx="1">
                  <c:v>0.10648148148148148</c:v>
                </c:pt>
                <c:pt idx="2">
                  <c:v>0.11391851851851852</c:v>
                </c:pt>
                <c:pt idx="3">
                  <c:v>0.14196</c:v>
                </c:pt>
                <c:pt idx="4">
                  <c:v>0.14196</c:v>
                </c:pt>
                <c:pt idx="5">
                  <c:v>0.10613025000000001</c:v>
                </c:pt>
                <c:pt idx="6">
                  <c:v>0.13213125000000001</c:v>
                </c:pt>
                <c:pt idx="7">
                  <c:v>0.13213125000000001</c:v>
                </c:pt>
                <c:pt idx="8">
                  <c:v>0.13213125000000001</c:v>
                </c:pt>
                <c:pt idx="9">
                  <c:v>0.12571428571428572</c:v>
                </c:pt>
                <c:pt idx="10">
                  <c:v>0.12423529411764705</c:v>
                </c:pt>
              </c:numCache>
            </c:numRef>
          </c:yVal>
        </c:ser>
        <c:ser>
          <c:idx val="13"/>
          <c:order val="13"/>
          <c:tx>
            <c:strRef>
              <c:f>Tabelle1!$A$123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Tabelle1!$F$125:$F$128</c:f>
              <c:numCache>
                <c:formatCode>General</c:formatCode>
                <c:ptCount val="4"/>
                <c:pt idx="0">
                  <c:v>230</c:v>
                </c:pt>
                <c:pt idx="1">
                  <c:v>30</c:v>
                </c:pt>
                <c:pt idx="2">
                  <c:v>230</c:v>
                </c:pt>
                <c:pt idx="3">
                  <c:v>87</c:v>
                </c:pt>
              </c:numCache>
            </c:numRef>
          </c:xVal>
          <c:yVal>
            <c:numRef>
              <c:f>Tabelle1!$W$125:$W$128</c:f>
              <c:numCache>
                <c:formatCode>0.000</c:formatCode>
                <c:ptCount val="4"/>
                <c:pt idx="0">
                  <c:v>0.20870543478260867</c:v>
                </c:pt>
                <c:pt idx="1">
                  <c:v>1.98122</c:v>
                </c:pt>
                <c:pt idx="2">
                  <c:v>0.20870543478260867</c:v>
                </c:pt>
                <c:pt idx="3">
                  <c:v>0.33899999999999997</c:v>
                </c:pt>
              </c:numCache>
            </c:numRef>
          </c:yVal>
        </c:ser>
        <c:ser>
          <c:idx val="14"/>
          <c:order val="14"/>
          <c:tx>
            <c:strRef>
              <c:f>Tabelle1!$A$130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Tabelle1!$F$132:$F$134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950</c:v>
                </c:pt>
              </c:numCache>
            </c:numRef>
          </c:xVal>
          <c:yVal>
            <c:numRef>
              <c:f>Tabelle1!$W$132:$W$134</c:f>
              <c:numCache>
                <c:formatCode>0.000</c:formatCode>
                <c:ptCount val="3"/>
              </c:numCache>
            </c:numRef>
          </c:yVal>
        </c:ser>
        <c:ser>
          <c:idx val="15"/>
          <c:order val="15"/>
          <c:tx>
            <c:strRef>
              <c:f>Tabelle1!$A$136</c:f>
              <c:strCache>
                <c:ptCount val="1"/>
                <c:pt idx="0">
                  <c:v>Terex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Tabelle1!$F$138:$F$140</c:f>
              <c:numCache>
                <c:formatCode>General</c:formatCode>
                <c:ptCount val="3"/>
                <c:pt idx="0">
                  <c:v>250</c:v>
                </c:pt>
                <c:pt idx="1">
                  <c:v>265</c:v>
                </c:pt>
                <c:pt idx="2">
                  <c:v>145</c:v>
                </c:pt>
              </c:numCache>
            </c:numRef>
          </c:xVal>
          <c:yVal>
            <c:numRef>
              <c:f>Tabelle1!$W$138:$W$140</c:f>
              <c:numCache>
                <c:formatCode>0.000</c:formatCode>
                <c:ptCount val="3"/>
                <c:pt idx="0">
                  <c:v>0.16402484000000001</c:v>
                </c:pt>
                <c:pt idx="1">
                  <c:v>0.186101320754717</c:v>
                </c:pt>
                <c:pt idx="2">
                  <c:v>0.21715862068965516</c:v>
                </c:pt>
              </c:numCache>
            </c:numRef>
          </c:yVal>
        </c:ser>
        <c:ser>
          <c:idx val="16"/>
          <c:order val="16"/>
          <c:tx>
            <c:strRef>
              <c:f>Tabelle1!$A$142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Tabelle1!$F$144:$F$147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Tabelle1!$W$144:$W$147</c:f>
              <c:numCache>
                <c:formatCode>0.000</c:formatCode>
                <c:ptCount val="4"/>
              </c:numCache>
            </c:numRef>
          </c:yVal>
        </c:ser>
        <c:ser>
          <c:idx val="17"/>
          <c:order val="17"/>
          <c:tx>
            <c:strRef>
              <c:f>Tabelle1!$A$149</c:f>
              <c:strCache>
                <c:ptCount val="1"/>
                <c:pt idx="0">
                  <c:v>Vortex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Tabelle1!$F$151:$F$152</c:f>
              <c:numCache>
                <c:formatCode>General</c:formatCode>
                <c:ptCount val="2"/>
                <c:pt idx="0">
                  <c:v>120</c:v>
                </c:pt>
                <c:pt idx="1">
                  <c:v>950</c:v>
                </c:pt>
              </c:numCache>
            </c:numRef>
          </c:xVal>
          <c:yVal>
            <c:numRef>
              <c:f>Tabelle1!$W$151:$W$152</c:f>
              <c:numCache>
                <c:formatCode>0.000</c:formatCode>
                <c:ptCount val="2"/>
              </c:numCache>
            </c:numRef>
          </c:yVal>
        </c:ser>
        <c:axId val="97111424"/>
        <c:axId val="97117696"/>
      </c:scatterChart>
      <c:valAx>
        <c:axId val="9711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97117696"/>
        <c:crosses val="autoZero"/>
        <c:crossBetween val="midCat"/>
      </c:valAx>
      <c:valAx>
        <c:axId val="97117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Flächenbedarf [m² h/t]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97111424"/>
        <c:crosses val="autoZero"/>
        <c:crossBetween val="midCat"/>
      </c:valAx>
    </c:plotArea>
    <c:legend>
      <c:legendPos val="r"/>
      <c:legendEntry>
        <c:idx val="19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27"/>
        <c:delete val="1"/>
      </c:legendEntry>
      <c:legendEntry>
        <c:idx val="20"/>
        <c:delete val="1"/>
      </c:legendEntry>
      <c:legendEntry>
        <c:idx val="23"/>
        <c:delete val="1"/>
      </c:legendEntry>
      <c:legendEntry>
        <c:idx val="0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Tabelle1!$F$6:$F$8</c:f>
              <c:numCache>
                <c:formatCode>General</c:formatCode>
                <c:ptCount val="3"/>
                <c:pt idx="0">
                  <c:v>20</c:v>
                </c:pt>
                <c:pt idx="1">
                  <c:v>70</c:v>
                </c:pt>
                <c:pt idx="2">
                  <c:v>100</c:v>
                </c:pt>
              </c:numCache>
            </c:numRef>
          </c:xVal>
          <c:yVal>
            <c:numRef>
              <c:f>Tabelle1!$T$6:$T$8</c:f>
              <c:numCache>
                <c:formatCode>0.00</c:formatCode>
                <c:ptCount val="3"/>
                <c:pt idx="0">
                  <c:v>0.49773755656108598</c:v>
                </c:pt>
                <c:pt idx="1">
                  <c:v>0.55026455026455023</c:v>
                </c:pt>
                <c:pt idx="2">
                  <c:v>0.61418853255587946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Tabelle1!$F$11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Tabelle1!$T$11</c:f>
              <c:numCache>
                <c:formatCode>0.00</c:formatCode>
                <c:ptCount val="1"/>
                <c:pt idx="0">
                  <c:v>1.4394646747587925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Tabelle1!$F$20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Tabelle1!$T$20</c:f>
              <c:numCache>
                <c:formatCode>0.00</c:formatCode>
                <c:ptCount val="1"/>
                <c:pt idx="0">
                  <c:v>1.2351778656126482</c:v>
                </c:pt>
              </c:numCache>
            </c:numRef>
          </c:yVal>
        </c:ser>
        <c:ser>
          <c:idx val="3"/>
          <c:order val="3"/>
          <c:tx>
            <c:strRef>
              <c:f>Tabelle1!$A$22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Tabelle1!$F$24:$F$28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</c:numCache>
            </c:numRef>
          </c:xVal>
          <c:yVal>
            <c:numRef>
              <c:f>Tabelle1!$T$24:$T$28</c:f>
              <c:numCache>
                <c:formatCode>0.00</c:formatCode>
                <c:ptCount val="5"/>
                <c:pt idx="0">
                  <c:v>0.62222222222222212</c:v>
                </c:pt>
                <c:pt idx="1">
                  <c:v>0.48023727563314489</c:v>
                </c:pt>
                <c:pt idx="2">
                  <c:v>0.37961613216715256</c:v>
                </c:pt>
                <c:pt idx="3">
                  <c:v>0.50825717492384159</c:v>
                </c:pt>
                <c:pt idx="4">
                  <c:v>0.50825717492384159</c:v>
                </c:pt>
              </c:numCache>
            </c:numRef>
          </c:yVal>
        </c:ser>
        <c:ser>
          <c:idx val="4"/>
          <c:order val="4"/>
          <c:tx>
            <c:strRef>
              <c:f>Tabelle1!$A$30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Tabelle1!$F$32:$F$34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Tabelle1!$T$32:$T$34</c:f>
              <c:numCache>
                <c:formatCode>0.00</c:formatCode>
                <c:ptCount val="3"/>
                <c:pt idx="0">
                  <c:v>1.022360723853261</c:v>
                </c:pt>
                <c:pt idx="1">
                  <c:v>0.81153588195841708</c:v>
                </c:pt>
                <c:pt idx="2">
                  <c:v>0.81211092246745897</c:v>
                </c:pt>
              </c:numCache>
            </c:numRef>
          </c:yVal>
        </c:ser>
        <c:ser>
          <c:idx val="5"/>
          <c:order val="5"/>
          <c:tx>
            <c:strRef>
              <c:f>Tabelle1!$A$36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Tabelle1!$F$38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Tabelle1!$T$38</c:f>
              <c:numCache>
                <c:formatCode>0.00</c:formatCode>
                <c:ptCount val="1"/>
              </c:numCache>
            </c:numRef>
          </c:yVal>
        </c:ser>
        <c:ser>
          <c:idx val="6"/>
          <c:order val="6"/>
          <c:tx>
            <c:strRef>
              <c:f>Tabelle1!$A$40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Tabelle1!$F$42:$F$49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376</c:v>
                </c:pt>
                <c:pt idx="7">
                  <c:v>376</c:v>
                </c:pt>
              </c:numCache>
            </c:numRef>
          </c:xVal>
          <c:yVal>
            <c:numRef>
              <c:f>Tabelle1!$T$42:$T$49</c:f>
              <c:numCache>
                <c:formatCode>0.00</c:formatCode>
                <c:ptCount val="8"/>
                <c:pt idx="0">
                  <c:v>0.59606419700366531</c:v>
                </c:pt>
                <c:pt idx="1">
                  <c:v>1.0435974517530879</c:v>
                </c:pt>
                <c:pt idx="2">
                  <c:v>0.5837742135602908</c:v>
                </c:pt>
                <c:pt idx="3">
                  <c:v>0.43473813420621932</c:v>
                </c:pt>
                <c:pt idx="4">
                  <c:v>0.45405982905982906</c:v>
                </c:pt>
                <c:pt idx="5">
                  <c:v>0.44929458347749207</c:v>
                </c:pt>
                <c:pt idx="6">
                  <c:v>0.55260831122900089</c:v>
                </c:pt>
                <c:pt idx="7">
                  <c:v>0.55260831122900089</c:v>
                </c:pt>
              </c:numCache>
            </c:numRef>
          </c:yVal>
        </c:ser>
        <c:ser>
          <c:idx val="7"/>
          <c:order val="7"/>
          <c:tx>
            <c:strRef>
              <c:f>Tabelle1!$A$51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Tabelle1!$F$53:$F$58</c:f>
              <c:numCache>
                <c:formatCode>General</c:formatCode>
                <c:ptCount val="6"/>
                <c:pt idx="0">
                  <c:v>170</c:v>
                </c:pt>
                <c:pt idx="1">
                  <c:v>240</c:v>
                </c:pt>
                <c:pt idx="2">
                  <c:v>320</c:v>
                </c:pt>
                <c:pt idx="3">
                  <c:v>550</c:v>
                </c:pt>
                <c:pt idx="5">
                  <c:v>900</c:v>
                </c:pt>
              </c:numCache>
            </c:numRef>
          </c:xVal>
          <c:yVal>
            <c:numRef>
              <c:f>Tabelle1!$T$53:$T$58</c:f>
              <c:numCache>
                <c:formatCode>0.00</c:formatCode>
                <c:ptCount val="6"/>
                <c:pt idx="0">
                  <c:v>1.0305084745762714</c:v>
                </c:pt>
                <c:pt idx="1">
                  <c:v>0.90702947845804993</c:v>
                </c:pt>
                <c:pt idx="2">
                  <c:v>0.41152263374485598</c:v>
                </c:pt>
                <c:pt idx="3">
                  <c:v>0.35882058970514746</c:v>
                </c:pt>
                <c:pt idx="4">
                  <c:v>0.2707390648567119</c:v>
                </c:pt>
                <c:pt idx="5">
                  <c:v>0.21730914588057446</c:v>
                </c:pt>
              </c:numCache>
            </c:numRef>
          </c:yVal>
        </c:ser>
        <c:ser>
          <c:idx val="8"/>
          <c:order val="8"/>
          <c:tx>
            <c:strRef>
              <c:f>Tabelle1!$A$60</c:f>
              <c:strCache>
                <c:ptCount val="1"/>
                <c:pt idx="0">
                  <c:v>Komatsu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Tabelle1!$F$62:$F$63</c:f>
              <c:numCache>
                <c:formatCode>General</c:formatCode>
                <c:ptCount val="2"/>
                <c:pt idx="0">
                  <c:v>460</c:v>
                </c:pt>
                <c:pt idx="1">
                  <c:v>240</c:v>
                </c:pt>
              </c:numCache>
            </c:numRef>
          </c:xVal>
          <c:yVal>
            <c:numRef>
              <c:f>Tabelle1!$T$62:$T$63</c:f>
              <c:numCache>
                <c:formatCode>0.00</c:formatCode>
                <c:ptCount val="2"/>
                <c:pt idx="0">
                  <c:v>1.4974311888417347</c:v>
                </c:pt>
                <c:pt idx="1">
                  <c:v>1.1900532859680284</c:v>
                </c:pt>
              </c:numCache>
            </c:numRef>
          </c:yVal>
        </c:ser>
        <c:ser>
          <c:idx val="9"/>
          <c:order val="9"/>
          <c:tx>
            <c:strRef>
              <c:f>Tabelle1!$A$65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Tabelle1!$F$66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Tabelle1!$T$66</c:f>
              <c:numCache>
                <c:formatCode>0.00</c:formatCode>
                <c:ptCount val="1"/>
                <c:pt idx="0">
                  <c:v>1.033671418128655</c:v>
                </c:pt>
              </c:numCache>
            </c:numRef>
          </c:yVal>
        </c:ser>
        <c:ser>
          <c:idx val="10"/>
          <c:order val="10"/>
          <c:tx>
            <c:strRef>
              <c:f>Tabelle1!$A$68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Tabelle1!$F$70:$F$74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450</c:v>
                </c:pt>
                <c:pt idx="4">
                  <c:v>450</c:v>
                </c:pt>
              </c:numCache>
            </c:numRef>
          </c:xVal>
          <c:yVal>
            <c:numRef>
              <c:f>Tabelle1!$T$70:$T$74</c:f>
              <c:numCache>
                <c:formatCode>0.00</c:formatCode>
                <c:ptCount val="5"/>
                <c:pt idx="0">
                  <c:v>1.3670166229221348</c:v>
                </c:pt>
                <c:pt idx="1">
                  <c:v>1.1680908722783483</c:v>
                </c:pt>
                <c:pt idx="2">
                  <c:v>1.227042043368574</c:v>
                </c:pt>
                <c:pt idx="3">
                  <c:v>0.64977257959714096</c:v>
                </c:pt>
                <c:pt idx="4">
                  <c:v>0.64977257959714096</c:v>
                </c:pt>
              </c:numCache>
            </c:numRef>
          </c:yVal>
        </c:ser>
        <c:ser>
          <c:idx val="11"/>
          <c:order val="11"/>
          <c:tx>
            <c:strRef>
              <c:f>Tabelle1!$A$97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Tabelle1!$F$98:$F$102</c:f>
              <c:numCache>
                <c:formatCode>General</c:formatCode>
                <c:ptCount val="5"/>
                <c:pt idx="0">
                  <c:v>80</c:v>
                </c:pt>
                <c:pt idx="1">
                  <c:v>180</c:v>
                </c:pt>
                <c:pt idx="2">
                  <c:v>220</c:v>
                </c:pt>
                <c:pt idx="3">
                  <c:v>280</c:v>
                </c:pt>
                <c:pt idx="4">
                  <c:v>420</c:v>
                </c:pt>
              </c:numCache>
            </c:numRef>
          </c:xVal>
          <c:yVal>
            <c:numRef>
              <c:f>Tabelle1!$T$98:$T$102</c:f>
              <c:numCache>
                <c:formatCode>0.00</c:formatCode>
                <c:ptCount val="5"/>
                <c:pt idx="0">
                  <c:v>0.92363473897652681</c:v>
                </c:pt>
                <c:pt idx="1">
                  <c:v>1.0391337780825904</c:v>
                </c:pt>
                <c:pt idx="2">
                  <c:v>1.0641685310400502</c:v>
                </c:pt>
                <c:pt idx="3">
                  <c:v>1.21392083195516</c:v>
                </c:pt>
                <c:pt idx="4">
                  <c:v>0.76269393274409381</c:v>
                </c:pt>
              </c:numCache>
            </c:numRef>
          </c:yVal>
        </c:ser>
        <c:ser>
          <c:idx val="12"/>
          <c:order val="12"/>
          <c:tx>
            <c:strRef>
              <c:f>Tabelle1!$A$104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Tabelle1!$F$106:$F$121</c:f>
              <c:numCache>
                <c:formatCode>General</c:formatCode>
                <c:ptCount val="16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500</c:v>
                </c:pt>
                <c:pt idx="4">
                  <c:v>500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1400</c:v>
                </c:pt>
                <c:pt idx="10">
                  <c:v>1700</c:v>
                </c:pt>
                <c:pt idx="12">
                  <c:v>300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</c:numCache>
            </c:numRef>
          </c:xVal>
          <c:yVal>
            <c:numRef>
              <c:f>Tabelle1!$T$106:$T$121</c:f>
              <c:numCache>
                <c:formatCode>0.00</c:formatCode>
                <c:ptCount val="16"/>
                <c:pt idx="0">
                  <c:v>1.1152518978605936</c:v>
                </c:pt>
                <c:pt idx="1">
                  <c:v>1.1152518978605936</c:v>
                </c:pt>
                <c:pt idx="2">
                  <c:v>0.93819958570592554</c:v>
                </c:pt>
                <c:pt idx="3">
                  <c:v>0.84916839395237709</c:v>
                </c:pt>
                <c:pt idx="4">
                  <c:v>0.84916839395237709</c:v>
                </c:pt>
                <c:pt idx="5">
                  <c:v>0.44967325893544613</c:v>
                </c:pt>
                <c:pt idx="6">
                  <c:v>0.36118583142998817</c:v>
                </c:pt>
                <c:pt idx="7">
                  <c:v>0.36118583142998817</c:v>
                </c:pt>
                <c:pt idx="8">
                  <c:v>0.36118583142998817</c:v>
                </c:pt>
                <c:pt idx="9">
                  <c:v>0.32349706744868034</c:v>
                </c:pt>
                <c:pt idx="10">
                  <c:v>0.21450922266139658</c:v>
                </c:pt>
              </c:numCache>
            </c:numRef>
          </c:yVal>
        </c:ser>
        <c:ser>
          <c:idx val="13"/>
          <c:order val="13"/>
          <c:tx>
            <c:strRef>
              <c:f>Tabelle1!$A$123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Tabelle1!$F$125:$F$128</c:f>
              <c:numCache>
                <c:formatCode>General</c:formatCode>
                <c:ptCount val="4"/>
                <c:pt idx="0">
                  <c:v>230</c:v>
                </c:pt>
                <c:pt idx="1">
                  <c:v>30</c:v>
                </c:pt>
                <c:pt idx="2">
                  <c:v>230</c:v>
                </c:pt>
                <c:pt idx="3">
                  <c:v>87</c:v>
                </c:pt>
              </c:numCache>
            </c:numRef>
          </c:xVal>
          <c:yVal>
            <c:numRef>
              <c:f>Tabelle1!$T$125:$T$128</c:f>
              <c:numCache>
                <c:formatCode>0.00</c:formatCode>
                <c:ptCount val="4"/>
                <c:pt idx="0">
                  <c:v>0.82225726243033792</c:v>
                </c:pt>
                <c:pt idx="1">
                  <c:v>0.21256664726974753</c:v>
                </c:pt>
                <c:pt idx="2">
                  <c:v>0.82225726243033792</c:v>
                </c:pt>
                <c:pt idx="3">
                  <c:v>0.62213487448584437</c:v>
                </c:pt>
              </c:numCache>
            </c:numRef>
          </c:yVal>
        </c:ser>
        <c:ser>
          <c:idx val="14"/>
          <c:order val="14"/>
          <c:tx>
            <c:strRef>
              <c:f>Tabelle1!$A$130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Tabelle1!$F$132:$F$134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950</c:v>
                </c:pt>
              </c:numCache>
            </c:numRef>
          </c:xVal>
          <c:yVal>
            <c:numRef>
              <c:f>Tabelle1!$T$132:$T$134</c:f>
              <c:numCache>
                <c:formatCode>0.00</c:formatCode>
                <c:ptCount val="3"/>
              </c:numCache>
            </c:numRef>
          </c:yVal>
        </c:ser>
        <c:ser>
          <c:idx val="15"/>
          <c:order val="15"/>
          <c:tx>
            <c:strRef>
              <c:f>Tabelle1!$A$136</c:f>
              <c:strCache>
                <c:ptCount val="1"/>
                <c:pt idx="0">
                  <c:v>Terex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Tabelle1!$F$138:$F$140</c:f>
              <c:numCache>
                <c:formatCode>General</c:formatCode>
                <c:ptCount val="3"/>
                <c:pt idx="0">
                  <c:v>250</c:v>
                </c:pt>
                <c:pt idx="1">
                  <c:v>265</c:v>
                </c:pt>
                <c:pt idx="2">
                  <c:v>145</c:v>
                </c:pt>
              </c:numCache>
            </c:numRef>
          </c:xVal>
          <c:yVal>
            <c:numRef>
              <c:f>Tabelle1!$T$138:$T$140</c:f>
              <c:numCache>
                <c:formatCode>0.00</c:formatCode>
                <c:ptCount val="3"/>
                <c:pt idx="0">
                  <c:v>0.97229639312711813</c:v>
                </c:pt>
                <c:pt idx="1">
                  <c:v>1.020457906172074</c:v>
                </c:pt>
                <c:pt idx="2">
                  <c:v>1.1115345528455285</c:v>
                </c:pt>
              </c:numCache>
            </c:numRef>
          </c:yVal>
        </c:ser>
        <c:ser>
          <c:idx val="16"/>
          <c:order val="16"/>
          <c:tx>
            <c:strRef>
              <c:f>Tabelle1!$A$142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Tabelle1!$F$144:$F$147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Tabelle1!$T$144:$T$147</c:f>
              <c:numCache>
                <c:formatCode>0.00</c:formatCode>
                <c:ptCount val="4"/>
              </c:numCache>
            </c:numRef>
          </c:yVal>
        </c:ser>
        <c:ser>
          <c:idx val="17"/>
          <c:order val="17"/>
          <c:tx>
            <c:strRef>
              <c:f>Tabelle1!$A$149</c:f>
              <c:strCache>
                <c:ptCount val="1"/>
                <c:pt idx="0">
                  <c:v>Vortex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Tabelle1!$F$151:$F$152</c:f>
              <c:numCache>
                <c:formatCode>General</c:formatCode>
                <c:ptCount val="2"/>
                <c:pt idx="0">
                  <c:v>120</c:v>
                </c:pt>
                <c:pt idx="1">
                  <c:v>950</c:v>
                </c:pt>
              </c:numCache>
            </c:numRef>
          </c:xVal>
          <c:yVal>
            <c:numRef>
              <c:f>Tabelle1!$T$151:$T$152</c:f>
              <c:numCache>
                <c:formatCode>0.00</c:formatCode>
                <c:ptCount val="2"/>
              </c:numCache>
            </c:numRef>
          </c:yVal>
        </c:ser>
        <c:axId val="118650752"/>
        <c:axId val="118661120"/>
      </c:scatterChart>
      <c:valAx>
        <c:axId val="11865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18661120"/>
        <c:crosses val="autoZero"/>
        <c:crossBetween val="midCat"/>
      </c:valAx>
      <c:valAx>
        <c:axId val="118661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[kW/m³]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118650752"/>
        <c:crosses val="autoZero"/>
        <c:crossBetween val="midCat"/>
      </c:valAx>
    </c:plotArea>
    <c:legend>
      <c:legendPos val="r"/>
      <c:legendEntry>
        <c:idx val="19"/>
        <c:delete val="1"/>
      </c:legendEntry>
      <c:legendEntry>
        <c:idx val="27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20"/>
        <c:delete val="1"/>
      </c:legendEntry>
      <c:legendEntry>
        <c:idx val="0"/>
        <c:delete val="1"/>
      </c:legendEntry>
      <c:legendEntry>
        <c:idx val="23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Tabelle1!$F$6:$F$8</c:f>
              <c:numCache>
                <c:formatCode>General</c:formatCode>
                <c:ptCount val="3"/>
                <c:pt idx="0">
                  <c:v>20</c:v>
                </c:pt>
                <c:pt idx="1">
                  <c:v>70</c:v>
                </c:pt>
                <c:pt idx="2">
                  <c:v>100</c:v>
                </c:pt>
              </c:numCache>
            </c:numRef>
          </c:xVal>
          <c:yVal>
            <c:numRef>
              <c:f>Tabelle1!$S$6:$S$8</c:f>
              <c:numCache>
                <c:formatCode>0.00</c:formatCode>
                <c:ptCount val="3"/>
                <c:pt idx="0">
                  <c:v>1.2941176470588234</c:v>
                </c:pt>
                <c:pt idx="1">
                  <c:v>1.925925925925926</c:v>
                </c:pt>
                <c:pt idx="2">
                  <c:v>2.149659863945578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Tabelle1!$F$11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Tabelle1!$S$11</c:f>
              <c:numCache>
                <c:formatCode>0.00</c:formatCode>
                <c:ptCount val="1"/>
                <c:pt idx="0">
                  <c:v>5.038126361655773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Tabelle1!$F$20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Tabelle1!$S$20</c:f>
              <c:numCache>
                <c:formatCode>0.00</c:formatCode>
                <c:ptCount val="1"/>
                <c:pt idx="0">
                  <c:v>5.1136363636363633</c:v>
                </c:pt>
              </c:numCache>
            </c:numRef>
          </c:yVal>
        </c:ser>
        <c:ser>
          <c:idx val="3"/>
          <c:order val="3"/>
          <c:tx>
            <c:strRef>
              <c:f>Tabelle1!$A$22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Tabelle1!$F$24:$F$28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</c:numCache>
            </c:numRef>
          </c:xVal>
          <c:yVal>
            <c:numRef>
              <c:f>Tabelle1!$S$24:$S$28</c:f>
              <c:numCache>
                <c:formatCode>0.00</c:formatCode>
                <c:ptCount val="5"/>
                <c:pt idx="0">
                  <c:v>2.4888888888888889</c:v>
                </c:pt>
                <c:pt idx="1">
                  <c:v>2.1514629948364892</c:v>
                </c:pt>
                <c:pt idx="2">
                  <c:v>1.7006802721088436</c:v>
                </c:pt>
                <c:pt idx="3">
                  <c:v>2.5158730158730163</c:v>
                </c:pt>
                <c:pt idx="4">
                  <c:v>2.5158730158730163</c:v>
                </c:pt>
              </c:numCache>
            </c:numRef>
          </c:yVal>
        </c:ser>
        <c:ser>
          <c:idx val="4"/>
          <c:order val="4"/>
          <c:tx>
            <c:strRef>
              <c:f>Tabelle1!$A$30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Tabelle1!$F$32:$F$34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Tabelle1!$S$32:$S$34</c:f>
              <c:numCache>
                <c:formatCode>0.00</c:formatCode>
                <c:ptCount val="3"/>
                <c:pt idx="0">
                  <c:v>3.5782625334864142</c:v>
                </c:pt>
                <c:pt idx="1">
                  <c:v>2.8403755868544605</c:v>
                </c:pt>
                <c:pt idx="2">
                  <c:v>3.086021505376344</c:v>
                </c:pt>
              </c:numCache>
            </c:numRef>
          </c:yVal>
        </c:ser>
        <c:ser>
          <c:idx val="5"/>
          <c:order val="5"/>
          <c:tx>
            <c:strRef>
              <c:f>Tabelle1!$A$36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Tabelle1!$F$38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Tabelle1!$S$38</c:f>
              <c:numCache>
                <c:formatCode>0.00</c:formatCode>
                <c:ptCount val="1"/>
              </c:numCache>
            </c:numRef>
          </c:yVal>
        </c:ser>
        <c:ser>
          <c:idx val="6"/>
          <c:order val="6"/>
          <c:tx>
            <c:strRef>
              <c:f>Tabelle1!$A$40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Tabelle1!$F$42:$F$49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376</c:v>
                </c:pt>
                <c:pt idx="7">
                  <c:v>376</c:v>
                </c:pt>
              </c:numCache>
            </c:numRef>
          </c:xVal>
          <c:yVal>
            <c:numRef>
              <c:f>Tabelle1!$S$42:$S$49</c:f>
              <c:numCache>
                <c:formatCode>0.00</c:formatCode>
                <c:ptCount val="8"/>
                <c:pt idx="0">
                  <c:v>2.2650439486139282</c:v>
                </c:pt>
                <c:pt idx="1">
                  <c:v>3.9656703166617344</c:v>
                </c:pt>
                <c:pt idx="2">
                  <c:v>2.2650439486139282</c:v>
                </c:pt>
                <c:pt idx="3">
                  <c:v>2.0432692307692308</c:v>
                </c:pt>
                <c:pt idx="4">
                  <c:v>2.0432692307692308</c:v>
                </c:pt>
                <c:pt idx="5">
                  <c:v>2.0667550839964632</c:v>
                </c:pt>
                <c:pt idx="6">
                  <c:v>2.541998231653404</c:v>
                </c:pt>
                <c:pt idx="7">
                  <c:v>2.541998231653404</c:v>
                </c:pt>
              </c:numCache>
            </c:numRef>
          </c:yVal>
        </c:ser>
        <c:ser>
          <c:idx val="7"/>
          <c:order val="7"/>
          <c:tx>
            <c:strRef>
              <c:f>Tabelle1!$A$51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Tabelle1!$F$53:$F$58</c:f>
              <c:numCache>
                <c:formatCode>General</c:formatCode>
                <c:ptCount val="6"/>
                <c:pt idx="0">
                  <c:v>170</c:v>
                </c:pt>
                <c:pt idx="1">
                  <c:v>240</c:v>
                </c:pt>
                <c:pt idx="2">
                  <c:v>320</c:v>
                </c:pt>
                <c:pt idx="3">
                  <c:v>550</c:v>
                </c:pt>
                <c:pt idx="5">
                  <c:v>900</c:v>
                </c:pt>
              </c:numCache>
            </c:numRef>
          </c:xVal>
          <c:yVal>
            <c:numRef>
              <c:f>Tabelle1!$S$53:$S$58</c:f>
              <c:numCache>
                <c:formatCode>0.00</c:formatCode>
                <c:ptCount val="6"/>
                <c:pt idx="0">
                  <c:v>3.8644067796610169</c:v>
                </c:pt>
                <c:pt idx="1">
                  <c:v>3.4285714285714284</c:v>
                </c:pt>
                <c:pt idx="2">
                  <c:v>2</c:v>
                </c:pt>
                <c:pt idx="3">
                  <c:v>2.0811594202898549</c:v>
                </c:pt>
                <c:pt idx="4">
                  <c:v>1.7598039215686274</c:v>
                </c:pt>
                <c:pt idx="5">
                  <c:v>1.8253968253968254</c:v>
                </c:pt>
              </c:numCache>
            </c:numRef>
          </c:yVal>
        </c:ser>
        <c:ser>
          <c:idx val="8"/>
          <c:order val="8"/>
          <c:tx>
            <c:strRef>
              <c:f>Tabelle1!$A$60</c:f>
              <c:strCache>
                <c:ptCount val="1"/>
                <c:pt idx="0">
                  <c:v>Komatsu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Tabelle1!$F$62:$F$63</c:f>
              <c:numCache>
                <c:formatCode>General</c:formatCode>
                <c:ptCount val="2"/>
                <c:pt idx="0">
                  <c:v>460</c:v>
                </c:pt>
                <c:pt idx="1">
                  <c:v>240</c:v>
                </c:pt>
              </c:numCache>
            </c:numRef>
          </c:xVal>
          <c:yVal>
            <c:numRef>
              <c:f>Tabelle1!$S$62:$S$63</c:f>
              <c:numCache>
                <c:formatCode>0.00</c:formatCode>
                <c:ptCount val="2"/>
                <c:pt idx="0">
                  <c:v>5.7201871413754271</c:v>
                </c:pt>
                <c:pt idx="1">
                  <c:v>3.8081705150976908</c:v>
                </c:pt>
              </c:numCache>
            </c:numRef>
          </c:yVal>
        </c:ser>
        <c:ser>
          <c:idx val="9"/>
          <c:order val="9"/>
          <c:tx>
            <c:strRef>
              <c:f>Tabelle1!$A$65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Tabelle1!$F$66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Tabelle1!$S$66</c:f>
              <c:numCache>
                <c:formatCode>0.00</c:formatCode>
                <c:ptCount val="1"/>
                <c:pt idx="0">
                  <c:v>3.3077485380116962</c:v>
                </c:pt>
              </c:numCache>
            </c:numRef>
          </c:yVal>
        </c:ser>
        <c:ser>
          <c:idx val="10"/>
          <c:order val="10"/>
          <c:tx>
            <c:strRef>
              <c:f>Tabelle1!$A$68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Tabelle1!$F$70:$F$74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450</c:v>
                </c:pt>
                <c:pt idx="4">
                  <c:v>450</c:v>
                </c:pt>
              </c:numCache>
            </c:numRef>
          </c:xVal>
          <c:yVal>
            <c:numRef>
              <c:f>Tabelle1!$S$70:$S$74</c:f>
              <c:numCache>
                <c:formatCode>0.00</c:formatCode>
                <c:ptCount val="5"/>
                <c:pt idx="0">
                  <c:v>4.9212598425196852</c:v>
                </c:pt>
                <c:pt idx="1">
                  <c:v>4.4387453146577229</c:v>
                </c:pt>
                <c:pt idx="2">
                  <c:v>5.1535765821480108</c:v>
                </c:pt>
                <c:pt idx="3">
                  <c:v>3.2488628979857048</c:v>
                </c:pt>
                <c:pt idx="4">
                  <c:v>3.2488628979857048</c:v>
                </c:pt>
              </c:numCache>
            </c:numRef>
          </c:yVal>
        </c:ser>
        <c:ser>
          <c:idx val="11"/>
          <c:order val="11"/>
          <c:tx>
            <c:strRef>
              <c:f>Tabelle1!$A$97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Tabelle1!$F$98:$F$102</c:f>
              <c:numCache>
                <c:formatCode>General</c:formatCode>
                <c:ptCount val="5"/>
                <c:pt idx="0">
                  <c:v>80</c:v>
                </c:pt>
                <c:pt idx="1">
                  <c:v>180</c:v>
                </c:pt>
                <c:pt idx="2">
                  <c:v>220</c:v>
                </c:pt>
                <c:pt idx="3">
                  <c:v>280</c:v>
                </c:pt>
                <c:pt idx="4">
                  <c:v>420</c:v>
                </c:pt>
              </c:numCache>
            </c:numRef>
          </c:xVal>
          <c:yVal>
            <c:numRef>
              <c:f>Tabelle1!$S$98:$S$102</c:f>
              <c:numCache>
                <c:formatCode>0.00</c:formatCode>
                <c:ptCount val="5"/>
                <c:pt idx="0">
                  <c:v>3.3805031446540883</c:v>
                </c:pt>
                <c:pt idx="1">
                  <c:v>3.8759689922480622</c:v>
                </c:pt>
                <c:pt idx="2">
                  <c:v>4.0544821032625915</c:v>
                </c:pt>
                <c:pt idx="3">
                  <c:v>4.6311079739089358</c:v>
                </c:pt>
                <c:pt idx="4">
                  <c:v>3.153739411896828</c:v>
                </c:pt>
              </c:numCache>
            </c:numRef>
          </c:yVal>
        </c:ser>
        <c:ser>
          <c:idx val="12"/>
          <c:order val="12"/>
          <c:tx>
            <c:strRef>
              <c:f>Tabelle1!$A$104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Tabelle1!$F$106:$F$121</c:f>
              <c:numCache>
                <c:formatCode>General</c:formatCode>
                <c:ptCount val="16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500</c:v>
                </c:pt>
                <c:pt idx="4">
                  <c:v>500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1400</c:v>
                </c:pt>
                <c:pt idx="10">
                  <c:v>1700</c:v>
                </c:pt>
                <c:pt idx="12">
                  <c:v>300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</c:numCache>
            </c:numRef>
          </c:xVal>
          <c:yVal>
            <c:numRef>
              <c:f>Tabelle1!$S$106:$S$121</c:f>
              <c:numCache>
                <c:formatCode>0.00</c:formatCode>
                <c:ptCount val="16"/>
                <c:pt idx="0">
                  <c:v>3.5130434782608697</c:v>
                </c:pt>
                <c:pt idx="1">
                  <c:v>3.5130434782608697</c:v>
                </c:pt>
                <c:pt idx="2">
                  <c:v>3.2836985499707394</c:v>
                </c:pt>
                <c:pt idx="3">
                  <c:v>3.0994646379261765</c:v>
                </c:pt>
                <c:pt idx="4">
                  <c:v>3.0994646379261765</c:v>
                </c:pt>
                <c:pt idx="5">
                  <c:v>2.0415165955669252</c:v>
                </c:pt>
                <c:pt idx="6">
                  <c:v>1.6397836746921464</c:v>
                </c:pt>
                <c:pt idx="7">
                  <c:v>1.6397836746921464</c:v>
                </c:pt>
                <c:pt idx="8">
                  <c:v>1.6397836746921464</c:v>
                </c:pt>
                <c:pt idx="9">
                  <c:v>2.0056818181818183</c:v>
                </c:pt>
                <c:pt idx="10">
                  <c:v>2.4668560606060606</c:v>
                </c:pt>
              </c:numCache>
            </c:numRef>
          </c:yVal>
        </c:ser>
        <c:ser>
          <c:idx val="13"/>
          <c:order val="13"/>
          <c:tx>
            <c:strRef>
              <c:f>Tabelle1!$A$123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Tabelle1!$F$125:$F$128</c:f>
              <c:numCache>
                <c:formatCode>General</c:formatCode>
                <c:ptCount val="4"/>
                <c:pt idx="0">
                  <c:v>230</c:v>
                </c:pt>
                <c:pt idx="1">
                  <c:v>30</c:v>
                </c:pt>
                <c:pt idx="2">
                  <c:v>230</c:v>
                </c:pt>
                <c:pt idx="3">
                  <c:v>87</c:v>
                </c:pt>
              </c:numCache>
            </c:numRef>
          </c:xVal>
          <c:yVal>
            <c:numRef>
              <c:f>Tabelle1!$S$125:$S$128</c:f>
              <c:numCache>
                <c:formatCode>0.00</c:formatCode>
                <c:ptCount val="4"/>
                <c:pt idx="0">
                  <c:v>3.1040211656745256</c:v>
                </c:pt>
                <c:pt idx="1">
                  <c:v>1.0094790078840312</c:v>
                </c:pt>
                <c:pt idx="2">
                  <c:v>3.1040211656745256</c:v>
                </c:pt>
                <c:pt idx="3">
                  <c:v>2.0343810395687112</c:v>
                </c:pt>
              </c:numCache>
            </c:numRef>
          </c:yVal>
        </c:ser>
        <c:ser>
          <c:idx val="14"/>
          <c:order val="14"/>
          <c:tx>
            <c:strRef>
              <c:f>Tabelle1!$A$130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Tabelle1!$F$132:$F$134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950</c:v>
                </c:pt>
              </c:numCache>
            </c:numRef>
          </c:xVal>
          <c:yVal>
            <c:numRef>
              <c:f>Tabelle1!$S$132:$S$134</c:f>
              <c:numCache>
                <c:formatCode>0.00</c:formatCode>
                <c:ptCount val="3"/>
              </c:numCache>
            </c:numRef>
          </c:yVal>
        </c:ser>
        <c:ser>
          <c:idx val="15"/>
          <c:order val="15"/>
          <c:tx>
            <c:strRef>
              <c:f>Tabelle1!$A$136</c:f>
              <c:strCache>
                <c:ptCount val="1"/>
                <c:pt idx="0">
                  <c:v>Terex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Tabelle1!$F$138:$F$140</c:f>
              <c:numCache>
                <c:formatCode>General</c:formatCode>
                <c:ptCount val="3"/>
                <c:pt idx="0">
                  <c:v>250</c:v>
                </c:pt>
                <c:pt idx="1">
                  <c:v>265</c:v>
                </c:pt>
                <c:pt idx="2">
                  <c:v>145</c:v>
                </c:pt>
              </c:numCache>
            </c:numRef>
          </c:xVal>
          <c:yVal>
            <c:numRef>
              <c:f>Tabelle1!$S$138:$S$140</c:f>
              <c:numCache>
                <c:formatCode>0.00</c:formatCode>
                <c:ptCount val="3"/>
                <c:pt idx="0">
                  <c:v>4.1944866399503873</c:v>
                </c:pt>
                <c:pt idx="1">
                  <c:v>4.5420581403719007</c:v>
                </c:pt>
                <c:pt idx="2">
                  <c:v>3.7792174796747964</c:v>
                </c:pt>
              </c:numCache>
            </c:numRef>
          </c:yVal>
        </c:ser>
        <c:ser>
          <c:idx val="16"/>
          <c:order val="16"/>
          <c:tx>
            <c:strRef>
              <c:f>Tabelle1!$A$142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Tabelle1!$F$144:$F$147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Tabelle1!$S$144:$S$147</c:f>
              <c:numCache>
                <c:formatCode>0.00</c:formatCode>
                <c:ptCount val="4"/>
              </c:numCache>
            </c:numRef>
          </c:yVal>
        </c:ser>
        <c:ser>
          <c:idx val="17"/>
          <c:order val="17"/>
          <c:tx>
            <c:strRef>
              <c:f>Tabelle1!$A$149</c:f>
              <c:strCache>
                <c:ptCount val="1"/>
                <c:pt idx="0">
                  <c:v>Vortex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Tabelle1!$F$151:$F$152</c:f>
              <c:numCache>
                <c:formatCode>General</c:formatCode>
                <c:ptCount val="2"/>
                <c:pt idx="0">
                  <c:v>120</c:v>
                </c:pt>
                <c:pt idx="1">
                  <c:v>950</c:v>
                </c:pt>
              </c:numCache>
            </c:numRef>
          </c:xVal>
          <c:yVal>
            <c:numRef>
              <c:f>Tabelle1!$S$151:$S$152</c:f>
              <c:numCache>
                <c:formatCode>0.00</c:formatCode>
                <c:ptCount val="2"/>
              </c:numCache>
            </c:numRef>
          </c:yVal>
        </c:ser>
        <c:axId val="96747904"/>
        <c:axId val="96749824"/>
      </c:scatterChart>
      <c:valAx>
        <c:axId val="96747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96749824"/>
        <c:crosses val="autoZero"/>
        <c:crossBetween val="midCat"/>
      </c:valAx>
      <c:valAx>
        <c:axId val="96749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[kW/m²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96747904"/>
        <c:crosses val="autoZero"/>
        <c:crossBetween val="midCat"/>
      </c:valAx>
    </c:plotArea>
    <c:legend>
      <c:legendPos val="r"/>
      <c:legendEntry>
        <c:idx val="17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23"/>
        <c:delete val="1"/>
      </c:legendEntry>
      <c:legendEntry>
        <c:idx val="27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Tabelle1!$F$6:$F$8</c:f>
              <c:numCache>
                <c:formatCode>General</c:formatCode>
                <c:ptCount val="3"/>
                <c:pt idx="0">
                  <c:v>20</c:v>
                </c:pt>
                <c:pt idx="1">
                  <c:v>70</c:v>
                </c:pt>
                <c:pt idx="2">
                  <c:v>100</c:v>
                </c:pt>
              </c:numCache>
            </c:numRef>
          </c:xVal>
          <c:yVal>
            <c:numRef>
              <c:f>Tabelle1!$R$6:$R$8</c:f>
              <c:numCache>
                <c:formatCode>0.00</c:formatCode>
                <c:ptCount val="3"/>
                <c:pt idx="0">
                  <c:v>6.2857142857142856</c:v>
                </c:pt>
                <c:pt idx="1">
                  <c:v>5.3061224489795915</c:v>
                </c:pt>
                <c:pt idx="2">
                  <c:v>5.6428571428571432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Tabelle1!$F$11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Tabelle1!$R$11</c:f>
              <c:numCache>
                <c:formatCode>0.00</c:formatCode>
                <c:ptCount val="1"/>
                <c:pt idx="0">
                  <c:v>6.6071428571428568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Tabelle1!$F$20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Tabelle1!$R$20</c:f>
              <c:numCache>
                <c:formatCode>0.00</c:formatCode>
                <c:ptCount val="1"/>
                <c:pt idx="0">
                  <c:v>2.1176470588235294</c:v>
                </c:pt>
              </c:numCache>
            </c:numRef>
          </c:yVal>
        </c:ser>
        <c:ser>
          <c:idx val="3"/>
          <c:order val="3"/>
          <c:tx>
            <c:strRef>
              <c:f>Tabelle1!$A$22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Tabelle1!$F$24:$F$28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</c:numCache>
            </c:numRef>
          </c:xVal>
          <c:yVal>
            <c:numRef>
              <c:f>Tabelle1!$R$24:$R$28</c:f>
              <c:numCache>
                <c:formatCode>0.00</c:formatCode>
                <c:ptCount val="5"/>
                <c:pt idx="0">
                  <c:v>6.5882352941176467</c:v>
                </c:pt>
                <c:pt idx="1">
                  <c:v>5</c:v>
                </c:pt>
                <c:pt idx="2">
                  <c:v>4.032258064516129</c:v>
                </c:pt>
                <c:pt idx="3">
                  <c:v>4.2266666666666666</c:v>
                </c:pt>
                <c:pt idx="4">
                  <c:v>4.2266666666666666</c:v>
                </c:pt>
              </c:numCache>
            </c:numRef>
          </c:yVal>
        </c:ser>
        <c:ser>
          <c:idx val="4"/>
          <c:order val="4"/>
          <c:tx>
            <c:strRef>
              <c:f>Tabelle1!$A$30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Tabelle1!$F$32:$F$34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Tabelle1!$R$32:$R$34</c:f>
              <c:numCache>
                <c:formatCode>0.00</c:formatCode>
                <c:ptCount val="3"/>
                <c:pt idx="0">
                  <c:v>5.5820895522388057</c:v>
                </c:pt>
                <c:pt idx="1">
                  <c:v>5.7619047619047619</c:v>
                </c:pt>
                <c:pt idx="2">
                  <c:v>5.8571428571428568</c:v>
                </c:pt>
              </c:numCache>
            </c:numRef>
          </c:yVal>
        </c:ser>
        <c:ser>
          <c:idx val="5"/>
          <c:order val="5"/>
          <c:tx>
            <c:strRef>
              <c:f>Tabelle1!$A$36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Tabelle1!$F$38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Tabelle1!$R$38</c:f>
              <c:numCache>
                <c:formatCode>0.00</c:formatCode>
                <c:ptCount val="1"/>
                <c:pt idx="0">
                  <c:v>3.5294117647058822</c:v>
                </c:pt>
              </c:numCache>
            </c:numRef>
          </c:yVal>
        </c:ser>
        <c:ser>
          <c:idx val="6"/>
          <c:order val="6"/>
          <c:tx>
            <c:strRef>
              <c:f>Tabelle1!$A$40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Tabelle1!$F$42:$F$49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376</c:v>
                </c:pt>
                <c:pt idx="7">
                  <c:v>376</c:v>
                </c:pt>
              </c:numCache>
            </c:numRef>
          </c:xVal>
          <c:yVal>
            <c:numRef>
              <c:f>Tabelle1!$R$42:$R$49</c:f>
              <c:numCache>
                <c:formatCode>0.00</c:formatCode>
                <c:ptCount val="8"/>
                <c:pt idx="0">
                  <c:v>5.1538461538461542</c:v>
                </c:pt>
                <c:pt idx="1">
                  <c:v>6.0909090909090908</c:v>
                </c:pt>
                <c:pt idx="2">
                  <c:v>4.7857142857142856</c:v>
                </c:pt>
                <c:pt idx="3">
                  <c:v>4.1555555555555559</c:v>
                </c:pt>
                <c:pt idx="4">
                  <c:v>5.0540540540540544</c:v>
                </c:pt>
                <c:pt idx="5">
                  <c:v>3.74</c:v>
                </c:pt>
                <c:pt idx="6">
                  <c:v>3.3823529411764706</c:v>
                </c:pt>
                <c:pt idx="7">
                  <c:v>3.8333333333333335</c:v>
                </c:pt>
              </c:numCache>
            </c:numRef>
          </c:yVal>
        </c:ser>
        <c:ser>
          <c:idx val="7"/>
          <c:order val="7"/>
          <c:tx>
            <c:strRef>
              <c:f>Tabelle1!$A$51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Tabelle1!$F$53:$F$58</c:f>
              <c:numCache>
                <c:formatCode>General</c:formatCode>
                <c:ptCount val="6"/>
                <c:pt idx="0">
                  <c:v>170</c:v>
                </c:pt>
                <c:pt idx="1">
                  <c:v>240</c:v>
                </c:pt>
                <c:pt idx="2">
                  <c:v>320</c:v>
                </c:pt>
                <c:pt idx="3">
                  <c:v>550</c:v>
                </c:pt>
                <c:pt idx="5">
                  <c:v>900</c:v>
                </c:pt>
              </c:numCache>
            </c:numRef>
          </c:xVal>
          <c:yVal>
            <c:numRef>
              <c:f>Tabelle1!$R$53:$R$58</c:f>
              <c:numCache>
                <c:formatCode>0.00</c:formatCode>
                <c:ptCount val="6"/>
                <c:pt idx="0">
                  <c:v>6.9090909090909092</c:v>
                </c:pt>
                <c:pt idx="1">
                  <c:v>4.9565217391304346</c:v>
                </c:pt>
                <c:pt idx="2">
                  <c:v>3.7916666666666665</c:v>
                </c:pt>
                <c:pt idx="3">
                  <c:v>8.0674157303370784</c:v>
                </c:pt>
                <c:pt idx="4">
                  <c:v>6.5272727272727273</c:v>
                </c:pt>
                <c:pt idx="5">
                  <c:v>5.75</c:v>
                </c:pt>
              </c:numCache>
            </c:numRef>
          </c:yVal>
        </c:ser>
        <c:ser>
          <c:idx val="8"/>
          <c:order val="8"/>
          <c:tx>
            <c:strRef>
              <c:f>Tabelle1!$A$60</c:f>
              <c:strCache>
                <c:ptCount val="1"/>
                <c:pt idx="0">
                  <c:v>Komatsu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Tabelle1!$F$62:$F$63</c:f>
              <c:numCache>
                <c:formatCode>General</c:formatCode>
                <c:ptCount val="2"/>
                <c:pt idx="0">
                  <c:v>460</c:v>
                </c:pt>
                <c:pt idx="1">
                  <c:v>240</c:v>
                </c:pt>
              </c:numCache>
            </c:numRef>
          </c:xVal>
          <c:yVal>
            <c:numRef>
              <c:f>Tabelle1!$R$62:$R$63</c:f>
              <c:numCache>
                <c:formatCode>0.00</c:formatCode>
                <c:ptCount val="2"/>
                <c:pt idx="0">
                  <c:v>5.0392156862745097</c:v>
                </c:pt>
                <c:pt idx="1">
                  <c:v>4.0606060606060606</c:v>
                </c:pt>
              </c:numCache>
            </c:numRef>
          </c:yVal>
        </c:ser>
        <c:ser>
          <c:idx val="9"/>
          <c:order val="9"/>
          <c:tx>
            <c:strRef>
              <c:f>Tabelle1!$A$65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Tabelle1!$F$66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Tabelle1!$R$66</c:f>
              <c:numCache>
                <c:formatCode>0.00</c:formatCode>
                <c:ptCount val="1"/>
                <c:pt idx="0">
                  <c:v>7.24</c:v>
                </c:pt>
              </c:numCache>
            </c:numRef>
          </c:yVal>
        </c:ser>
        <c:ser>
          <c:idx val="10"/>
          <c:order val="10"/>
          <c:tx>
            <c:strRef>
              <c:f>Tabelle1!$A$68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Tabelle1!$F$70:$F$74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450</c:v>
                </c:pt>
                <c:pt idx="4">
                  <c:v>450</c:v>
                </c:pt>
              </c:numCache>
            </c:numRef>
          </c:xVal>
          <c:yVal>
            <c:numRef>
              <c:f>Tabelle1!$R$70:$R$74</c:f>
              <c:numCache>
                <c:formatCode>0.00</c:formatCode>
                <c:ptCount val="5"/>
                <c:pt idx="0">
                  <c:v>7.5</c:v>
                </c:pt>
                <c:pt idx="1">
                  <c:v>5.625</c:v>
                </c:pt>
                <c:pt idx="2">
                  <c:v>5.4466230936819171</c:v>
                </c:pt>
                <c:pt idx="3">
                  <c:v>4.166666666666667</c:v>
                </c:pt>
                <c:pt idx="4">
                  <c:v>4.032258064516129</c:v>
                </c:pt>
              </c:numCache>
            </c:numRef>
          </c:yVal>
        </c:ser>
        <c:ser>
          <c:idx val="11"/>
          <c:order val="11"/>
          <c:tx>
            <c:strRef>
              <c:f>Tabelle1!$A$97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Tabelle1!$F$98:$F$102</c:f>
              <c:numCache>
                <c:formatCode>General</c:formatCode>
                <c:ptCount val="5"/>
                <c:pt idx="0">
                  <c:v>80</c:v>
                </c:pt>
                <c:pt idx="1">
                  <c:v>180</c:v>
                </c:pt>
                <c:pt idx="2">
                  <c:v>220</c:v>
                </c:pt>
                <c:pt idx="3">
                  <c:v>280</c:v>
                </c:pt>
                <c:pt idx="4">
                  <c:v>420</c:v>
                </c:pt>
              </c:numCache>
            </c:numRef>
          </c:xVal>
          <c:yVal>
            <c:numRef>
              <c:f>Tabelle1!$R$98:$R$102</c:f>
              <c:numCache>
                <c:formatCode>0.00</c:formatCode>
                <c:ptCount val="5"/>
                <c:pt idx="0">
                  <c:v>4.1951219512195124</c:v>
                </c:pt>
                <c:pt idx="1">
                  <c:v>4.3809523809523814</c:v>
                </c:pt>
                <c:pt idx="2">
                  <c:v>4.8</c:v>
                </c:pt>
                <c:pt idx="3">
                  <c:v>4.7088607594936711</c:v>
                </c:pt>
                <c:pt idx="4">
                  <c:v>3.6936936936936937</c:v>
                </c:pt>
              </c:numCache>
            </c:numRef>
          </c:yVal>
        </c:ser>
        <c:ser>
          <c:idx val="12"/>
          <c:order val="12"/>
          <c:tx>
            <c:strRef>
              <c:f>Tabelle1!$A$104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Tabelle1!$F$106:$F$121</c:f>
              <c:numCache>
                <c:formatCode>General</c:formatCode>
                <c:ptCount val="16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500</c:v>
                </c:pt>
                <c:pt idx="4">
                  <c:v>500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1400</c:v>
                </c:pt>
                <c:pt idx="10">
                  <c:v>1700</c:v>
                </c:pt>
                <c:pt idx="12">
                  <c:v>300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</c:numCache>
            </c:numRef>
          </c:xVal>
          <c:yVal>
            <c:numRef>
              <c:f>Tabelle1!$R$106:$R$121</c:f>
              <c:numCache>
                <c:formatCode>0.00</c:formatCode>
                <c:ptCount val="16"/>
                <c:pt idx="0">
                  <c:v>3.8846153846153846</c:v>
                </c:pt>
                <c:pt idx="1">
                  <c:v>3.3666666666666667</c:v>
                </c:pt>
                <c:pt idx="2">
                  <c:v>3.6071428571428572</c:v>
                </c:pt>
                <c:pt idx="3">
                  <c:v>4.1509433962264151</c:v>
                </c:pt>
                <c:pt idx="4">
                  <c:v>4.1509433962264151</c:v>
                </c:pt>
                <c:pt idx="5">
                  <c:v>5.2</c:v>
                </c:pt>
                <c:pt idx="6">
                  <c:v>4.1269841269841274</c:v>
                </c:pt>
                <c:pt idx="7">
                  <c:v>4.4827586206896548</c:v>
                </c:pt>
                <c:pt idx="8">
                  <c:v>3.5374149659863945</c:v>
                </c:pt>
                <c:pt idx="9">
                  <c:v>2.8239999999999998</c:v>
                </c:pt>
                <c:pt idx="10">
                  <c:v>1.9440298507462686</c:v>
                </c:pt>
              </c:numCache>
            </c:numRef>
          </c:yVal>
        </c:ser>
        <c:ser>
          <c:idx val="13"/>
          <c:order val="13"/>
          <c:tx>
            <c:strRef>
              <c:f>Tabelle1!$A$123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Tabelle1!$F$125:$F$128</c:f>
              <c:numCache>
                <c:formatCode>General</c:formatCode>
                <c:ptCount val="4"/>
                <c:pt idx="0">
                  <c:v>230</c:v>
                </c:pt>
                <c:pt idx="1">
                  <c:v>30</c:v>
                </c:pt>
                <c:pt idx="2">
                  <c:v>230</c:v>
                </c:pt>
                <c:pt idx="3">
                  <c:v>87</c:v>
                </c:pt>
              </c:numCache>
            </c:numRef>
          </c:xVal>
          <c:yVal>
            <c:numRef>
              <c:f>Tabelle1!$R$125:$R$128</c:f>
              <c:numCache>
                <c:formatCode>0.00</c:formatCode>
                <c:ptCount val="4"/>
                <c:pt idx="0">
                  <c:v>6.0816326530612246</c:v>
                </c:pt>
                <c:pt idx="1">
                  <c:v>3.3333333333333335</c:v>
                </c:pt>
                <c:pt idx="2">
                  <c:v>5.5390334572490714</c:v>
                </c:pt>
                <c:pt idx="3">
                  <c:v>4.2857142857142856</c:v>
                </c:pt>
              </c:numCache>
            </c:numRef>
          </c:yVal>
        </c:ser>
        <c:ser>
          <c:idx val="14"/>
          <c:order val="14"/>
          <c:tx>
            <c:strRef>
              <c:f>Tabelle1!$A$130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Tabelle1!$F$132:$F$134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950</c:v>
                </c:pt>
              </c:numCache>
            </c:numRef>
          </c:xVal>
          <c:yVal>
            <c:numRef>
              <c:f>Tabelle1!$R$132:$R$134</c:f>
              <c:numCache>
                <c:formatCode>0.00</c:formatCode>
                <c:ptCount val="3"/>
                <c:pt idx="0">
                  <c:v>4.4137931034482758</c:v>
                </c:pt>
                <c:pt idx="1">
                  <c:v>3.8020833333333335</c:v>
                </c:pt>
                <c:pt idx="2">
                  <c:v>3.5546875</c:v>
                </c:pt>
              </c:numCache>
            </c:numRef>
          </c:yVal>
        </c:ser>
        <c:ser>
          <c:idx val="15"/>
          <c:order val="15"/>
          <c:tx>
            <c:strRef>
              <c:f>Tabelle1!$A$136</c:f>
              <c:strCache>
                <c:ptCount val="1"/>
                <c:pt idx="0">
                  <c:v>Terex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Tabelle1!$F$138:$F$140</c:f>
              <c:numCache>
                <c:formatCode>General</c:formatCode>
                <c:ptCount val="3"/>
                <c:pt idx="0">
                  <c:v>250</c:v>
                </c:pt>
                <c:pt idx="1">
                  <c:v>265</c:v>
                </c:pt>
                <c:pt idx="2">
                  <c:v>145</c:v>
                </c:pt>
              </c:numCache>
            </c:numRef>
          </c:xVal>
          <c:yVal>
            <c:numRef>
              <c:f>Tabelle1!$R$138:$R$140</c:f>
              <c:numCache>
                <c:formatCode>0.00</c:formatCode>
                <c:ptCount val="3"/>
                <c:pt idx="0">
                  <c:v>3.7802197802197801</c:v>
                </c:pt>
                <c:pt idx="1">
                  <c:v>3.9541041482789057</c:v>
                </c:pt>
                <c:pt idx="2">
                  <c:v>4.2348754448398571</c:v>
                </c:pt>
              </c:numCache>
            </c:numRef>
          </c:yVal>
        </c:ser>
        <c:ser>
          <c:idx val="16"/>
          <c:order val="16"/>
          <c:tx>
            <c:strRef>
              <c:f>Tabelle1!$A$142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Tabelle1!$F$144:$F$147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600</c:v>
                </c:pt>
              </c:numCache>
            </c:numRef>
          </c:xVal>
          <c:yVal>
            <c:numRef>
              <c:f>Tabelle1!$R$144:$R$147</c:f>
              <c:numCache>
                <c:formatCode>0.00</c:formatCode>
                <c:ptCount val="4"/>
                <c:pt idx="0">
                  <c:v>2.9347826086956523</c:v>
                </c:pt>
                <c:pt idx="1">
                  <c:v>2.5299401197604792</c:v>
                </c:pt>
                <c:pt idx="2">
                  <c:v>1.5384615384615385</c:v>
                </c:pt>
                <c:pt idx="3">
                  <c:v>1.4900990099009901</c:v>
                </c:pt>
              </c:numCache>
            </c:numRef>
          </c:yVal>
        </c:ser>
        <c:ser>
          <c:idx val="17"/>
          <c:order val="17"/>
          <c:tx>
            <c:strRef>
              <c:f>Tabelle1!$A$149</c:f>
              <c:strCache>
                <c:ptCount val="1"/>
                <c:pt idx="0">
                  <c:v>Vortex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Tabelle1!$F$151:$F$152</c:f>
              <c:numCache>
                <c:formatCode>General</c:formatCode>
                <c:ptCount val="2"/>
                <c:pt idx="0">
                  <c:v>120</c:v>
                </c:pt>
                <c:pt idx="1">
                  <c:v>950</c:v>
                </c:pt>
              </c:numCache>
            </c:numRef>
          </c:xVal>
          <c:yVal>
            <c:numRef>
              <c:f>Tabelle1!$R$151:$R$152</c:f>
              <c:numCache>
                <c:formatCode>0.00</c:formatCode>
                <c:ptCount val="2"/>
                <c:pt idx="0">
                  <c:v>0.66666666666666663</c:v>
                </c:pt>
              </c:numCache>
            </c:numRef>
          </c:yVal>
        </c:ser>
        <c:axId val="134443008"/>
        <c:axId val="134444928"/>
      </c:scatterChart>
      <c:valAx>
        <c:axId val="13444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34444928"/>
        <c:crosses val="autoZero"/>
        <c:crossBetween val="midCat"/>
      </c:valAx>
      <c:valAx>
        <c:axId val="134444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[kW/t]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134443008"/>
        <c:crosses val="autoZero"/>
        <c:crossBetween val="midCat"/>
      </c:valAx>
    </c:plotArea>
    <c:legend>
      <c:legendPos val="r"/>
      <c:legendEntry>
        <c:idx val="8"/>
        <c:delete val="1"/>
      </c:legendEntry>
      <c:legendEntry>
        <c:idx val="27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9"/>
        <c:delete val="1"/>
      </c:legendEntry>
      <c:legendEntry>
        <c:idx val="0"/>
        <c:delete val="1"/>
      </c:legendEntry>
      <c:legendEntry>
        <c:idx val="20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23"/>
        <c:delete val="1"/>
      </c:legendEntry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172"/>
  <sheetViews>
    <sheetView topLeftCell="F1" workbookViewId="0">
      <pane ySplit="3" topLeftCell="A126" activePane="bottomLeft" state="frozen"/>
      <selection pane="bottomLeft" activeCell="F126" sqref="F126"/>
    </sheetView>
  </sheetViews>
  <sheetFormatPr baseColWidth="10" defaultRowHeight="12.75"/>
  <cols>
    <col min="1" max="1" width="28.140625" style="1" bestFit="1" customWidth="1"/>
    <col min="2" max="2" width="25.7109375" bestFit="1" customWidth="1"/>
    <col min="3" max="3" width="15.28515625" bestFit="1" customWidth="1"/>
    <col min="5" max="5" width="13.42578125" bestFit="1" customWidth="1"/>
    <col min="12" max="12" width="15" bestFit="1" customWidth="1"/>
    <col min="19" max="19" width="12.42578125" bestFit="1" customWidth="1"/>
  </cols>
  <sheetData>
    <row r="1" spans="1:33">
      <c r="A1" s="1" t="s">
        <v>0</v>
      </c>
      <c r="B1" t="s">
        <v>1</v>
      </c>
      <c r="C1" s="23" t="s">
        <v>2</v>
      </c>
      <c r="D1" s="23"/>
      <c r="E1" s="23" t="s">
        <v>3</v>
      </c>
      <c r="F1" s="23"/>
      <c r="G1" s="23"/>
      <c r="H1" s="23"/>
      <c r="I1" t="s">
        <v>4</v>
      </c>
      <c r="J1" s="23" t="s">
        <v>5</v>
      </c>
      <c r="K1" s="23"/>
      <c r="L1" t="s">
        <v>116</v>
      </c>
      <c r="M1" s="23" t="s">
        <v>6</v>
      </c>
      <c r="N1" s="23"/>
      <c r="O1" s="23"/>
      <c r="P1" t="s">
        <v>7</v>
      </c>
      <c r="R1" s="23" t="s">
        <v>8</v>
      </c>
      <c r="S1" s="23"/>
      <c r="T1" s="23"/>
      <c r="V1" t="s">
        <v>9</v>
      </c>
      <c r="X1" t="s">
        <v>10</v>
      </c>
      <c r="Z1" t="s">
        <v>11</v>
      </c>
      <c r="AB1" s="23" t="s">
        <v>12</v>
      </c>
      <c r="AC1" s="23"/>
      <c r="AD1" s="23"/>
      <c r="AE1" s="23"/>
      <c r="AF1" s="23"/>
      <c r="AG1" s="23"/>
    </row>
    <row r="2" spans="1:33">
      <c r="C2" t="s">
        <v>13</v>
      </c>
      <c r="D2" t="s">
        <v>14</v>
      </c>
      <c r="E2" t="s">
        <v>13</v>
      </c>
      <c r="F2" t="s">
        <v>14</v>
      </c>
      <c r="G2" t="s">
        <v>15</v>
      </c>
      <c r="H2" t="s">
        <v>16</v>
      </c>
      <c r="J2" t="s">
        <v>13</v>
      </c>
      <c r="K2" t="s">
        <v>14</v>
      </c>
      <c r="M2" t="s">
        <v>17</v>
      </c>
      <c r="N2" t="s">
        <v>18</v>
      </c>
      <c r="O2" t="s">
        <v>19</v>
      </c>
      <c r="P2" t="s">
        <v>20</v>
      </c>
      <c r="AB2" s="23" t="s">
        <v>21</v>
      </c>
      <c r="AC2" s="23"/>
      <c r="AD2" s="23" t="s">
        <v>22</v>
      </c>
      <c r="AE2" s="23"/>
      <c r="AF2" s="23" t="s">
        <v>23</v>
      </c>
      <c r="AG2" s="23"/>
    </row>
    <row r="3" spans="1:33" s="21" customFormat="1">
      <c r="C3" s="21" t="s">
        <v>24</v>
      </c>
      <c r="D3" s="21" t="s">
        <v>24</v>
      </c>
      <c r="E3" s="21" t="s">
        <v>25</v>
      </c>
      <c r="F3" s="21" t="s">
        <v>25</v>
      </c>
      <c r="G3" s="21" t="s">
        <v>26</v>
      </c>
      <c r="H3" s="21" t="s">
        <v>26</v>
      </c>
      <c r="I3" s="21" t="s">
        <v>27</v>
      </c>
      <c r="J3" s="23" t="s">
        <v>28</v>
      </c>
      <c r="K3" s="23"/>
      <c r="L3" s="21" t="s">
        <v>29</v>
      </c>
      <c r="M3" s="21" t="s">
        <v>24</v>
      </c>
      <c r="N3" s="21" t="s">
        <v>24</v>
      </c>
      <c r="O3" s="21" t="s">
        <v>24</v>
      </c>
      <c r="P3" s="21" t="s">
        <v>30</v>
      </c>
      <c r="R3" s="21" t="s">
        <v>31</v>
      </c>
      <c r="S3" s="21" t="s">
        <v>32</v>
      </c>
      <c r="T3" s="21" t="s">
        <v>33</v>
      </c>
      <c r="V3" s="21" t="s">
        <v>34</v>
      </c>
      <c r="W3" s="21" t="s">
        <v>35</v>
      </c>
      <c r="X3" s="21" t="s">
        <v>36</v>
      </c>
      <c r="Y3" s="21" t="s">
        <v>37</v>
      </c>
      <c r="Z3" s="21" t="s">
        <v>38</v>
      </c>
      <c r="AA3" s="21" t="s">
        <v>39</v>
      </c>
      <c r="AB3" s="21" t="s">
        <v>40</v>
      </c>
      <c r="AC3" s="21" t="s">
        <v>41</v>
      </c>
      <c r="AD3" s="21" t="s">
        <v>42</v>
      </c>
      <c r="AE3" s="21" t="s">
        <v>43</v>
      </c>
      <c r="AF3" s="21" t="s">
        <v>44</v>
      </c>
      <c r="AG3" s="21" t="s">
        <v>45</v>
      </c>
    </row>
    <row r="4" spans="1:33">
      <c r="A4" s="17" t="s">
        <v>80</v>
      </c>
      <c r="H4" s="2"/>
      <c r="P4" s="3"/>
      <c r="R4" s="3"/>
      <c r="S4" s="3"/>
      <c r="T4" s="3"/>
      <c r="V4" s="4"/>
      <c r="W4" s="4"/>
      <c r="X4" s="4"/>
      <c r="Y4" s="4"/>
      <c r="Z4" s="4"/>
      <c r="AA4" s="4"/>
      <c r="AB4" s="3"/>
      <c r="AC4" s="3"/>
      <c r="AD4" s="3"/>
      <c r="AE4" s="3"/>
      <c r="AF4" s="3"/>
      <c r="AG4" s="3"/>
    </row>
    <row r="5" spans="1:33">
      <c r="A5" s="18" t="s">
        <v>81</v>
      </c>
      <c r="H5" s="2"/>
      <c r="P5" s="3"/>
      <c r="R5" s="3"/>
      <c r="S5" s="3"/>
      <c r="T5" s="3"/>
      <c r="V5" s="4"/>
      <c r="W5" s="4"/>
      <c r="X5" s="4"/>
      <c r="Y5" s="4"/>
      <c r="Z5" s="4"/>
      <c r="AA5" s="4"/>
      <c r="AB5" s="3"/>
      <c r="AC5" s="3"/>
      <c r="AD5" s="3"/>
      <c r="AE5" s="3"/>
      <c r="AF5" s="3"/>
      <c r="AG5" s="3"/>
    </row>
    <row r="6" spans="1:33">
      <c r="B6" s="19" t="s">
        <v>82</v>
      </c>
      <c r="C6">
        <v>16</v>
      </c>
      <c r="F6">
        <v>20</v>
      </c>
      <c r="H6" s="2">
        <f>F6/1.6</f>
        <v>12.5</v>
      </c>
      <c r="I6" s="19" t="s">
        <v>79</v>
      </c>
      <c r="K6">
        <v>22</v>
      </c>
      <c r="L6">
        <v>3.5</v>
      </c>
      <c r="M6">
        <v>2600</v>
      </c>
      <c r="N6">
        <v>2500</v>
      </c>
      <c r="O6" s="19">
        <v>6800</v>
      </c>
      <c r="P6" s="3">
        <f t="shared" ref="P6:P66" si="0">K6/F6</f>
        <v>1.1000000000000001</v>
      </c>
      <c r="R6" s="3">
        <f t="shared" ref="R6:R66" si="1">K6/L6</f>
        <v>6.2857142857142856</v>
      </c>
      <c r="S6" s="3">
        <f t="shared" ref="S6:S66" si="2">K6/(N6*O6)*1000000</f>
        <v>1.2941176470588234</v>
      </c>
      <c r="T6" s="3">
        <f t="shared" ref="T6:T66" si="3">K6/(M6*N6*O6)*1000000000</f>
        <v>0.49773755656108598</v>
      </c>
      <c r="V6" s="4">
        <f t="shared" ref="V6:V66" si="4">(N6*O6)/1000000/H6</f>
        <v>1.36</v>
      </c>
      <c r="W6" s="4">
        <f t="shared" ref="W6:W66" si="5">(N6*O6)/1000000/F6</f>
        <v>0.85</v>
      </c>
      <c r="X6" s="4">
        <f t="shared" ref="X6:X66" si="6">(M6*N6*O6)/1000000000/H6</f>
        <v>3.536</v>
      </c>
      <c r="Y6" s="4">
        <f t="shared" ref="Y6:Y66" si="7">(M6*N6*O6)/1000000000/F6</f>
        <v>2.21</v>
      </c>
      <c r="Z6" s="4">
        <f t="shared" ref="Z6:Z66" si="8">L6/H6</f>
        <v>0.28000000000000003</v>
      </c>
      <c r="AA6" s="4">
        <f t="shared" ref="AA6:AA66" si="9">L6/F6</f>
        <v>0.17499999999999999</v>
      </c>
      <c r="AB6" s="3">
        <f t="shared" ref="AB6:AB66" si="10">H6/L6</f>
        <v>3.5714285714285716</v>
      </c>
      <c r="AC6" s="3">
        <f t="shared" ref="AC6:AC66" si="11">F6/L6</f>
        <v>5.7142857142857144</v>
      </c>
      <c r="AD6" s="3">
        <f t="shared" ref="AD6:AD66" si="12">H6/(N6*O6)*1000000</f>
        <v>0.73529411764705888</v>
      </c>
      <c r="AE6" s="3">
        <f t="shared" ref="AE6:AE66" si="13">F6/(N6*O6)*1000000</f>
        <v>1.1764705882352939</v>
      </c>
      <c r="AF6" s="3">
        <f t="shared" ref="AF6:AF66" si="14">H6/(N6*O6*M6)*1000000000</f>
        <v>0.28280542986425339</v>
      </c>
      <c r="AG6" s="3">
        <f t="shared" ref="AG6:AG66" si="15">F6/(N6*O6*M6)*1000000000</f>
        <v>0.45248868778280543</v>
      </c>
    </row>
    <row r="7" spans="1:33" s="6" customFormat="1">
      <c r="A7" s="5"/>
      <c r="B7" s="20" t="s">
        <v>83</v>
      </c>
      <c r="C7" s="6">
        <v>35</v>
      </c>
      <c r="F7" s="6">
        <v>70</v>
      </c>
      <c r="H7" s="2">
        <f t="shared" ref="H7:H11" si="16">F7/1.6</f>
        <v>43.75</v>
      </c>
      <c r="I7" s="20" t="s">
        <v>66</v>
      </c>
      <c r="K7" s="6">
        <v>52</v>
      </c>
      <c r="L7" s="6">
        <v>9.8000000000000007</v>
      </c>
      <c r="M7" s="6">
        <v>3500</v>
      </c>
      <c r="N7" s="6">
        <v>3000</v>
      </c>
      <c r="O7" s="6">
        <v>9000</v>
      </c>
      <c r="P7" s="3">
        <f t="shared" si="0"/>
        <v>0.74285714285714288</v>
      </c>
      <c r="Q7"/>
      <c r="R7" s="3">
        <f t="shared" si="1"/>
        <v>5.3061224489795915</v>
      </c>
      <c r="S7" s="3">
        <f t="shared" si="2"/>
        <v>1.925925925925926</v>
      </c>
      <c r="T7" s="3">
        <f t="shared" si="3"/>
        <v>0.55026455026455023</v>
      </c>
      <c r="U7"/>
      <c r="V7" s="4">
        <f t="shared" si="4"/>
        <v>0.6171428571428571</v>
      </c>
      <c r="W7" s="4">
        <f t="shared" si="5"/>
        <v>0.38571428571428573</v>
      </c>
      <c r="X7" s="4">
        <f t="shared" si="6"/>
        <v>2.16</v>
      </c>
      <c r="Y7" s="4">
        <f t="shared" si="7"/>
        <v>1.35</v>
      </c>
      <c r="Z7" s="4">
        <f t="shared" si="8"/>
        <v>0.224</v>
      </c>
      <c r="AA7" s="4">
        <f t="shared" si="9"/>
        <v>0.14000000000000001</v>
      </c>
      <c r="AB7" s="3">
        <f t="shared" si="10"/>
        <v>4.4642857142857135</v>
      </c>
      <c r="AC7" s="3">
        <f t="shared" si="11"/>
        <v>7.1428571428571423</v>
      </c>
      <c r="AD7" s="3">
        <f t="shared" si="12"/>
        <v>1.6203703703703702</v>
      </c>
      <c r="AE7" s="3">
        <f t="shared" si="13"/>
        <v>2.5925925925925926</v>
      </c>
      <c r="AF7" s="3">
        <f t="shared" si="14"/>
        <v>0.46296296296296297</v>
      </c>
      <c r="AG7" s="3">
        <f t="shared" si="15"/>
        <v>0.7407407407407407</v>
      </c>
    </row>
    <row r="8" spans="1:33">
      <c r="B8" s="19" t="s">
        <v>84</v>
      </c>
      <c r="C8">
        <v>35</v>
      </c>
      <c r="F8">
        <v>100</v>
      </c>
      <c r="H8" s="2">
        <f t="shared" si="16"/>
        <v>62.5</v>
      </c>
      <c r="I8" s="19" t="s">
        <v>85</v>
      </c>
      <c r="K8">
        <v>79</v>
      </c>
      <c r="L8">
        <v>14</v>
      </c>
      <c r="M8">
        <v>3500</v>
      </c>
      <c r="N8">
        <v>3500</v>
      </c>
      <c r="O8">
        <v>10500</v>
      </c>
      <c r="P8" s="3">
        <f t="shared" si="0"/>
        <v>0.79</v>
      </c>
      <c r="R8" s="3">
        <f t="shared" si="1"/>
        <v>5.6428571428571432</v>
      </c>
      <c r="S8" s="3">
        <f t="shared" si="2"/>
        <v>2.149659863945578</v>
      </c>
      <c r="T8" s="3">
        <f t="shared" si="3"/>
        <v>0.61418853255587946</v>
      </c>
      <c r="V8" s="4">
        <f t="shared" si="4"/>
        <v>0.58799999999999997</v>
      </c>
      <c r="W8" s="4">
        <f t="shared" si="5"/>
        <v>0.36749999999999999</v>
      </c>
      <c r="X8" s="4">
        <f t="shared" si="6"/>
        <v>2.0579999999999998</v>
      </c>
      <c r="Y8" s="4">
        <f t="shared" si="7"/>
        <v>1.2862499999999999</v>
      </c>
      <c r="Z8" s="4">
        <f t="shared" si="8"/>
        <v>0.224</v>
      </c>
      <c r="AA8" s="4">
        <f t="shared" si="9"/>
        <v>0.14000000000000001</v>
      </c>
      <c r="AB8" s="3">
        <f t="shared" si="10"/>
        <v>4.4642857142857144</v>
      </c>
      <c r="AC8" s="3">
        <f t="shared" si="11"/>
        <v>7.1428571428571432</v>
      </c>
      <c r="AD8" s="3">
        <f t="shared" si="12"/>
        <v>1.7006802721088436</v>
      </c>
      <c r="AE8" s="3">
        <f t="shared" si="13"/>
        <v>2.72108843537415</v>
      </c>
      <c r="AF8" s="3">
        <f t="shared" si="14"/>
        <v>0.48590864917395532</v>
      </c>
      <c r="AG8" s="3">
        <f t="shared" si="15"/>
        <v>0.77745383867832851</v>
      </c>
    </row>
    <row r="9" spans="1:33">
      <c r="H9" s="2"/>
      <c r="P9" s="3"/>
      <c r="R9" s="3"/>
      <c r="S9" s="3"/>
      <c r="T9" s="3"/>
      <c r="V9" s="4"/>
      <c r="W9" s="4"/>
      <c r="X9" s="4"/>
      <c r="Y9" s="4"/>
      <c r="Z9" s="4"/>
      <c r="AA9" s="4"/>
      <c r="AB9" s="3"/>
      <c r="AC9" s="3"/>
      <c r="AD9" s="3"/>
      <c r="AE9" s="3"/>
      <c r="AF9" s="3"/>
      <c r="AG9" s="3"/>
    </row>
    <row r="10" spans="1:33">
      <c r="A10" s="17" t="s">
        <v>86</v>
      </c>
      <c r="H10" s="2"/>
      <c r="P10" s="3"/>
      <c r="R10" s="3"/>
      <c r="S10" s="3"/>
      <c r="T10" s="3"/>
      <c r="V10" s="4"/>
      <c r="W10" s="4"/>
      <c r="X10" s="4"/>
      <c r="Y10" s="4"/>
      <c r="Z10" s="4"/>
      <c r="AA10" s="4"/>
      <c r="AB10" s="3"/>
      <c r="AC10" s="3"/>
      <c r="AD10" s="3"/>
      <c r="AE10" s="3"/>
      <c r="AF10" s="3"/>
      <c r="AG10" s="3"/>
    </row>
    <row r="11" spans="1:33">
      <c r="B11" s="19" t="s">
        <v>87</v>
      </c>
      <c r="C11">
        <v>35</v>
      </c>
      <c r="F11">
        <v>150</v>
      </c>
      <c r="H11" s="2">
        <f t="shared" si="16"/>
        <v>93.75</v>
      </c>
      <c r="I11" s="19" t="s">
        <v>64</v>
      </c>
      <c r="K11">
        <v>185</v>
      </c>
      <c r="L11">
        <v>28</v>
      </c>
      <c r="M11">
        <v>3500</v>
      </c>
      <c r="N11">
        <v>3600</v>
      </c>
      <c r="O11">
        <v>10200</v>
      </c>
      <c r="P11" s="3">
        <f t="shared" si="0"/>
        <v>1.2333333333333334</v>
      </c>
      <c r="R11" s="3">
        <f t="shared" si="1"/>
        <v>6.6071428571428568</v>
      </c>
      <c r="S11" s="3">
        <f t="shared" si="2"/>
        <v>5.038126361655773</v>
      </c>
      <c r="T11" s="3">
        <f t="shared" si="3"/>
        <v>1.4394646747587925</v>
      </c>
      <c r="V11" s="4">
        <f t="shared" si="4"/>
        <v>0.39167999999999997</v>
      </c>
      <c r="W11" s="4">
        <f t="shared" si="5"/>
        <v>0.24479999999999999</v>
      </c>
      <c r="X11" s="4">
        <f t="shared" si="6"/>
        <v>1.3708800000000001</v>
      </c>
      <c r="Y11" s="4">
        <f t="shared" si="7"/>
        <v>0.85680000000000012</v>
      </c>
      <c r="Z11" s="4">
        <f t="shared" si="8"/>
        <v>0.29866666666666669</v>
      </c>
      <c r="AA11" s="4">
        <f t="shared" si="9"/>
        <v>0.18666666666666668</v>
      </c>
      <c r="AB11" s="3">
        <f t="shared" si="10"/>
        <v>3.3482142857142856</v>
      </c>
      <c r="AC11" s="3">
        <f t="shared" si="11"/>
        <v>5.3571428571428568</v>
      </c>
      <c r="AD11" s="3">
        <f t="shared" si="12"/>
        <v>2.5531045751633985</v>
      </c>
      <c r="AE11" s="3">
        <f t="shared" si="13"/>
        <v>4.0849673202614385</v>
      </c>
      <c r="AF11" s="3">
        <f t="shared" si="14"/>
        <v>0.7294584500466853</v>
      </c>
      <c r="AG11" s="3">
        <f t="shared" si="15"/>
        <v>1.1671335200746966</v>
      </c>
    </row>
    <row r="12" spans="1:33">
      <c r="P12" s="3"/>
      <c r="R12" s="3"/>
      <c r="S12" s="3"/>
      <c r="T12" s="3"/>
      <c r="V12" s="4"/>
      <c r="W12" s="4"/>
      <c r="X12" s="4"/>
      <c r="Y12" s="4"/>
      <c r="Z12" s="4"/>
      <c r="AA12" s="4"/>
      <c r="AB12" s="3"/>
      <c r="AC12" s="3"/>
      <c r="AD12" s="3"/>
      <c r="AE12" s="3"/>
      <c r="AF12" s="3"/>
      <c r="AG12" s="3"/>
    </row>
    <row r="13" spans="1:33">
      <c r="A13" s="17" t="s">
        <v>88</v>
      </c>
      <c r="P13" s="3"/>
      <c r="R13" s="3"/>
      <c r="S13" s="3"/>
      <c r="T13" s="3"/>
      <c r="V13" s="4"/>
      <c r="W13" s="4"/>
      <c r="X13" s="4"/>
      <c r="Y13" s="4"/>
      <c r="Z13" s="4"/>
      <c r="AA13" s="4"/>
      <c r="AB13" s="3"/>
      <c r="AC13" s="3"/>
      <c r="AD13" s="3"/>
      <c r="AE13" s="3"/>
      <c r="AF13" s="3"/>
      <c r="AG13" s="3"/>
    </row>
    <row r="14" spans="1:33">
      <c r="A14" s="18" t="s">
        <v>89</v>
      </c>
      <c r="G14" s="2"/>
      <c r="H14" s="2"/>
      <c r="P14" s="3"/>
      <c r="R14" s="3"/>
      <c r="S14" s="3"/>
      <c r="T14" s="3"/>
      <c r="V14" s="4"/>
      <c r="W14" s="4"/>
      <c r="X14" s="4"/>
      <c r="Y14" s="4"/>
      <c r="Z14" s="4"/>
      <c r="AA14" s="4"/>
      <c r="AB14" s="3"/>
      <c r="AC14" s="3"/>
      <c r="AD14" s="3"/>
      <c r="AE14" s="3"/>
      <c r="AF14" s="3"/>
      <c r="AG14" s="3"/>
    </row>
    <row r="15" spans="1:33">
      <c r="B15" s="19" t="s">
        <v>90</v>
      </c>
      <c r="G15" s="2"/>
      <c r="H15" s="2"/>
      <c r="I15" s="19" t="s">
        <v>75</v>
      </c>
      <c r="L15">
        <v>32.9</v>
      </c>
      <c r="M15">
        <v>4063</v>
      </c>
      <c r="N15">
        <v>4796</v>
      </c>
      <c r="O15">
        <v>12492</v>
      </c>
      <c r="P15" s="3"/>
      <c r="R15" s="3"/>
      <c r="S15" s="3"/>
      <c r="T15" s="3"/>
      <c r="V15" s="4"/>
      <c r="W15" s="4"/>
      <c r="X15" s="4"/>
      <c r="Y15" s="4"/>
      <c r="Z15" s="4"/>
      <c r="AA15" s="4"/>
      <c r="AB15" s="3"/>
      <c r="AC15" s="3"/>
      <c r="AD15" s="3"/>
      <c r="AE15" s="3"/>
      <c r="AF15" s="3"/>
      <c r="AG15" s="3"/>
    </row>
    <row r="16" spans="1:33">
      <c r="A16" s="18" t="s">
        <v>91</v>
      </c>
      <c r="G16" s="2"/>
      <c r="H16" s="2"/>
      <c r="P16" s="3"/>
      <c r="R16" s="3"/>
      <c r="S16" s="3"/>
      <c r="T16" s="3"/>
      <c r="V16" s="4"/>
      <c r="W16" s="4"/>
      <c r="X16" s="4"/>
      <c r="Y16" s="4"/>
      <c r="Z16" s="4"/>
      <c r="AA16" s="4"/>
      <c r="AB16" s="3"/>
      <c r="AC16" s="3"/>
      <c r="AD16" s="3"/>
      <c r="AE16" s="3"/>
      <c r="AF16" s="3"/>
      <c r="AG16" s="3"/>
    </row>
    <row r="17" spans="1:33">
      <c r="B17" s="19" t="s">
        <v>92</v>
      </c>
      <c r="G17" s="2"/>
      <c r="H17" s="2"/>
      <c r="I17" s="19" t="s">
        <v>93</v>
      </c>
      <c r="L17">
        <v>48.86</v>
      </c>
      <c r="M17">
        <v>4063</v>
      </c>
      <c r="N17">
        <v>4108</v>
      </c>
      <c r="O17">
        <v>15750</v>
      </c>
      <c r="P17" s="3"/>
      <c r="R17" s="3"/>
      <c r="S17" s="3"/>
      <c r="T17" s="3"/>
      <c r="V17" s="4"/>
      <c r="W17" s="4"/>
      <c r="X17" s="4"/>
      <c r="Y17" s="4"/>
      <c r="Z17" s="4"/>
      <c r="AA17" s="4"/>
      <c r="AB17" s="3"/>
      <c r="AC17" s="3"/>
      <c r="AD17" s="3"/>
      <c r="AE17" s="3"/>
      <c r="AF17" s="3"/>
      <c r="AG17" s="3"/>
    </row>
    <row r="18" spans="1:33">
      <c r="G18" s="2"/>
      <c r="H18" s="2"/>
      <c r="P18" s="3"/>
      <c r="R18" s="3"/>
      <c r="S18" s="3"/>
      <c r="T18" s="3"/>
      <c r="V18" s="4"/>
      <c r="W18" s="4"/>
      <c r="X18" s="4"/>
      <c r="Y18" s="4"/>
      <c r="Z18" s="4"/>
      <c r="AA18" s="4"/>
      <c r="AB18" s="3"/>
      <c r="AC18" s="3"/>
      <c r="AD18" s="3"/>
      <c r="AE18" s="3"/>
      <c r="AF18" s="3"/>
      <c r="AG18" s="3"/>
    </row>
    <row r="19" spans="1:33">
      <c r="A19" s="17" t="s">
        <v>94</v>
      </c>
      <c r="G19" s="2"/>
      <c r="H19" s="2"/>
      <c r="P19" s="3"/>
      <c r="R19" s="3"/>
      <c r="S19" s="3"/>
      <c r="T19" s="3"/>
      <c r="V19" s="4"/>
      <c r="W19" s="4"/>
      <c r="X19" s="4"/>
      <c r="Y19" s="4"/>
      <c r="Z19" s="4"/>
      <c r="AA19" s="4"/>
      <c r="AB19" s="3"/>
      <c r="AC19" s="3"/>
      <c r="AD19" s="3"/>
      <c r="AE19" s="3"/>
      <c r="AF19" s="3"/>
      <c r="AG19" s="3"/>
    </row>
    <row r="20" spans="1:33" s="6" customFormat="1">
      <c r="A20" s="5"/>
      <c r="B20" s="20" t="s">
        <v>95</v>
      </c>
      <c r="C20" s="6">
        <v>40</v>
      </c>
      <c r="E20" s="6">
        <v>80</v>
      </c>
      <c r="F20" s="6">
        <v>250</v>
      </c>
      <c r="G20" s="7">
        <f>E20/1.6</f>
        <v>50</v>
      </c>
      <c r="H20" s="7">
        <f>F20/1.6</f>
        <v>156.25</v>
      </c>
      <c r="I20" s="20" t="s">
        <v>96</v>
      </c>
      <c r="K20" s="6">
        <v>90</v>
      </c>
      <c r="L20" s="6">
        <v>42.5</v>
      </c>
      <c r="M20" s="6">
        <v>4140</v>
      </c>
      <c r="N20" s="6">
        <v>4000</v>
      </c>
      <c r="O20" s="6">
        <v>4400</v>
      </c>
      <c r="P20" s="3">
        <f t="shared" si="0"/>
        <v>0.36</v>
      </c>
      <c r="Q20"/>
      <c r="R20" s="3">
        <f t="shared" si="1"/>
        <v>2.1176470588235294</v>
      </c>
      <c r="S20" s="3">
        <f t="shared" si="2"/>
        <v>5.1136363636363633</v>
      </c>
      <c r="T20" s="3">
        <f t="shared" si="3"/>
        <v>1.2351778656126482</v>
      </c>
      <c r="U20"/>
      <c r="V20" s="4">
        <f t="shared" si="4"/>
        <v>0.11264</v>
      </c>
      <c r="W20" s="4">
        <f t="shared" si="5"/>
        <v>7.0400000000000004E-2</v>
      </c>
      <c r="X20" s="4">
        <f t="shared" si="6"/>
        <v>0.46632960000000001</v>
      </c>
      <c r="Y20" s="4">
        <f t="shared" si="7"/>
        <v>0.29145599999999999</v>
      </c>
      <c r="Z20" s="4">
        <f t="shared" si="8"/>
        <v>0.27200000000000002</v>
      </c>
      <c r="AA20" s="4">
        <f t="shared" si="9"/>
        <v>0.17</v>
      </c>
      <c r="AB20" s="3">
        <f t="shared" si="10"/>
        <v>3.6764705882352939</v>
      </c>
      <c r="AC20" s="3">
        <f t="shared" si="11"/>
        <v>5.882352941176471</v>
      </c>
      <c r="AD20" s="3">
        <f t="shared" si="12"/>
        <v>8.8778409090909083</v>
      </c>
      <c r="AE20" s="3">
        <f t="shared" si="13"/>
        <v>14.204545454545455</v>
      </c>
      <c r="AF20" s="3">
        <f t="shared" si="14"/>
        <v>2.1444060166886252</v>
      </c>
      <c r="AG20" s="3">
        <f t="shared" si="15"/>
        <v>3.4310496267018009</v>
      </c>
    </row>
    <row r="21" spans="1:33">
      <c r="G21" s="2"/>
      <c r="H21" s="7"/>
      <c r="P21" s="3"/>
      <c r="R21" s="3"/>
      <c r="S21" s="3"/>
      <c r="T21" s="3"/>
      <c r="V21" s="4"/>
      <c r="W21" s="4"/>
      <c r="X21" s="4"/>
      <c r="Y21" s="4"/>
      <c r="Z21" s="4"/>
      <c r="AA21" s="4"/>
      <c r="AB21" s="3"/>
      <c r="AC21" s="3"/>
      <c r="AD21" s="3"/>
      <c r="AE21" s="3"/>
      <c r="AF21" s="3"/>
      <c r="AG21" s="3"/>
    </row>
    <row r="22" spans="1:33">
      <c r="A22" s="17" t="s">
        <v>97</v>
      </c>
      <c r="G22" s="2"/>
      <c r="H22" s="7"/>
      <c r="P22" s="3"/>
      <c r="R22" s="3"/>
      <c r="S22" s="3"/>
      <c r="T22" s="3"/>
      <c r="V22" s="4"/>
      <c r="W22" s="4"/>
      <c r="X22" s="4"/>
      <c r="Y22" s="4"/>
      <c r="Z22" s="4"/>
      <c r="AA22" s="4"/>
      <c r="AB22" s="3"/>
      <c r="AC22" s="3"/>
      <c r="AD22" s="3"/>
      <c r="AE22" s="3"/>
      <c r="AF22" s="3"/>
      <c r="AG22" s="3"/>
    </row>
    <row r="23" spans="1:33">
      <c r="A23" s="18" t="s">
        <v>98</v>
      </c>
      <c r="G23" s="2"/>
      <c r="H23" s="7"/>
      <c r="P23" s="3"/>
      <c r="R23" s="3"/>
      <c r="S23" s="3"/>
      <c r="T23" s="3"/>
      <c r="V23" s="4"/>
      <c r="W23" s="4"/>
      <c r="X23" s="4"/>
      <c r="Y23" s="4"/>
      <c r="Z23" s="4"/>
      <c r="AA23" s="4"/>
      <c r="AB23" s="3"/>
      <c r="AC23" s="3"/>
      <c r="AD23" s="3"/>
      <c r="AE23" s="3"/>
      <c r="AF23" s="3"/>
      <c r="AG23" s="3"/>
    </row>
    <row r="24" spans="1:33">
      <c r="B24" s="19" t="s">
        <v>99</v>
      </c>
      <c r="F24">
        <v>200</v>
      </c>
      <c r="G24" s="2"/>
      <c r="H24" s="7">
        <f t="shared" ref="G24:H38" si="17">F24/1.6</f>
        <v>125</v>
      </c>
      <c r="I24" s="19" t="s">
        <v>64</v>
      </c>
      <c r="K24">
        <v>224</v>
      </c>
      <c r="L24">
        <v>34</v>
      </c>
      <c r="M24">
        <v>4000</v>
      </c>
      <c r="N24">
        <v>6000</v>
      </c>
      <c r="O24">
        <v>15000</v>
      </c>
      <c r="P24" s="3">
        <f t="shared" si="0"/>
        <v>1.1200000000000001</v>
      </c>
      <c r="R24" s="3">
        <f t="shared" si="1"/>
        <v>6.5882352941176467</v>
      </c>
      <c r="S24" s="3">
        <f t="shared" si="2"/>
        <v>2.4888888888888889</v>
      </c>
      <c r="T24" s="3">
        <f t="shared" si="3"/>
        <v>0.62222222222222212</v>
      </c>
      <c r="V24" s="4">
        <f t="shared" si="4"/>
        <v>0.72</v>
      </c>
      <c r="W24" s="4">
        <f t="shared" si="5"/>
        <v>0.45</v>
      </c>
      <c r="X24" s="4">
        <f t="shared" si="6"/>
        <v>2.88</v>
      </c>
      <c r="Y24" s="4">
        <f t="shared" si="7"/>
        <v>1.8</v>
      </c>
      <c r="Z24" s="4">
        <f t="shared" si="8"/>
        <v>0.27200000000000002</v>
      </c>
      <c r="AA24" s="4">
        <f t="shared" si="9"/>
        <v>0.17</v>
      </c>
      <c r="AB24" s="3">
        <f t="shared" si="10"/>
        <v>3.6764705882352939</v>
      </c>
      <c r="AC24" s="3">
        <f t="shared" si="11"/>
        <v>5.882352941176471</v>
      </c>
      <c r="AD24" s="3">
        <f t="shared" si="12"/>
        <v>1.3888888888888891</v>
      </c>
      <c r="AE24" s="3">
        <f t="shared" si="13"/>
        <v>2.2222222222222219</v>
      </c>
      <c r="AF24" s="3">
        <f t="shared" si="14"/>
        <v>0.34722222222222227</v>
      </c>
      <c r="AG24" s="3">
        <f t="shared" si="15"/>
        <v>0.55555555555555558</v>
      </c>
    </row>
    <row r="25" spans="1:33">
      <c r="B25" s="19" t="s">
        <v>100</v>
      </c>
      <c r="F25">
        <v>300</v>
      </c>
      <c r="G25" s="2"/>
      <c r="H25" s="7">
        <f t="shared" si="17"/>
        <v>187.5</v>
      </c>
      <c r="I25" s="19" t="s">
        <v>55</v>
      </c>
      <c r="K25">
        <v>250</v>
      </c>
      <c r="L25">
        <v>50</v>
      </c>
      <c r="M25">
        <v>4480</v>
      </c>
      <c r="N25">
        <v>7000</v>
      </c>
      <c r="O25">
        <v>16600</v>
      </c>
      <c r="P25" s="3">
        <f t="shared" si="0"/>
        <v>0.83333333333333337</v>
      </c>
      <c r="R25" s="3">
        <f t="shared" si="1"/>
        <v>5</v>
      </c>
      <c r="S25" s="3">
        <f t="shared" si="2"/>
        <v>2.1514629948364892</v>
      </c>
      <c r="T25" s="3">
        <f t="shared" si="3"/>
        <v>0.48023727563314489</v>
      </c>
      <c r="V25" s="4">
        <f t="shared" si="4"/>
        <v>0.61973333333333336</v>
      </c>
      <c r="W25" s="4">
        <f t="shared" si="5"/>
        <v>0.38733333333333336</v>
      </c>
      <c r="X25" s="4">
        <f t="shared" si="6"/>
        <v>2.7764053333333334</v>
      </c>
      <c r="Y25" s="4">
        <f t="shared" si="7"/>
        <v>1.7352533333333333</v>
      </c>
      <c r="Z25" s="4">
        <f t="shared" si="8"/>
        <v>0.26666666666666666</v>
      </c>
      <c r="AA25" s="4">
        <f t="shared" si="9"/>
        <v>0.16666666666666666</v>
      </c>
      <c r="AB25" s="3">
        <f t="shared" si="10"/>
        <v>3.75</v>
      </c>
      <c r="AC25" s="3">
        <f t="shared" si="11"/>
        <v>6</v>
      </c>
      <c r="AD25" s="3">
        <f t="shared" si="12"/>
        <v>1.6135972461273667</v>
      </c>
      <c r="AE25" s="3">
        <f t="shared" si="13"/>
        <v>2.5817555938037864</v>
      </c>
      <c r="AF25" s="3">
        <f t="shared" si="14"/>
        <v>0.36017795672485858</v>
      </c>
      <c r="AG25" s="3">
        <f t="shared" si="15"/>
        <v>0.57628473075977371</v>
      </c>
    </row>
    <row r="26" spans="1:33">
      <c r="B26" s="19" t="s">
        <v>101</v>
      </c>
      <c r="F26">
        <v>300</v>
      </c>
      <c r="G26" s="2"/>
      <c r="H26" s="7">
        <f t="shared" si="17"/>
        <v>187.5</v>
      </c>
      <c r="I26" s="19" t="s">
        <v>55</v>
      </c>
      <c r="K26">
        <v>250</v>
      </c>
      <c r="L26">
        <v>62</v>
      </c>
      <c r="M26">
        <v>4480</v>
      </c>
      <c r="N26">
        <v>7000</v>
      </c>
      <c r="O26">
        <v>21000</v>
      </c>
      <c r="P26" s="3">
        <f t="shared" si="0"/>
        <v>0.83333333333333337</v>
      </c>
      <c r="R26" s="3">
        <f t="shared" si="1"/>
        <v>4.032258064516129</v>
      </c>
      <c r="S26" s="3">
        <f t="shared" si="2"/>
        <v>1.7006802721088436</v>
      </c>
      <c r="T26" s="3">
        <f t="shared" si="3"/>
        <v>0.37961613216715256</v>
      </c>
      <c r="V26" s="4">
        <f t="shared" si="4"/>
        <v>0.78400000000000003</v>
      </c>
      <c r="W26" s="4">
        <f t="shared" si="5"/>
        <v>0.49</v>
      </c>
      <c r="X26" s="4">
        <f t="shared" si="6"/>
        <v>3.5123199999999999</v>
      </c>
      <c r="Y26" s="4">
        <f t="shared" si="7"/>
        <v>2.1951999999999998</v>
      </c>
      <c r="Z26" s="4">
        <f t="shared" si="8"/>
        <v>0.33066666666666666</v>
      </c>
      <c r="AA26" s="4">
        <f t="shared" si="9"/>
        <v>0.20666666666666667</v>
      </c>
      <c r="AB26" s="3">
        <f t="shared" si="10"/>
        <v>3.024193548387097</v>
      </c>
      <c r="AC26" s="3">
        <f t="shared" si="11"/>
        <v>4.838709677419355</v>
      </c>
      <c r="AD26" s="3">
        <f t="shared" si="12"/>
        <v>1.2755102040816326</v>
      </c>
      <c r="AE26" s="3">
        <f t="shared" si="13"/>
        <v>2.0408163265306123</v>
      </c>
      <c r="AF26" s="3">
        <f t="shared" si="14"/>
        <v>0.28471209912536444</v>
      </c>
      <c r="AG26" s="3">
        <f t="shared" si="15"/>
        <v>0.45553935860058309</v>
      </c>
    </row>
    <row r="27" spans="1:33" s="6" customFormat="1">
      <c r="A27" s="5"/>
      <c r="B27" s="20" t="s">
        <v>102</v>
      </c>
      <c r="F27" s="6">
        <v>400</v>
      </c>
      <c r="G27" s="7"/>
      <c r="H27" s="7">
        <f t="shared" si="17"/>
        <v>250</v>
      </c>
      <c r="I27" s="20" t="s">
        <v>103</v>
      </c>
      <c r="K27" s="6">
        <v>317</v>
      </c>
      <c r="L27" s="6">
        <v>75</v>
      </c>
      <c r="M27" s="6">
        <v>4950</v>
      </c>
      <c r="N27" s="6">
        <v>7000</v>
      </c>
      <c r="O27" s="6">
        <v>18000</v>
      </c>
      <c r="P27" s="3">
        <f t="shared" si="0"/>
        <v>0.79249999999999998</v>
      </c>
      <c r="Q27"/>
      <c r="R27" s="3">
        <f t="shared" si="1"/>
        <v>4.2266666666666666</v>
      </c>
      <c r="S27" s="3">
        <f t="shared" si="2"/>
        <v>2.5158730158730163</v>
      </c>
      <c r="T27" s="3">
        <f t="shared" si="3"/>
        <v>0.50825717492384159</v>
      </c>
      <c r="U27"/>
      <c r="V27" s="4">
        <f t="shared" si="4"/>
        <v>0.504</v>
      </c>
      <c r="W27" s="4">
        <f t="shared" si="5"/>
        <v>0.315</v>
      </c>
      <c r="X27" s="4">
        <f t="shared" si="6"/>
        <v>2.4948000000000001</v>
      </c>
      <c r="Y27" s="4">
        <f t="shared" si="7"/>
        <v>1.55925</v>
      </c>
      <c r="Z27" s="4">
        <f t="shared" si="8"/>
        <v>0.3</v>
      </c>
      <c r="AA27" s="4">
        <f t="shared" si="9"/>
        <v>0.1875</v>
      </c>
      <c r="AB27" s="3">
        <f t="shared" si="10"/>
        <v>3.3333333333333335</v>
      </c>
      <c r="AC27" s="3">
        <f t="shared" si="11"/>
        <v>5.333333333333333</v>
      </c>
      <c r="AD27" s="3">
        <f t="shared" si="12"/>
        <v>1.984126984126984</v>
      </c>
      <c r="AE27" s="3">
        <f t="shared" si="13"/>
        <v>3.1746031746031744</v>
      </c>
      <c r="AF27" s="3">
        <f t="shared" si="14"/>
        <v>0.40083373416706747</v>
      </c>
      <c r="AG27" s="3">
        <f t="shared" si="15"/>
        <v>0.64133397466730802</v>
      </c>
    </row>
    <row r="28" spans="1:33">
      <c r="B28" s="20" t="s">
        <v>104</v>
      </c>
      <c r="F28" s="6">
        <v>400</v>
      </c>
      <c r="G28" s="2"/>
      <c r="H28" s="7">
        <f t="shared" si="17"/>
        <v>250</v>
      </c>
      <c r="I28" s="20" t="s">
        <v>105</v>
      </c>
      <c r="K28" s="6">
        <v>317</v>
      </c>
      <c r="L28" s="6">
        <v>75</v>
      </c>
      <c r="M28" s="6">
        <v>4950</v>
      </c>
      <c r="N28" s="6">
        <v>7000</v>
      </c>
      <c r="O28" s="6">
        <v>18000</v>
      </c>
      <c r="P28" s="3">
        <f t="shared" si="0"/>
        <v>0.79249999999999998</v>
      </c>
      <c r="R28" s="3">
        <f t="shared" si="1"/>
        <v>4.2266666666666666</v>
      </c>
      <c r="S28" s="3">
        <f t="shared" si="2"/>
        <v>2.5158730158730163</v>
      </c>
      <c r="T28" s="3">
        <f t="shared" si="3"/>
        <v>0.50825717492384159</v>
      </c>
      <c r="V28" s="4">
        <f t="shared" si="4"/>
        <v>0.504</v>
      </c>
      <c r="W28" s="4">
        <f t="shared" si="5"/>
        <v>0.315</v>
      </c>
      <c r="X28" s="4">
        <f t="shared" si="6"/>
        <v>2.4948000000000001</v>
      </c>
      <c r="Y28" s="4">
        <f t="shared" si="7"/>
        <v>1.55925</v>
      </c>
      <c r="Z28" s="4">
        <f t="shared" si="8"/>
        <v>0.3</v>
      </c>
      <c r="AA28" s="4">
        <f t="shared" si="9"/>
        <v>0.1875</v>
      </c>
      <c r="AB28" s="3">
        <f t="shared" si="10"/>
        <v>3.3333333333333335</v>
      </c>
      <c r="AC28" s="3">
        <f t="shared" si="11"/>
        <v>5.333333333333333</v>
      </c>
      <c r="AD28" s="3">
        <f t="shared" si="12"/>
        <v>1.984126984126984</v>
      </c>
      <c r="AE28" s="3">
        <f t="shared" si="13"/>
        <v>3.1746031746031744</v>
      </c>
      <c r="AF28" s="3">
        <f t="shared" si="14"/>
        <v>0.40083373416706747</v>
      </c>
      <c r="AG28" s="3">
        <f t="shared" si="15"/>
        <v>0.64133397466730802</v>
      </c>
    </row>
    <row r="29" spans="1:33">
      <c r="G29" s="2"/>
      <c r="H29" s="7"/>
      <c r="P29" s="3"/>
      <c r="R29" s="3"/>
      <c r="S29" s="3"/>
      <c r="T29" s="3"/>
      <c r="V29" s="4"/>
      <c r="W29" s="4"/>
      <c r="X29" s="4"/>
      <c r="Y29" s="4"/>
      <c r="Z29" s="4"/>
      <c r="AA29" s="4"/>
      <c r="AB29" s="3"/>
      <c r="AC29" s="3"/>
      <c r="AD29" s="3"/>
      <c r="AE29" s="3"/>
      <c r="AF29" s="3"/>
      <c r="AG29" s="3"/>
    </row>
    <row r="30" spans="1:33">
      <c r="A30" s="17" t="s">
        <v>106</v>
      </c>
      <c r="G30" s="2"/>
      <c r="H30" s="7"/>
      <c r="P30" s="3"/>
      <c r="R30" s="3"/>
      <c r="S30" s="3"/>
      <c r="T30" s="3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3"/>
    </row>
    <row r="31" spans="1:33">
      <c r="A31" s="18" t="s">
        <v>89</v>
      </c>
      <c r="G31" s="2"/>
      <c r="H31" s="7"/>
      <c r="P31" s="3"/>
      <c r="R31" s="3"/>
      <c r="S31" s="3"/>
      <c r="T31" s="3"/>
      <c r="V31" s="4"/>
      <c r="W31" s="4"/>
      <c r="X31" s="4"/>
      <c r="Y31" s="4"/>
      <c r="Z31" s="4"/>
      <c r="AA31" s="4"/>
      <c r="AB31" s="3"/>
      <c r="AC31" s="3"/>
      <c r="AD31" s="3"/>
      <c r="AE31" s="3"/>
      <c r="AF31" s="3"/>
      <c r="AG31" s="3"/>
    </row>
    <row r="32" spans="1:33">
      <c r="B32" s="19" t="s">
        <v>107</v>
      </c>
      <c r="F32">
        <v>200</v>
      </c>
      <c r="G32" s="2"/>
      <c r="H32" s="7">
        <f t="shared" si="17"/>
        <v>125</v>
      </c>
      <c r="I32" s="19" t="s">
        <v>108</v>
      </c>
      <c r="K32">
        <v>187</v>
      </c>
      <c r="L32">
        <v>33.5</v>
      </c>
      <c r="M32">
        <v>3500</v>
      </c>
      <c r="N32">
        <v>3900</v>
      </c>
      <c r="O32">
        <v>13400</v>
      </c>
      <c r="P32" s="3">
        <f t="shared" si="0"/>
        <v>0.93500000000000005</v>
      </c>
      <c r="R32" s="3">
        <f t="shared" si="1"/>
        <v>5.5820895522388057</v>
      </c>
      <c r="S32" s="3">
        <f t="shared" si="2"/>
        <v>3.5782625334864142</v>
      </c>
      <c r="T32" s="3">
        <f t="shared" si="3"/>
        <v>1.022360723853261</v>
      </c>
      <c r="V32" s="4">
        <f t="shared" si="4"/>
        <v>0.41808000000000001</v>
      </c>
      <c r="W32" s="4">
        <f t="shared" si="5"/>
        <v>0.26129999999999998</v>
      </c>
      <c r="X32" s="4">
        <f t="shared" si="6"/>
        <v>1.4632799999999999</v>
      </c>
      <c r="Y32" s="4">
        <f t="shared" si="7"/>
        <v>0.91454999999999997</v>
      </c>
      <c r="Z32" s="4">
        <f t="shared" si="8"/>
        <v>0.26800000000000002</v>
      </c>
      <c r="AA32" s="4">
        <f t="shared" si="9"/>
        <v>0.16750000000000001</v>
      </c>
      <c r="AB32" s="3">
        <f t="shared" si="10"/>
        <v>3.7313432835820897</v>
      </c>
      <c r="AC32" s="3">
        <f t="shared" si="11"/>
        <v>5.9701492537313436</v>
      </c>
      <c r="AD32" s="3">
        <f t="shared" si="12"/>
        <v>2.3918867202449294</v>
      </c>
      <c r="AE32" s="3">
        <f t="shared" si="13"/>
        <v>3.8270187523918868</v>
      </c>
      <c r="AF32" s="3">
        <f t="shared" si="14"/>
        <v>0.68339620578426541</v>
      </c>
      <c r="AG32" s="3">
        <f t="shared" si="15"/>
        <v>1.0934339292548247</v>
      </c>
    </row>
    <row r="33" spans="1:33">
      <c r="B33" s="19" t="s">
        <v>109</v>
      </c>
      <c r="F33">
        <v>300</v>
      </c>
      <c r="G33" s="2"/>
      <c r="H33" s="7">
        <f t="shared" si="17"/>
        <v>187.5</v>
      </c>
      <c r="I33" s="19" t="s">
        <v>110</v>
      </c>
      <c r="K33">
        <v>242</v>
      </c>
      <c r="L33">
        <v>42</v>
      </c>
      <c r="M33">
        <v>3500</v>
      </c>
      <c r="N33">
        <v>6000</v>
      </c>
      <c r="O33">
        <v>14200</v>
      </c>
      <c r="P33" s="3">
        <f t="shared" si="0"/>
        <v>0.80666666666666664</v>
      </c>
      <c r="R33" s="3">
        <f t="shared" si="1"/>
        <v>5.7619047619047619</v>
      </c>
      <c r="S33" s="3">
        <f t="shared" si="2"/>
        <v>2.8403755868544605</v>
      </c>
      <c r="T33" s="3">
        <f t="shared" si="3"/>
        <v>0.81153588195841708</v>
      </c>
      <c r="V33" s="4">
        <f t="shared" si="4"/>
        <v>0.45440000000000003</v>
      </c>
      <c r="W33" s="4">
        <f t="shared" si="5"/>
        <v>0.28400000000000003</v>
      </c>
      <c r="X33" s="4">
        <f t="shared" si="6"/>
        <v>1.5904</v>
      </c>
      <c r="Y33" s="4">
        <f t="shared" si="7"/>
        <v>0.99399999999999999</v>
      </c>
      <c r="Z33" s="4">
        <f t="shared" si="8"/>
        <v>0.224</v>
      </c>
      <c r="AA33" s="4">
        <f t="shared" si="9"/>
        <v>0.14000000000000001</v>
      </c>
      <c r="AB33" s="3">
        <f t="shared" si="10"/>
        <v>4.4642857142857144</v>
      </c>
      <c r="AC33" s="3">
        <f t="shared" si="11"/>
        <v>7.1428571428571432</v>
      </c>
      <c r="AD33" s="3">
        <f t="shared" si="12"/>
        <v>2.200704225352113</v>
      </c>
      <c r="AE33" s="3">
        <f t="shared" si="13"/>
        <v>3.5211267605633805</v>
      </c>
      <c r="AF33" s="3">
        <f t="shared" si="14"/>
        <v>0.6287726358148894</v>
      </c>
      <c r="AG33" s="3">
        <f t="shared" si="15"/>
        <v>1.0060362173038229</v>
      </c>
    </row>
    <row r="34" spans="1:33">
      <c r="B34" s="19" t="s">
        <v>111</v>
      </c>
      <c r="F34">
        <v>350</v>
      </c>
      <c r="G34" s="2"/>
      <c r="H34" s="7">
        <f t="shared" si="17"/>
        <v>218.75</v>
      </c>
      <c r="I34" s="19" t="s">
        <v>112</v>
      </c>
      <c r="K34">
        <v>287</v>
      </c>
      <c r="L34">
        <v>49</v>
      </c>
      <c r="M34">
        <v>3800</v>
      </c>
      <c r="N34">
        <v>6000</v>
      </c>
      <c r="O34">
        <v>15500</v>
      </c>
      <c r="P34" s="3">
        <f t="shared" si="0"/>
        <v>0.82</v>
      </c>
      <c r="R34" s="3">
        <f t="shared" si="1"/>
        <v>5.8571428571428568</v>
      </c>
      <c r="S34" s="3">
        <f t="shared" si="2"/>
        <v>3.086021505376344</v>
      </c>
      <c r="T34" s="3">
        <f t="shared" si="3"/>
        <v>0.81211092246745897</v>
      </c>
      <c r="V34" s="4">
        <f t="shared" si="4"/>
        <v>0.42514285714285716</v>
      </c>
      <c r="W34" s="4">
        <f t="shared" si="5"/>
        <v>0.26571428571428574</v>
      </c>
      <c r="X34" s="4">
        <f t="shared" si="6"/>
        <v>1.6155428571428569</v>
      </c>
      <c r="Y34" s="4">
        <f t="shared" si="7"/>
        <v>1.0097142857142856</v>
      </c>
      <c r="Z34" s="4">
        <f t="shared" si="8"/>
        <v>0.224</v>
      </c>
      <c r="AA34" s="4">
        <f t="shared" si="9"/>
        <v>0.14000000000000001</v>
      </c>
      <c r="AB34" s="3">
        <f t="shared" si="10"/>
        <v>4.4642857142857144</v>
      </c>
      <c r="AC34" s="3">
        <f t="shared" si="11"/>
        <v>7.1428571428571432</v>
      </c>
      <c r="AD34" s="3">
        <f t="shared" si="12"/>
        <v>2.352150537634409</v>
      </c>
      <c r="AE34" s="3">
        <f t="shared" si="13"/>
        <v>3.763440860215054</v>
      </c>
      <c r="AF34" s="3">
        <f t="shared" si="14"/>
        <v>0.61898698358800219</v>
      </c>
      <c r="AG34" s="3">
        <f t="shared" si="15"/>
        <v>0.99037917374080364</v>
      </c>
    </row>
    <row r="35" spans="1:33">
      <c r="G35" s="2"/>
      <c r="H35" s="7"/>
      <c r="P35" s="3"/>
      <c r="R35" s="3"/>
      <c r="S35" s="3"/>
      <c r="T35" s="3"/>
      <c r="V35" s="4"/>
      <c r="W35" s="4"/>
      <c r="X35" s="4"/>
      <c r="Y35" s="4"/>
      <c r="Z35" s="4"/>
      <c r="AA35" s="4"/>
      <c r="AB35" s="3"/>
      <c r="AC35" s="3"/>
      <c r="AD35" s="3"/>
      <c r="AE35" s="3"/>
      <c r="AF35" s="3"/>
      <c r="AG35" s="3"/>
    </row>
    <row r="36" spans="1:33">
      <c r="A36" s="17" t="s">
        <v>113</v>
      </c>
      <c r="G36" s="2"/>
      <c r="H36" s="7"/>
      <c r="P36" s="3"/>
      <c r="R36" s="3"/>
      <c r="S36" s="3"/>
      <c r="T36" s="3"/>
      <c r="V36" s="4"/>
      <c r="W36" s="4"/>
      <c r="X36" s="4"/>
      <c r="Y36" s="4"/>
      <c r="Z36" s="4"/>
      <c r="AA36" s="4"/>
      <c r="AB36" s="3"/>
      <c r="AC36" s="3"/>
      <c r="AD36" s="3"/>
      <c r="AE36" s="3"/>
      <c r="AF36" s="3"/>
      <c r="AG36" s="3"/>
    </row>
    <row r="37" spans="1:33">
      <c r="A37" s="18" t="s">
        <v>114</v>
      </c>
      <c r="G37" s="2"/>
      <c r="H37" s="7"/>
      <c r="P37" s="3"/>
      <c r="R37" s="3"/>
      <c r="S37" s="3"/>
      <c r="T37" s="3"/>
      <c r="V37" s="4"/>
      <c r="W37" s="4"/>
      <c r="X37" s="4"/>
      <c r="Y37" s="4"/>
      <c r="Z37" s="4"/>
      <c r="AA37" s="4"/>
      <c r="AB37" s="3"/>
      <c r="AC37" s="3"/>
      <c r="AD37" s="3"/>
      <c r="AE37" s="3"/>
      <c r="AF37" s="3"/>
      <c r="AG37" s="3"/>
    </row>
    <row r="38" spans="1:33">
      <c r="B38" s="19" t="s">
        <v>115</v>
      </c>
      <c r="C38">
        <v>70</v>
      </c>
      <c r="E38">
        <v>80</v>
      </c>
      <c r="F38">
        <v>150</v>
      </c>
      <c r="G38" s="7">
        <f t="shared" si="17"/>
        <v>50</v>
      </c>
      <c r="H38" s="7">
        <f t="shared" si="17"/>
        <v>93.75</v>
      </c>
      <c r="K38">
        <v>120</v>
      </c>
      <c r="L38">
        <v>34</v>
      </c>
      <c r="M38">
        <v>2900</v>
      </c>
      <c r="N38">
        <v>9560</v>
      </c>
      <c r="P38" s="3">
        <f t="shared" si="0"/>
        <v>0.8</v>
      </c>
      <c r="R38" s="3">
        <f t="shared" si="1"/>
        <v>3.5294117647058822</v>
      </c>
      <c r="S38" s="3"/>
      <c r="T38" s="3"/>
      <c r="V38" s="4"/>
      <c r="W38" s="4"/>
      <c r="X38" s="4"/>
      <c r="Y38" s="4"/>
      <c r="Z38" s="4">
        <f t="shared" si="8"/>
        <v>0.36266666666666669</v>
      </c>
      <c r="AA38" s="4">
        <f t="shared" si="9"/>
        <v>0.22666666666666666</v>
      </c>
      <c r="AB38" s="3">
        <f t="shared" si="10"/>
        <v>2.7573529411764706</v>
      </c>
      <c r="AC38" s="3">
        <f t="shared" si="11"/>
        <v>4.4117647058823533</v>
      </c>
      <c r="AD38" s="3"/>
      <c r="AE38" s="3"/>
      <c r="AF38" s="3"/>
      <c r="AG38" s="3"/>
    </row>
    <row r="39" spans="1:33">
      <c r="G39" s="2"/>
      <c r="H39" s="7"/>
      <c r="P39" s="3"/>
      <c r="R39" s="3"/>
      <c r="S39" s="3"/>
      <c r="T39" s="3"/>
      <c r="V39" s="4"/>
      <c r="W39" s="4"/>
      <c r="X39" s="4"/>
      <c r="Y39" s="4"/>
      <c r="Z39" s="4"/>
      <c r="AA39" s="4"/>
      <c r="AB39" s="3"/>
      <c r="AC39" s="3"/>
      <c r="AD39" s="3"/>
      <c r="AE39" s="3"/>
      <c r="AF39" s="3"/>
      <c r="AG39" s="3"/>
    </row>
    <row r="40" spans="1:33">
      <c r="A40" s="17" t="s">
        <v>61</v>
      </c>
      <c r="G40" s="2"/>
      <c r="H40" s="7"/>
      <c r="P40" s="3"/>
      <c r="R40" s="3"/>
      <c r="S40" s="3"/>
      <c r="T40" s="3"/>
      <c r="V40" s="4"/>
      <c r="W40" s="4"/>
      <c r="X40" s="4"/>
      <c r="Y40" s="4"/>
      <c r="Z40" s="4"/>
      <c r="AA40" s="4"/>
      <c r="AB40" s="3"/>
      <c r="AC40" s="3"/>
      <c r="AD40" s="3"/>
      <c r="AE40" s="3"/>
      <c r="AF40" s="3"/>
      <c r="AG40" s="3"/>
    </row>
    <row r="41" spans="1:33">
      <c r="A41" s="1" t="s">
        <v>89</v>
      </c>
      <c r="G41" s="2"/>
      <c r="H41" s="7"/>
      <c r="P41" s="3"/>
      <c r="R41" s="3"/>
      <c r="S41" s="3"/>
      <c r="T41" s="3"/>
      <c r="V41" s="4"/>
      <c r="W41" s="4"/>
      <c r="X41" s="4"/>
      <c r="Y41" s="4"/>
      <c r="Z41" s="4"/>
      <c r="AA41" s="4"/>
      <c r="AB41" s="3"/>
      <c r="AC41" s="3"/>
      <c r="AD41" s="3"/>
      <c r="AE41" s="3"/>
      <c r="AF41" s="3"/>
      <c r="AG41" s="3"/>
    </row>
    <row r="42" spans="1:33">
      <c r="B42" t="s">
        <v>117</v>
      </c>
      <c r="C42">
        <v>40</v>
      </c>
      <c r="E42">
        <v>50</v>
      </c>
      <c r="F42">
        <v>100</v>
      </c>
      <c r="G42" s="7">
        <f t="shared" ref="G42:H44" si="18">E42/1.6</f>
        <v>31.25</v>
      </c>
      <c r="H42" s="7">
        <f t="shared" si="18"/>
        <v>62.5</v>
      </c>
      <c r="I42" t="s">
        <v>62</v>
      </c>
      <c r="K42">
        <v>134</v>
      </c>
      <c r="L42">
        <v>26</v>
      </c>
      <c r="M42">
        <v>3800</v>
      </c>
      <c r="N42">
        <v>4350</v>
      </c>
      <c r="O42">
        <v>13600</v>
      </c>
      <c r="P42" s="3">
        <f t="shared" si="0"/>
        <v>1.34</v>
      </c>
      <c r="R42" s="3">
        <f t="shared" si="1"/>
        <v>5.1538461538461542</v>
      </c>
      <c r="S42" s="3">
        <f t="shared" si="2"/>
        <v>2.2650439486139282</v>
      </c>
      <c r="T42" s="3">
        <f t="shared" si="3"/>
        <v>0.59606419700366531</v>
      </c>
      <c r="V42" s="4">
        <f t="shared" si="4"/>
        <v>0.94655999999999996</v>
      </c>
      <c r="W42" s="4">
        <f t="shared" si="5"/>
        <v>0.59160000000000001</v>
      </c>
      <c r="X42" s="4">
        <f t="shared" si="6"/>
        <v>3.5969279999999997</v>
      </c>
      <c r="Y42" s="4">
        <f t="shared" si="7"/>
        <v>2.2480799999999999</v>
      </c>
      <c r="Z42" s="4">
        <f t="shared" si="8"/>
        <v>0.41599999999999998</v>
      </c>
      <c r="AA42" s="4">
        <f t="shared" si="9"/>
        <v>0.26</v>
      </c>
      <c r="AB42" s="3">
        <f t="shared" si="10"/>
        <v>2.4038461538461537</v>
      </c>
      <c r="AC42" s="3">
        <f t="shared" si="11"/>
        <v>3.8461538461538463</v>
      </c>
      <c r="AD42" s="3">
        <f t="shared" si="12"/>
        <v>1.0564570655848546</v>
      </c>
      <c r="AE42" s="3">
        <f t="shared" si="13"/>
        <v>1.6903313049357676</v>
      </c>
      <c r="AF42" s="3">
        <f t="shared" si="14"/>
        <v>0.27801501725917227</v>
      </c>
      <c r="AG42" s="3">
        <f t="shared" si="15"/>
        <v>0.44482402761467565</v>
      </c>
    </row>
    <row r="43" spans="1:33">
      <c r="B43" t="s">
        <v>118</v>
      </c>
      <c r="C43">
        <v>40</v>
      </c>
      <c r="E43">
        <v>50</v>
      </c>
      <c r="F43">
        <v>100</v>
      </c>
      <c r="G43" s="7">
        <f t="shared" si="18"/>
        <v>31.25</v>
      </c>
      <c r="H43" s="7">
        <f t="shared" si="18"/>
        <v>62.5</v>
      </c>
      <c r="I43" t="s">
        <v>62</v>
      </c>
      <c r="K43">
        <v>134</v>
      </c>
      <c r="L43">
        <v>22</v>
      </c>
      <c r="M43">
        <v>3800</v>
      </c>
      <c r="N43">
        <v>3100</v>
      </c>
      <c r="O43">
        <v>10900</v>
      </c>
      <c r="P43" s="3">
        <f t="shared" si="0"/>
        <v>1.34</v>
      </c>
      <c r="R43" s="3">
        <f t="shared" si="1"/>
        <v>6.0909090909090908</v>
      </c>
      <c r="S43" s="3">
        <f t="shared" si="2"/>
        <v>3.9656703166617344</v>
      </c>
      <c r="T43" s="3">
        <f t="shared" si="3"/>
        <v>1.0435974517530879</v>
      </c>
      <c r="V43" s="4">
        <f t="shared" si="4"/>
        <v>0.54064000000000001</v>
      </c>
      <c r="W43" s="4">
        <f t="shared" si="5"/>
        <v>0.33789999999999998</v>
      </c>
      <c r="X43" s="4">
        <f t="shared" si="6"/>
        <v>2.0544319999999998</v>
      </c>
      <c r="Y43" s="4">
        <f t="shared" si="7"/>
        <v>1.2840199999999999</v>
      </c>
      <c r="Z43" s="4">
        <f t="shared" si="8"/>
        <v>0.35199999999999998</v>
      </c>
      <c r="AA43" s="4">
        <f t="shared" si="9"/>
        <v>0.22</v>
      </c>
      <c r="AB43" s="3">
        <f t="shared" si="10"/>
        <v>2.8409090909090908</v>
      </c>
      <c r="AC43" s="3">
        <f t="shared" si="11"/>
        <v>4.5454545454545459</v>
      </c>
      <c r="AD43" s="3">
        <f t="shared" si="12"/>
        <v>1.8496596626220776</v>
      </c>
      <c r="AE43" s="3">
        <f t="shared" si="13"/>
        <v>2.9594554601953242</v>
      </c>
      <c r="AF43" s="3">
        <f t="shared" si="14"/>
        <v>0.48675254279528352</v>
      </c>
      <c r="AG43" s="3">
        <f t="shared" si="15"/>
        <v>0.77880406847245376</v>
      </c>
    </row>
    <row r="44" spans="1:33">
      <c r="B44" t="s">
        <v>119</v>
      </c>
      <c r="C44">
        <v>40</v>
      </c>
      <c r="E44">
        <v>50</v>
      </c>
      <c r="F44">
        <v>100</v>
      </c>
      <c r="G44" s="2">
        <v>31</v>
      </c>
      <c r="H44" s="7">
        <f t="shared" si="18"/>
        <v>62.5</v>
      </c>
      <c r="I44" t="s">
        <v>62</v>
      </c>
      <c r="K44">
        <v>134</v>
      </c>
      <c r="L44">
        <v>28</v>
      </c>
      <c r="M44">
        <v>3880</v>
      </c>
      <c r="N44">
        <v>4350</v>
      </c>
      <c r="O44">
        <v>13600</v>
      </c>
      <c r="P44" s="3">
        <f t="shared" si="0"/>
        <v>1.34</v>
      </c>
      <c r="R44" s="3">
        <f t="shared" si="1"/>
        <v>4.7857142857142856</v>
      </c>
      <c r="S44" s="3">
        <f t="shared" si="2"/>
        <v>2.2650439486139282</v>
      </c>
      <c r="T44" s="3">
        <f t="shared" si="3"/>
        <v>0.5837742135602908</v>
      </c>
      <c r="V44" s="4">
        <f t="shared" si="4"/>
        <v>0.94655999999999996</v>
      </c>
      <c r="W44" s="4">
        <f t="shared" si="5"/>
        <v>0.59160000000000001</v>
      </c>
      <c r="X44" s="4">
        <f t="shared" si="6"/>
        <v>3.6726527999999998</v>
      </c>
      <c r="Y44" s="4">
        <f t="shared" si="7"/>
        <v>2.2954080000000001</v>
      </c>
      <c r="Z44" s="4">
        <f t="shared" si="8"/>
        <v>0.44800000000000001</v>
      </c>
      <c r="AA44" s="4">
        <f t="shared" si="9"/>
        <v>0.28000000000000003</v>
      </c>
      <c r="AB44" s="3">
        <f t="shared" si="10"/>
        <v>2.2321428571428572</v>
      </c>
      <c r="AC44" s="3">
        <f t="shared" si="11"/>
        <v>3.5714285714285716</v>
      </c>
      <c r="AD44" s="3">
        <f t="shared" si="12"/>
        <v>1.0564570655848546</v>
      </c>
      <c r="AE44" s="3">
        <f t="shared" si="13"/>
        <v>1.6903313049357676</v>
      </c>
      <c r="AF44" s="3">
        <f t="shared" si="14"/>
        <v>0.27228274886207593</v>
      </c>
      <c r="AG44" s="3">
        <f t="shared" si="15"/>
        <v>0.4356523981793215</v>
      </c>
    </row>
    <row r="45" spans="1:33">
      <c r="B45" t="s">
        <v>120</v>
      </c>
      <c r="C45">
        <v>40</v>
      </c>
      <c r="E45">
        <f>G45*1.6</f>
        <v>80</v>
      </c>
      <c r="F45">
        <f>H45*1.6</f>
        <v>288</v>
      </c>
      <c r="G45">
        <v>50</v>
      </c>
      <c r="H45">
        <v>180</v>
      </c>
      <c r="I45" t="s">
        <v>63</v>
      </c>
      <c r="K45">
        <v>187</v>
      </c>
      <c r="L45">
        <v>45</v>
      </c>
      <c r="M45">
        <v>4700</v>
      </c>
      <c r="N45">
        <v>5200</v>
      </c>
      <c r="O45">
        <v>17600</v>
      </c>
      <c r="P45" s="3">
        <f t="shared" si="0"/>
        <v>0.64930555555555558</v>
      </c>
      <c r="R45" s="3">
        <f t="shared" si="1"/>
        <v>4.1555555555555559</v>
      </c>
      <c r="S45" s="3">
        <f t="shared" si="2"/>
        <v>2.0432692307692308</v>
      </c>
      <c r="T45" s="3">
        <f t="shared" si="3"/>
        <v>0.43473813420621932</v>
      </c>
      <c r="V45" s="4">
        <f t="shared" si="4"/>
        <v>0.50844444444444448</v>
      </c>
      <c r="W45" s="4">
        <f t="shared" si="5"/>
        <v>0.31777777777777777</v>
      </c>
      <c r="X45" s="4">
        <f t="shared" si="6"/>
        <v>2.3896888888888888</v>
      </c>
      <c r="Y45" s="4">
        <f t="shared" si="7"/>
        <v>1.4935555555555555</v>
      </c>
      <c r="Z45" s="4">
        <f t="shared" si="8"/>
        <v>0.25</v>
      </c>
      <c r="AA45" s="4">
        <f t="shared" si="9"/>
        <v>0.15625</v>
      </c>
      <c r="AB45" s="3">
        <f t="shared" si="10"/>
        <v>4</v>
      </c>
      <c r="AC45" s="3">
        <f t="shared" si="11"/>
        <v>6.4</v>
      </c>
      <c r="AD45" s="3">
        <f t="shared" si="12"/>
        <v>1.9667832167832167</v>
      </c>
      <c r="AE45" s="3">
        <f t="shared" si="13"/>
        <v>3.1468531468531467</v>
      </c>
      <c r="AF45" s="3">
        <f t="shared" si="14"/>
        <v>0.41846451420919506</v>
      </c>
      <c r="AG45" s="3">
        <f t="shared" si="15"/>
        <v>0.66954322273471212</v>
      </c>
    </row>
    <row r="46" spans="1:33">
      <c r="B46" t="s">
        <v>121</v>
      </c>
      <c r="C46" s="9">
        <v>40</v>
      </c>
      <c r="D46" s="9"/>
      <c r="E46">
        <f t="shared" ref="E46:E49" si="19">G46*1.6</f>
        <v>80</v>
      </c>
      <c r="F46">
        <f t="shared" ref="F46:F49" si="20">H46*1.6</f>
        <v>288</v>
      </c>
      <c r="G46" s="9">
        <v>50</v>
      </c>
      <c r="H46" s="9">
        <v>180</v>
      </c>
      <c r="I46" t="s">
        <v>63</v>
      </c>
      <c r="K46" s="9">
        <v>187</v>
      </c>
      <c r="L46" s="9">
        <v>37</v>
      </c>
      <c r="M46" s="9">
        <v>4500</v>
      </c>
      <c r="N46" s="9">
        <v>5200</v>
      </c>
      <c r="O46" s="9">
        <v>17600</v>
      </c>
      <c r="P46" s="3">
        <f t="shared" si="0"/>
        <v>0.64930555555555558</v>
      </c>
      <c r="R46" s="3">
        <f t="shared" si="1"/>
        <v>5.0540540540540544</v>
      </c>
      <c r="S46" s="3">
        <f t="shared" si="2"/>
        <v>2.0432692307692308</v>
      </c>
      <c r="T46" s="3">
        <f t="shared" si="3"/>
        <v>0.45405982905982906</v>
      </c>
      <c r="V46" s="4">
        <f t="shared" si="4"/>
        <v>0.50844444444444448</v>
      </c>
      <c r="W46" s="4">
        <f t="shared" si="5"/>
        <v>0.31777777777777777</v>
      </c>
      <c r="X46" s="4">
        <f t="shared" si="6"/>
        <v>2.2879999999999998</v>
      </c>
      <c r="Y46" s="4">
        <f t="shared" si="7"/>
        <v>1.43</v>
      </c>
      <c r="Z46" s="4">
        <f t="shared" si="8"/>
        <v>0.20555555555555555</v>
      </c>
      <c r="AA46" s="4">
        <f t="shared" si="9"/>
        <v>0.12847222222222221</v>
      </c>
      <c r="AB46" s="3">
        <f t="shared" si="10"/>
        <v>4.8648648648648649</v>
      </c>
      <c r="AC46" s="3">
        <f t="shared" si="11"/>
        <v>7.7837837837837842</v>
      </c>
      <c r="AD46" s="3">
        <f t="shared" si="12"/>
        <v>1.9667832167832167</v>
      </c>
      <c r="AE46" s="3">
        <f t="shared" si="13"/>
        <v>3.1468531468531467</v>
      </c>
      <c r="AF46" s="3">
        <f t="shared" si="14"/>
        <v>0.43706293706293703</v>
      </c>
      <c r="AG46" s="3">
        <f t="shared" si="15"/>
        <v>0.69930069930069927</v>
      </c>
    </row>
    <row r="47" spans="1:33">
      <c r="A47" s="10"/>
      <c r="B47" s="11" t="s">
        <v>124</v>
      </c>
      <c r="C47" s="12">
        <v>40</v>
      </c>
      <c r="D47" s="12"/>
      <c r="E47">
        <f t="shared" si="19"/>
        <v>80</v>
      </c>
      <c r="F47">
        <f t="shared" si="20"/>
        <v>288</v>
      </c>
      <c r="G47" s="9">
        <v>50</v>
      </c>
      <c r="H47" s="9">
        <v>180</v>
      </c>
      <c r="I47" t="s">
        <v>63</v>
      </c>
      <c r="K47" s="9">
        <v>187</v>
      </c>
      <c r="L47" s="9">
        <v>50</v>
      </c>
      <c r="M47" s="9">
        <v>4600</v>
      </c>
      <c r="N47" s="9">
        <v>5200</v>
      </c>
      <c r="O47" s="9">
        <v>17400</v>
      </c>
      <c r="P47" s="3">
        <f t="shared" si="0"/>
        <v>0.64930555555555558</v>
      </c>
      <c r="R47" s="3">
        <f t="shared" si="1"/>
        <v>3.74</v>
      </c>
      <c r="S47" s="3">
        <f t="shared" si="2"/>
        <v>2.0667550839964632</v>
      </c>
      <c r="T47" s="3">
        <f t="shared" si="3"/>
        <v>0.44929458347749207</v>
      </c>
      <c r="V47" s="4">
        <f t="shared" si="4"/>
        <v>0.50266666666666671</v>
      </c>
      <c r="W47" s="4">
        <f t="shared" si="5"/>
        <v>0.31416666666666671</v>
      </c>
      <c r="X47" s="4">
        <f t="shared" si="6"/>
        <v>2.3122666666666669</v>
      </c>
      <c r="Y47" s="4">
        <f t="shared" si="7"/>
        <v>1.4451666666666667</v>
      </c>
      <c r="Z47" s="4">
        <f t="shared" si="8"/>
        <v>0.27777777777777779</v>
      </c>
      <c r="AA47" s="4">
        <f t="shared" si="9"/>
        <v>0.1736111111111111</v>
      </c>
      <c r="AB47" s="3">
        <f t="shared" si="10"/>
        <v>3.6</v>
      </c>
      <c r="AC47" s="3">
        <f t="shared" si="11"/>
        <v>5.76</v>
      </c>
      <c r="AD47" s="3">
        <f t="shared" si="12"/>
        <v>1.9893899204244032</v>
      </c>
      <c r="AE47" s="3">
        <f t="shared" si="13"/>
        <v>3.183023872679045</v>
      </c>
      <c r="AF47" s="3">
        <f t="shared" si="14"/>
        <v>0.43247606965747892</v>
      </c>
      <c r="AG47" s="3">
        <f t="shared" si="15"/>
        <v>0.69196171145196628</v>
      </c>
    </row>
    <row r="48" spans="1:33">
      <c r="A48" s="10"/>
      <c r="B48" s="11" t="s">
        <v>122</v>
      </c>
      <c r="C48" s="13">
        <v>40</v>
      </c>
      <c r="D48" s="13"/>
      <c r="E48">
        <f t="shared" si="19"/>
        <v>112</v>
      </c>
      <c r="F48">
        <f t="shared" si="20"/>
        <v>376</v>
      </c>
      <c r="G48" s="9">
        <v>70</v>
      </c>
      <c r="H48" s="9">
        <v>235</v>
      </c>
      <c r="I48" t="s">
        <v>60</v>
      </c>
      <c r="K48" s="9">
        <v>230</v>
      </c>
      <c r="L48" s="9">
        <v>68</v>
      </c>
      <c r="M48" s="9">
        <v>4600</v>
      </c>
      <c r="N48" s="9">
        <v>5200</v>
      </c>
      <c r="O48" s="9">
        <v>17400</v>
      </c>
      <c r="P48" s="3">
        <f t="shared" si="0"/>
        <v>0.61170212765957444</v>
      </c>
      <c r="R48" s="3">
        <f t="shared" si="1"/>
        <v>3.3823529411764706</v>
      </c>
      <c r="S48" s="3">
        <f t="shared" si="2"/>
        <v>2.541998231653404</v>
      </c>
      <c r="T48" s="3">
        <f t="shared" si="3"/>
        <v>0.55260831122900089</v>
      </c>
      <c r="V48" s="4">
        <f t="shared" si="4"/>
        <v>0.3850212765957447</v>
      </c>
      <c r="W48" s="4">
        <f t="shared" si="5"/>
        <v>0.24063829787234042</v>
      </c>
      <c r="X48" s="4">
        <f t="shared" si="6"/>
        <v>1.7710978723404256</v>
      </c>
      <c r="Y48" s="4">
        <f t="shared" si="7"/>
        <v>1.106936170212766</v>
      </c>
      <c r="Z48" s="4">
        <f t="shared" si="8"/>
        <v>0.28936170212765955</v>
      </c>
      <c r="AA48" s="4">
        <f t="shared" si="9"/>
        <v>0.18085106382978725</v>
      </c>
      <c r="AB48" s="3">
        <f t="shared" si="10"/>
        <v>3.4558823529411766</v>
      </c>
      <c r="AC48" s="3">
        <f t="shared" si="11"/>
        <v>5.5294117647058822</v>
      </c>
      <c r="AD48" s="3">
        <f t="shared" si="12"/>
        <v>2.5972590627763039</v>
      </c>
      <c r="AE48" s="3">
        <f t="shared" si="13"/>
        <v>4.1556145004420868</v>
      </c>
      <c r="AF48" s="3">
        <f t="shared" si="14"/>
        <v>0.56462153538615312</v>
      </c>
      <c r="AG48" s="3">
        <f t="shared" si="15"/>
        <v>0.9033944566178449</v>
      </c>
    </row>
    <row r="49" spans="1:33">
      <c r="A49" s="10"/>
      <c r="B49" s="10" t="s">
        <v>123</v>
      </c>
      <c r="C49" s="13">
        <v>40</v>
      </c>
      <c r="D49" s="13"/>
      <c r="E49">
        <f t="shared" si="19"/>
        <v>112</v>
      </c>
      <c r="F49">
        <f t="shared" si="20"/>
        <v>376</v>
      </c>
      <c r="G49" s="9">
        <v>70</v>
      </c>
      <c r="H49" s="9">
        <v>235</v>
      </c>
      <c r="I49" t="s">
        <v>60</v>
      </c>
      <c r="K49" s="9">
        <v>230</v>
      </c>
      <c r="L49" s="9">
        <v>60</v>
      </c>
      <c r="M49" s="9">
        <v>4600</v>
      </c>
      <c r="N49" s="9">
        <v>5200</v>
      </c>
      <c r="O49" s="9">
        <v>17400</v>
      </c>
      <c r="P49" s="3">
        <f t="shared" si="0"/>
        <v>0.61170212765957444</v>
      </c>
      <c r="R49" s="3">
        <f t="shared" si="1"/>
        <v>3.8333333333333335</v>
      </c>
      <c r="S49" s="3">
        <f t="shared" si="2"/>
        <v>2.541998231653404</v>
      </c>
      <c r="T49" s="3">
        <f t="shared" si="3"/>
        <v>0.55260831122900089</v>
      </c>
      <c r="V49" s="4">
        <f t="shared" si="4"/>
        <v>0.3850212765957447</v>
      </c>
      <c r="W49" s="4">
        <f t="shared" si="5"/>
        <v>0.24063829787234042</v>
      </c>
      <c r="X49" s="4">
        <f t="shared" si="6"/>
        <v>1.7710978723404256</v>
      </c>
      <c r="Y49" s="4">
        <f t="shared" si="7"/>
        <v>1.106936170212766</v>
      </c>
      <c r="Z49" s="4">
        <f t="shared" si="8"/>
        <v>0.25531914893617019</v>
      </c>
      <c r="AA49" s="4">
        <f t="shared" si="9"/>
        <v>0.15957446808510639</v>
      </c>
      <c r="AB49" s="3">
        <f t="shared" si="10"/>
        <v>3.9166666666666665</v>
      </c>
      <c r="AC49" s="3">
        <f t="shared" si="11"/>
        <v>6.2666666666666666</v>
      </c>
      <c r="AD49" s="3">
        <f t="shared" si="12"/>
        <v>2.5972590627763039</v>
      </c>
      <c r="AE49" s="3">
        <f t="shared" si="13"/>
        <v>4.1556145004420868</v>
      </c>
      <c r="AF49" s="3">
        <f t="shared" si="14"/>
        <v>0.56462153538615312</v>
      </c>
      <c r="AG49" s="3">
        <f t="shared" si="15"/>
        <v>0.9033944566178449</v>
      </c>
    </row>
    <row r="50" spans="1:33">
      <c r="A50" s="10"/>
      <c r="B50" s="10"/>
      <c r="C50" s="13"/>
      <c r="D50" s="13"/>
      <c r="E50" s="9"/>
      <c r="F50" s="9"/>
      <c r="G50" s="9"/>
      <c r="H50" s="9"/>
      <c r="K50" s="9"/>
      <c r="L50" s="9"/>
      <c r="M50" s="9"/>
      <c r="N50" s="9"/>
      <c r="O50" s="9"/>
      <c r="P50" s="3"/>
      <c r="R50" s="3"/>
      <c r="S50" s="3"/>
      <c r="T50" s="3"/>
      <c r="V50" s="4"/>
      <c r="W50" s="4"/>
      <c r="X50" s="4"/>
      <c r="Y50" s="4"/>
      <c r="Z50" s="4"/>
      <c r="AA50" s="4"/>
      <c r="AB50" s="3"/>
      <c r="AC50" s="3"/>
      <c r="AD50" s="3"/>
      <c r="AE50" s="3"/>
      <c r="AF50" s="3"/>
      <c r="AG50" s="3"/>
    </row>
    <row r="51" spans="1:33">
      <c r="A51" s="22" t="s">
        <v>67</v>
      </c>
      <c r="B51" s="10"/>
      <c r="C51" s="14"/>
      <c r="D51" s="14"/>
      <c r="E51" s="9"/>
      <c r="F51" s="9"/>
      <c r="H51" s="9"/>
      <c r="P51" s="3"/>
      <c r="R51" s="3"/>
      <c r="S51" s="3"/>
      <c r="T51" s="3"/>
      <c r="V51" s="4"/>
      <c r="W51" s="4"/>
      <c r="X51" s="4"/>
      <c r="Y51" s="4"/>
      <c r="Z51" s="4"/>
      <c r="AA51" s="4"/>
      <c r="AB51" s="3"/>
      <c r="AC51" s="3"/>
      <c r="AD51" s="3"/>
      <c r="AE51" s="3"/>
      <c r="AF51" s="3"/>
      <c r="AG51" s="3"/>
    </row>
    <row r="52" spans="1:33">
      <c r="A52" s="10" t="s">
        <v>81</v>
      </c>
      <c r="B52" s="10"/>
      <c r="C52" s="14"/>
      <c r="D52" s="14"/>
      <c r="E52" s="9"/>
      <c r="F52" s="9"/>
      <c r="H52" s="9"/>
      <c r="P52" s="3"/>
      <c r="R52" s="3"/>
      <c r="S52" s="3"/>
      <c r="T52" s="3"/>
      <c r="V52" s="4"/>
      <c r="W52" s="4"/>
      <c r="X52" s="4"/>
      <c r="Y52" s="4"/>
      <c r="Z52" s="4"/>
      <c r="AA52" s="4"/>
      <c r="AB52" s="3"/>
      <c r="AC52" s="3"/>
      <c r="AD52" s="3"/>
      <c r="AE52" s="3"/>
      <c r="AF52" s="3"/>
      <c r="AG52" s="3"/>
    </row>
    <row r="53" spans="1:33">
      <c r="A53" s="10"/>
      <c r="B53" s="15" t="s">
        <v>125</v>
      </c>
      <c r="C53" s="13"/>
      <c r="D53" s="13"/>
      <c r="E53" s="9"/>
      <c r="F53" s="9">
        <v>170</v>
      </c>
      <c r="G53" s="9"/>
      <c r="H53" s="9">
        <f>F53/1.6</f>
        <v>106.25</v>
      </c>
      <c r="I53" t="s">
        <v>68</v>
      </c>
      <c r="K53" s="9">
        <v>228</v>
      </c>
      <c r="L53" s="9">
        <v>33</v>
      </c>
      <c r="M53" s="9">
        <v>3750</v>
      </c>
      <c r="N53" s="9">
        <v>5000</v>
      </c>
      <c r="O53" s="9">
        <v>11800</v>
      </c>
      <c r="P53" s="3">
        <f t="shared" si="0"/>
        <v>1.3411764705882352</v>
      </c>
      <c r="R53" s="3">
        <f t="shared" si="1"/>
        <v>6.9090909090909092</v>
      </c>
      <c r="S53" s="3">
        <f t="shared" si="2"/>
        <v>3.8644067796610169</v>
      </c>
      <c r="T53" s="3">
        <f t="shared" si="3"/>
        <v>1.0305084745762714</v>
      </c>
      <c r="V53" s="4">
        <f t="shared" si="4"/>
        <v>0.55529411764705883</v>
      </c>
      <c r="W53" s="4">
        <f t="shared" si="5"/>
        <v>0.34705882352941175</v>
      </c>
      <c r="X53" s="4">
        <f t="shared" si="6"/>
        <v>2.0823529411764707</v>
      </c>
      <c r="Y53" s="4">
        <f t="shared" si="7"/>
        <v>1.3014705882352942</v>
      </c>
      <c r="Z53" s="4">
        <f t="shared" si="8"/>
        <v>0.31058823529411766</v>
      </c>
      <c r="AA53" s="4">
        <f t="shared" si="9"/>
        <v>0.19411764705882353</v>
      </c>
      <c r="AB53" s="3">
        <f t="shared" si="10"/>
        <v>3.2196969696969697</v>
      </c>
      <c r="AC53" s="3">
        <f t="shared" si="11"/>
        <v>5.1515151515151514</v>
      </c>
      <c r="AD53" s="3">
        <f t="shared" si="12"/>
        <v>1.8008474576271187</v>
      </c>
      <c r="AE53" s="3">
        <f t="shared" si="13"/>
        <v>2.8813559322033897</v>
      </c>
      <c r="AF53" s="3">
        <f t="shared" si="14"/>
        <v>0.48022598870056493</v>
      </c>
      <c r="AG53" s="3">
        <f t="shared" si="15"/>
        <v>0.76836158192090398</v>
      </c>
    </row>
    <row r="54" spans="1:33">
      <c r="A54" s="10"/>
      <c r="B54" s="15" t="s">
        <v>130</v>
      </c>
      <c r="C54" s="13"/>
      <c r="D54" s="13"/>
      <c r="E54" s="9"/>
      <c r="F54" s="9">
        <v>240</v>
      </c>
      <c r="G54" s="9"/>
      <c r="H54" s="9">
        <f t="shared" ref="G54:H66" si="21">F54/1.6</f>
        <v>150</v>
      </c>
      <c r="I54" t="s">
        <v>55</v>
      </c>
      <c r="K54" s="9">
        <v>228</v>
      </c>
      <c r="L54" s="9">
        <v>46</v>
      </c>
      <c r="M54" s="9">
        <v>3780</v>
      </c>
      <c r="N54" s="9">
        <v>5000</v>
      </c>
      <c r="O54" s="9">
        <v>13300</v>
      </c>
      <c r="P54" s="3">
        <f t="shared" si="0"/>
        <v>0.95</v>
      </c>
      <c r="R54" s="3">
        <f t="shared" si="1"/>
        <v>4.9565217391304346</v>
      </c>
      <c r="S54" s="3">
        <f t="shared" si="2"/>
        <v>3.4285714285714284</v>
      </c>
      <c r="T54" s="3">
        <f t="shared" si="3"/>
        <v>0.90702947845804993</v>
      </c>
      <c r="V54" s="4">
        <f t="shared" si="4"/>
        <v>0.44333333333333336</v>
      </c>
      <c r="W54" s="4">
        <f t="shared" si="5"/>
        <v>0.27708333333333335</v>
      </c>
      <c r="X54" s="4">
        <f t="shared" si="6"/>
        <v>1.6758</v>
      </c>
      <c r="Y54" s="4">
        <f t="shared" si="7"/>
        <v>1.0473749999999999</v>
      </c>
      <c r="Z54" s="4">
        <f t="shared" si="8"/>
        <v>0.30666666666666664</v>
      </c>
      <c r="AA54" s="4">
        <f t="shared" si="9"/>
        <v>0.19166666666666668</v>
      </c>
      <c r="AB54" s="3">
        <f t="shared" si="10"/>
        <v>3.2608695652173911</v>
      </c>
      <c r="AC54" s="3">
        <f t="shared" si="11"/>
        <v>5.2173913043478262</v>
      </c>
      <c r="AD54" s="3">
        <f t="shared" si="12"/>
        <v>2.255639097744361</v>
      </c>
      <c r="AE54" s="3">
        <f t="shared" si="13"/>
        <v>3.6090225563909772</v>
      </c>
      <c r="AF54" s="3">
        <f t="shared" si="14"/>
        <v>0.5967299200381907</v>
      </c>
      <c r="AG54" s="3">
        <f t="shared" si="15"/>
        <v>0.95476787206110514</v>
      </c>
    </row>
    <row r="55" spans="1:33">
      <c r="A55" s="10"/>
      <c r="B55" s="15" t="s">
        <v>126</v>
      </c>
      <c r="C55" s="13"/>
      <c r="D55" s="13"/>
      <c r="E55" s="9"/>
      <c r="F55" s="9">
        <v>320</v>
      </c>
      <c r="G55" s="9"/>
      <c r="H55" s="9">
        <f t="shared" si="21"/>
        <v>200</v>
      </c>
      <c r="I55" t="s">
        <v>69</v>
      </c>
      <c r="K55" s="9">
        <v>273</v>
      </c>
      <c r="L55" s="9">
        <v>72</v>
      </c>
      <c r="M55" s="9">
        <v>4860</v>
      </c>
      <c r="N55" s="9">
        <v>7500</v>
      </c>
      <c r="O55" s="9">
        <v>18200</v>
      </c>
      <c r="P55" s="3">
        <f t="shared" si="0"/>
        <v>0.85312500000000002</v>
      </c>
      <c r="R55" s="3">
        <f t="shared" si="1"/>
        <v>3.7916666666666665</v>
      </c>
      <c r="S55" s="3">
        <f t="shared" si="2"/>
        <v>2</v>
      </c>
      <c r="T55" s="3">
        <f t="shared" si="3"/>
        <v>0.41152263374485598</v>
      </c>
      <c r="V55" s="4">
        <f t="shared" si="4"/>
        <v>0.6825</v>
      </c>
      <c r="W55" s="4">
        <f t="shared" si="5"/>
        <v>0.42656250000000001</v>
      </c>
      <c r="X55" s="4">
        <f t="shared" si="6"/>
        <v>3.3169499999999998</v>
      </c>
      <c r="Y55" s="4">
        <f t="shared" si="7"/>
        <v>2.07309375</v>
      </c>
      <c r="Z55" s="4">
        <f t="shared" si="8"/>
        <v>0.36</v>
      </c>
      <c r="AA55" s="4">
        <f t="shared" si="9"/>
        <v>0.22500000000000001</v>
      </c>
      <c r="AB55" s="3">
        <f t="shared" si="10"/>
        <v>2.7777777777777777</v>
      </c>
      <c r="AC55" s="3">
        <f t="shared" si="11"/>
        <v>4.4444444444444446</v>
      </c>
      <c r="AD55" s="3">
        <f t="shared" si="12"/>
        <v>1.4652014652014651</v>
      </c>
      <c r="AE55" s="3">
        <f t="shared" si="13"/>
        <v>2.344322344322344</v>
      </c>
      <c r="AF55" s="3">
        <f t="shared" si="14"/>
        <v>0.30148178296326444</v>
      </c>
      <c r="AG55" s="3">
        <f t="shared" si="15"/>
        <v>0.4823708527412231</v>
      </c>
    </row>
    <row r="56" spans="1:33">
      <c r="A56" s="10"/>
      <c r="B56" s="15" t="s">
        <v>127</v>
      </c>
      <c r="C56" s="13"/>
      <c r="D56" s="13"/>
      <c r="E56" s="9"/>
      <c r="F56" s="9">
        <v>550</v>
      </c>
      <c r="G56" s="9"/>
      <c r="H56" s="9">
        <f t="shared" si="21"/>
        <v>343.75</v>
      </c>
      <c r="I56" t="s">
        <v>70</v>
      </c>
      <c r="K56" s="9">
        <v>359</v>
      </c>
      <c r="L56" s="9">
        <v>44.5</v>
      </c>
      <c r="M56" s="9">
        <v>5800</v>
      </c>
      <c r="N56" s="9">
        <v>7500</v>
      </c>
      <c r="O56" s="9">
        <v>23000</v>
      </c>
      <c r="P56" s="3">
        <f t="shared" si="0"/>
        <v>0.65272727272727271</v>
      </c>
      <c r="R56" s="3">
        <f t="shared" si="1"/>
        <v>8.0674157303370784</v>
      </c>
      <c r="S56" s="3">
        <f t="shared" si="2"/>
        <v>2.0811594202898549</v>
      </c>
      <c r="T56" s="3">
        <f t="shared" si="3"/>
        <v>0.35882058970514746</v>
      </c>
      <c r="V56" s="4">
        <f t="shared" si="4"/>
        <v>0.50181818181818183</v>
      </c>
      <c r="W56" s="4">
        <f t="shared" si="5"/>
        <v>0.31363636363636366</v>
      </c>
      <c r="X56" s="4">
        <f t="shared" si="6"/>
        <v>2.9105454545454545</v>
      </c>
      <c r="Y56" s="4">
        <f t="shared" si="7"/>
        <v>1.8190909090909091</v>
      </c>
      <c r="Z56" s="4">
        <f t="shared" si="8"/>
        <v>0.12945454545454546</v>
      </c>
      <c r="AA56" s="4">
        <f t="shared" si="9"/>
        <v>8.0909090909090903E-2</v>
      </c>
      <c r="AB56" s="3">
        <f t="shared" si="10"/>
        <v>7.7247191011235952</v>
      </c>
      <c r="AC56" s="3">
        <f t="shared" si="11"/>
        <v>12.359550561797754</v>
      </c>
      <c r="AD56" s="3">
        <f t="shared" si="12"/>
        <v>1.9927536231884058</v>
      </c>
      <c r="AE56" s="3">
        <f t="shared" si="13"/>
        <v>3.1884057971014492</v>
      </c>
      <c r="AF56" s="3">
        <f t="shared" si="14"/>
        <v>0.3435782108945527</v>
      </c>
      <c r="AG56" s="3">
        <f t="shared" si="15"/>
        <v>0.54972513743128437</v>
      </c>
    </row>
    <row r="57" spans="1:33">
      <c r="A57" s="10"/>
      <c r="B57" s="15" t="s">
        <v>128</v>
      </c>
      <c r="C57" s="13"/>
      <c r="D57" s="13"/>
      <c r="E57" s="9"/>
      <c r="F57" s="9"/>
      <c r="G57" s="9"/>
      <c r="H57" s="9">
        <f t="shared" si="21"/>
        <v>0</v>
      </c>
      <c r="I57" t="s">
        <v>71</v>
      </c>
      <c r="K57" s="9">
        <v>359</v>
      </c>
      <c r="L57" s="9">
        <v>55</v>
      </c>
      <c r="M57" s="9">
        <v>6500</v>
      </c>
      <c r="N57" s="9">
        <v>8500</v>
      </c>
      <c r="O57" s="9">
        <v>24000</v>
      </c>
      <c r="P57" s="3"/>
      <c r="R57" s="3">
        <f t="shared" si="1"/>
        <v>6.5272727272727273</v>
      </c>
      <c r="S57" s="3">
        <f t="shared" si="2"/>
        <v>1.7598039215686274</v>
      </c>
      <c r="T57" s="3">
        <f t="shared" si="3"/>
        <v>0.2707390648567119</v>
      </c>
      <c r="V57" s="4"/>
      <c r="W57" s="4"/>
      <c r="X57" s="4"/>
      <c r="Y57" s="4"/>
      <c r="Z57" s="4"/>
      <c r="AA57" s="4"/>
      <c r="AB57" s="3"/>
      <c r="AC57" s="3"/>
      <c r="AD57" s="3"/>
      <c r="AE57" s="3"/>
      <c r="AF57" s="3"/>
      <c r="AG57" s="3"/>
    </row>
    <row r="58" spans="1:33">
      <c r="A58" s="10"/>
      <c r="B58" s="15" t="s">
        <v>129</v>
      </c>
      <c r="C58" s="13"/>
      <c r="D58" s="13"/>
      <c r="E58" s="9"/>
      <c r="F58" s="9">
        <v>900</v>
      </c>
      <c r="G58" s="9"/>
      <c r="H58" s="9">
        <f t="shared" si="21"/>
        <v>562.5</v>
      </c>
      <c r="I58" t="s">
        <v>72</v>
      </c>
      <c r="K58" s="9">
        <v>460</v>
      </c>
      <c r="L58" s="9">
        <v>80</v>
      </c>
      <c r="M58" s="9">
        <v>8400</v>
      </c>
      <c r="N58" s="9">
        <v>9000</v>
      </c>
      <c r="O58" s="9">
        <v>28000</v>
      </c>
      <c r="P58" s="3">
        <f t="shared" si="0"/>
        <v>0.51111111111111107</v>
      </c>
      <c r="R58" s="3">
        <f t="shared" si="1"/>
        <v>5.75</v>
      </c>
      <c r="S58" s="3">
        <f t="shared" si="2"/>
        <v>1.8253968253968254</v>
      </c>
      <c r="T58" s="3">
        <f t="shared" si="3"/>
        <v>0.21730914588057446</v>
      </c>
      <c r="V58" s="4">
        <f t="shared" si="4"/>
        <v>0.44800000000000001</v>
      </c>
      <c r="W58" s="4">
        <f t="shared" si="5"/>
        <v>0.28000000000000003</v>
      </c>
      <c r="X58" s="4">
        <f t="shared" si="6"/>
        <v>3.7632000000000003</v>
      </c>
      <c r="Y58" s="4">
        <f t="shared" si="7"/>
        <v>2.3520000000000003</v>
      </c>
      <c r="Z58" s="4">
        <f t="shared" si="8"/>
        <v>0.14222222222222222</v>
      </c>
      <c r="AA58" s="4">
        <f t="shared" si="9"/>
        <v>8.8888888888888892E-2</v>
      </c>
      <c r="AB58" s="3">
        <f t="shared" si="10"/>
        <v>7.03125</v>
      </c>
      <c r="AC58" s="3">
        <f t="shared" si="11"/>
        <v>11.25</v>
      </c>
      <c r="AD58" s="3">
        <f t="shared" si="12"/>
        <v>2.2321428571428572</v>
      </c>
      <c r="AE58" s="3">
        <f t="shared" si="13"/>
        <v>3.5714285714285712</v>
      </c>
      <c r="AF58" s="3">
        <f t="shared" si="14"/>
        <v>0.26573129251700683</v>
      </c>
      <c r="AG58" s="3">
        <f t="shared" si="15"/>
        <v>0.42517006802721091</v>
      </c>
    </row>
    <row r="59" spans="1:33">
      <c r="A59" s="10"/>
      <c r="B59" s="15"/>
      <c r="C59" s="13"/>
      <c r="D59" s="13"/>
      <c r="E59" s="9"/>
      <c r="F59" s="9"/>
      <c r="G59" s="9"/>
      <c r="H59" s="9"/>
      <c r="K59" s="9"/>
      <c r="L59" s="9"/>
      <c r="M59" s="9"/>
      <c r="N59" s="9"/>
      <c r="O59" s="9"/>
      <c r="P59" s="3"/>
      <c r="R59" s="3"/>
      <c r="S59" s="3"/>
      <c r="T59" s="3"/>
      <c r="V59" s="4"/>
      <c r="W59" s="4"/>
      <c r="X59" s="4"/>
      <c r="Y59" s="4"/>
      <c r="Z59" s="4"/>
      <c r="AA59" s="4"/>
      <c r="AB59" s="3"/>
      <c r="AC59" s="3"/>
      <c r="AD59" s="3"/>
      <c r="AE59" s="3"/>
      <c r="AF59" s="3"/>
      <c r="AG59" s="3"/>
    </row>
    <row r="60" spans="1:33">
      <c r="A60" s="22" t="s">
        <v>131</v>
      </c>
      <c r="B60" s="15"/>
      <c r="C60" s="13"/>
      <c r="D60" s="13"/>
      <c r="E60" s="9"/>
      <c r="F60" s="9"/>
      <c r="G60" s="9"/>
      <c r="H60" s="9"/>
      <c r="K60" s="9"/>
      <c r="L60" s="9"/>
      <c r="M60" s="9"/>
      <c r="N60" s="9"/>
      <c r="O60" s="9"/>
      <c r="P60" s="3"/>
      <c r="R60" s="3"/>
      <c r="S60" s="3"/>
      <c r="T60" s="3"/>
      <c r="V60" s="4"/>
      <c r="W60" s="4"/>
      <c r="X60" s="4"/>
      <c r="Y60" s="4"/>
      <c r="Z60" s="4"/>
      <c r="AA60" s="4"/>
      <c r="AB60" s="3"/>
      <c r="AC60" s="3"/>
      <c r="AD60" s="3"/>
      <c r="AE60" s="3"/>
      <c r="AF60" s="3"/>
      <c r="AG60" s="3"/>
    </row>
    <row r="61" spans="1:33">
      <c r="A61" s="10" t="s">
        <v>81</v>
      </c>
      <c r="B61" s="15"/>
      <c r="C61" s="13"/>
      <c r="D61" s="13"/>
      <c r="E61" s="9"/>
      <c r="F61" s="9"/>
      <c r="G61" s="9"/>
      <c r="H61" s="9"/>
      <c r="K61" s="9"/>
      <c r="L61" s="9"/>
      <c r="M61" s="9"/>
      <c r="N61" s="9"/>
      <c r="O61" s="9"/>
      <c r="P61" s="3"/>
      <c r="R61" s="3"/>
      <c r="S61" s="3"/>
      <c r="T61" s="3"/>
      <c r="V61" s="4"/>
      <c r="W61" s="4"/>
      <c r="X61" s="4"/>
      <c r="Y61" s="4"/>
      <c r="Z61" s="4"/>
      <c r="AA61" s="4"/>
      <c r="AB61" s="3"/>
      <c r="AC61" s="3"/>
      <c r="AD61" s="3"/>
      <c r="AE61" s="3"/>
      <c r="AF61" s="3"/>
      <c r="AG61" s="3"/>
    </row>
    <row r="62" spans="1:33">
      <c r="A62" s="10"/>
      <c r="B62" s="15" t="s">
        <v>132</v>
      </c>
      <c r="C62" s="13">
        <v>55</v>
      </c>
      <c r="D62" s="13">
        <v>200</v>
      </c>
      <c r="E62" s="9">
        <v>140</v>
      </c>
      <c r="F62" s="9">
        <v>460</v>
      </c>
      <c r="G62" s="9">
        <f t="shared" si="21"/>
        <v>87.5</v>
      </c>
      <c r="H62" s="9">
        <f t="shared" si="21"/>
        <v>287.5</v>
      </c>
      <c r="I62" t="s">
        <v>134</v>
      </c>
      <c r="K62" s="9">
        <v>257</v>
      </c>
      <c r="L62" s="9">
        <v>51</v>
      </c>
      <c r="M62" s="9">
        <v>3820</v>
      </c>
      <c r="N62" s="9">
        <v>3090</v>
      </c>
      <c r="O62" s="9">
        <v>14540</v>
      </c>
      <c r="P62" s="3">
        <f t="shared" si="0"/>
        <v>0.55869565217391304</v>
      </c>
      <c r="R62" s="3">
        <f t="shared" si="1"/>
        <v>5.0392156862745097</v>
      </c>
      <c r="S62" s="3">
        <f t="shared" si="2"/>
        <v>5.7201871413754271</v>
      </c>
      <c r="T62" s="3">
        <f t="shared" si="3"/>
        <v>1.4974311888417347</v>
      </c>
      <c r="V62" s="4">
        <f t="shared" si="4"/>
        <v>0.15627339130434784</v>
      </c>
      <c r="W62" s="4">
        <f t="shared" si="5"/>
        <v>9.7670869565217394E-2</v>
      </c>
      <c r="X62" s="4">
        <f t="shared" si="6"/>
        <v>0.59696435478260867</v>
      </c>
      <c r="Y62" s="4">
        <f t="shared" si="7"/>
        <v>0.37310272173913045</v>
      </c>
      <c r="Z62" s="4">
        <f t="shared" si="8"/>
        <v>0.17739130434782607</v>
      </c>
      <c r="AA62" s="4">
        <f t="shared" si="9"/>
        <v>0.1108695652173913</v>
      </c>
      <c r="AB62" s="3">
        <f t="shared" si="10"/>
        <v>5.6372549019607847</v>
      </c>
      <c r="AC62" s="3">
        <f t="shared" si="11"/>
        <v>9.0196078431372548</v>
      </c>
      <c r="AD62" s="3">
        <f t="shared" si="12"/>
        <v>6.3990420355853503</v>
      </c>
      <c r="AE62" s="3">
        <f t="shared" si="13"/>
        <v>10.238467256936563</v>
      </c>
      <c r="AF62" s="3">
        <f t="shared" si="14"/>
        <v>1.6751418941322909</v>
      </c>
      <c r="AG62" s="3">
        <f t="shared" si="15"/>
        <v>2.6802270306116656</v>
      </c>
    </row>
    <row r="63" spans="1:33">
      <c r="A63" s="10"/>
      <c r="B63" s="15" t="s">
        <v>133</v>
      </c>
      <c r="C63" s="13">
        <v>50</v>
      </c>
      <c r="D63" s="13">
        <v>150</v>
      </c>
      <c r="E63" s="9">
        <v>50</v>
      </c>
      <c r="F63" s="9">
        <v>240</v>
      </c>
      <c r="G63" s="9">
        <f t="shared" si="21"/>
        <v>31.25</v>
      </c>
      <c r="H63" s="9">
        <f t="shared" si="21"/>
        <v>150</v>
      </c>
      <c r="I63" t="s">
        <v>135</v>
      </c>
      <c r="K63" s="9">
        <v>134</v>
      </c>
      <c r="L63" s="9">
        <v>33</v>
      </c>
      <c r="M63" s="9">
        <v>3200</v>
      </c>
      <c r="N63" s="9">
        <v>2815</v>
      </c>
      <c r="O63" s="9">
        <v>12500</v>
      </c>
      <c r="P63" s="3">
        <f t="shared" si="0"/>
        <v>0.55833333333333335</v>
      </c>
      <c r="R63" s="3">
        <f t="shared" si="1"/>
        <v>4.0606060606060606</v>
      </c>
      <c r="S63" s="3">
        <f t="shared" si="2"/>
        <v>3.8081705150976908</v>
      </c>
      <c r="T63" s="3">
        <f t="shared" si="3"/>
        <v>1.1900532859680284</v>
      </c>
      <c r="V63" s="4">
        <f t="shared" si="4"/>
        <v>0.23458333333333334</v>
      </c>
      <c r="W63" s="4">
        <f t="shared" si="5"/>
        <v>0.14661458333333333</v>
      </c>
      <c r="X63" s="4">
        <f t="shared" si="6"/>
        <v>0.75066666666666659</v>
      </c>
      <c r="Y63" s="4">
        <f t="shared" si="7"/>
        <v>0.46916666666666662</v>
      </c>
      <c r="Z63" s="4">
        <f t="shared" si="8"/>
        <v>0.22</v>
      </c>
      <c r="AA63" s="4">
        <f t="shared" si="9"/>
        <v>0.13750000000000001</v>
      </c>
      <c r="AB63" s="3">
        <f t="shared" si="10"/>
        <v>4.5454545454545459</v>
      </c>
      <c r="AC63" s="3">
        <f t="shared" si="11"/>
        <v>7.2727272727272725</v>
      </c>
      <c r="AD63" s="3">
        <f t="shared" si="12"/>
        <v>4.2628774422735347</v>
      </c>
      <c r="AE63" s="3">
        <f t="shared" si="13"/>
        <v>6.820603907637655</v>
      </c>
      <c r="AF63" s="3">
        <f t="shared" si="14"/>
        <v>1.3321492007104796</v>
      </c>
      <c r="AG63" s="3">
        <f t="shared" si="15"/>
        <v>2.1314387211367674</v>
      </c>
    </row>
    <row r="64" spans="1:33">
      <c r="A64" s="10"/>
      <c r="B64" s="15"/>
      <c r="C64" s="13"/>
      <c r="D64" s="13"/>
      <c r="E64" s="9"/>
      <c r="F64" s="9"/>
      <c r="G64" s="9"/>
      <c r="H64" s="9"/>
      <c r="K64" s="9"/>
      <c r="L64" s="9"/>
      <c r="M64" s="9"/>
      <c r="N64" s="9"/>
      <c r="O64" s="9"/>
      <c r="P64" s="3"/>
      <c r="R64" s="3"/>
      <c r="S64" s="3"/>
      <c r="T64" s="3"/>
      <c r="V64" s="4"/>
      <c r="W64" s="4"/>
      <c r="X64" s="4"/>
      <c r="Y64" s="4"/>
      <c r="Z64" s="4"/>
      <c r="AA64" s="4"/>
      <c r="AB64" s="3"/>
      <c r="AC64" s="3"/>
      <c r="AD64" s="3"/>
      <c r="AE64" s="3"/>
      <c r="AF64" s="3"/>
      <c r="AG64" s="3"/>
    </row>
    <row r="65" spans="1:33">
      <c r="A65" s="22" t="s">
        <v>136</v>
      </c>
      <c r="B65" s="15"/>
      <c r="C65" s="13"/>
      <c r="D65" s="13"/>
      <c r="E65" s="9"/>
      <c r="F65" s="9"/>
      <c r="G65" s="9"/>
      <c r="H65" s="9"/>
      <c r="K65" s="9"/>
      <c r="L65" s="9"/>
      <c r="M65" s="9"/>
      <c r="N65" s="9"/>
      <c r="O65" s="9"/>
      <c r="P65" s="3"/>
      <c r="R65" s="3"/>
      <c r="S65" s="3"/>
      <c r="T65" s="3"/>
      <c r="V65" s="4"/>
      <c r="W65" s="4"/>
      <c r="X65" s="4"/>
      <c r="Y65" s="4"/>
      <c r="Z65" s="4"/>
      <c r="AA65" s="4"/>
      <c r="AB65" s="3"/>
      <c r="AC65" s="3"/>
      <c r="AD65" s="3"/>
      <c r="AE65" s="3"/>
      <c r="AF65" s="3"/>
      <c r="AG65" s="3"/>
    </row>
    <row r="66" spans="1:33">
      <c r="A66" s="10"/>
      <c r="B66" s="10" t="s">
        <v>137</v>
      </c>
      <c r="C66" s="13"/>
      <c r="D66" s="13"/>
      <c r="E66" s="14"/>
      <c r="F66">
        <v>120</v>
      </c>
      <c r="H66" s="9">
        <f t="shared" si="21"/>
        <v>75</v>
      </c>
      <c r="I66" t="s">
        <v>73</v>
      </c>
      <c r="K66">
        <v>181</v>
      </c>
      <c r="L66">
        <v>25</v>
      </c>
      <c r="M66">
        <v>3200</v>
      </c>
      <c r="N66">
        <v>4800</v>
      </c>
      <c r="O66">
        <v>11400</v>
      </c>
      <c r="P66" s="3">
        <f t="shared" si="0"/>
        <v>1.5083333333333333</v>
      </c>
      <c r="R66" s="3">
        <f t="shared" si="1"/>
        <v>7.24</v>
      </c>
      <c r="S66" s="3">
        <f t="shared" si="2"/>
        <v>3.3077485380116962</v>
      </c>
      <c r="T66" s="3">
        <f t="shared" si="3"/>
        <v>1.033671418128655</v>
      </c>
      <c r="V66" s="4">
        <f t="shared" si="4"/>
        <v>0.72960000000000003</v>
      </c>
      <c r="W66" s="4">
        <f t="shared" si="5"/>
        <v>0.45600000000000002</v>
      </c>
      <c r="X66" s="4">
        <f t="shared" si="6"/>
        <v>2.3347200000000004</v>
      </c>
      <c r="Y66" s="4">
        <f t="shared" si="7"/>
        <v>1.4592000000000001</v>
      </c>
      <c r="Z66" s="4">
        <f t="shared" si="8"/>
        <v>0.33333333333333331</v>
      </c>
      <c r="AA66" s="4">
        <f t="shared" si="9"/>
        <v>0.20833333333333334</v>
      </c>
      <c r="AB66" s="3">
        <f t="shared" si="10"/>
        <v>3</v>
      </c>
      <c r="AC66" s="3">
        <f t="shared" si="11"/>
        <v>4.8</v>
      </c>
      <c r="AD66" s="3">
        <f t="shared" si="12"/>
        <v>1.3706140350877192</v>
      </c>
      <c r="AE66" s="3">
        <f t="shared" si="13"/>
        <v>2.1929824561403506</v>
      </c>
      <c r="AF66" s="3">
        <f t="shared" si="14"/>
        <v>0.4283168859649123</v>
      </c>
      <c r="AG66" s="3">
        <f t="shared" si="15"/>
        <v>0.6853070175438597</v>
      </c>
    </row>
    <row r="67" spans="1:33">
      <c r="A67" s="10"/>
      <c r="B67" s="10"/>
      <c r="C67" s="13"/>
      <c r="D67" s="13"/>
      <c r="E67" s="14"/>
      <c r="H67" s="9"/>
      <c r="P67" s="3"/>
      <c r="R67" s="3"/>
      <c r="S67" s="3"/>
      <c r="T67" s="3"/>
      <c r="V67" s="4"/>
      <c r="W67" s="4"/>
      <c r="X67" s="4"/>
      <c r="Y67" s="4"/>
      <c r="Z67" s="4"/>
      <c r="AA67" s="4"/>
      <c r="AB67" s="3"/>
      <c r="AC67" s="3"/>
      <c r="AD67" s="3"/>
      <c r="AE67" s="3"/>
      <c r="AF67" s="3"/>
      <c r="AG67" s="3"/>
    </row>
    <row r="68" spans="1:33">
      <c r="A68" s="17" t="s">
        <v>74</v>
      </c>
      <c r="B68" s="1"/>
      <c r="C68" s="13"/>
      <c r="H68" s="9"/>
      <c r="K68" s="9"/>
      <c r="L68" s="9"/>
      <c r="N68" s="9"/>
      <c r="O68" s="9"/>
      <c r="P68" s="3"/>
      <c r="R68" s="3"/>
      <c r="S68" s="3"/>
      <c r="T68" s="3"/>
      <c r="V68" s="4"/>
      <c r="W68" s="4"/>
      <c r="X68" s="4"/>
      <c r="Y68" s="4"/>
      <c r="Z68" s="4"/>
      <c r="AA68" s="4"/>
      <c r="AB68" s="3"/>
      <c r="AC68" s="3"/>
      <c r="AD68" s="3"/>
      <c r="AE68" s="3"/>
      <c r="AF68" s="3"/>
      <c r="AG68" s="3"/>
    </row>
    <row r="69" spans="1:33">
      <c r="A69" s="1" t="s">
        <v>89</v>
      </c>
      <c r="B69" s="1"/>
      <c r="C69" s="13"/>
      <c r="H69" s="9"/>
      <c r="K69" s="9"/>
      <c r="L69" s="9"/>
      <c r="N69" s="9"/>
      <c r="O69" s="9"/>
      <c r="P69" s="3"/>
      <c r="R69" s="3"/>
      <c r="S69" s="3"/>
      <c r="T69" s="3"/>
      <c r="V69" s="4"/>
      <c r="W69" s="4"/>
      <c r="X69" s="4"/>
      <c r="Y69" s="4"/>
      <c r="Z69" s="4"/>
      <c r="AA69" s="4"/>
      <c r="AB69" s="3"/>
      <c r="AC69" s="3"/>
      <c r="AD69" s="3"/>
      <c r="AE69" s="3"/>
      <c r="AF69" s="3"/>
      <c r="AG69" s="3"/>
    </row>
    <row r="70" spans="1:33">
      <c r="B70" s="1" t="s">
        <v>138</v>
      </c>
      <c r="C70" s="13"/>
      <c r="F70">
        <v>150</v>
      </c>
      <c r="H70" s="9">
        <f t="shared" ref="H70:H74" si="22">F70/1.6</f>
        <v>93.75</v>
      </c>
      <c r="I70" t="s">
        <v>64</v>
      </c>
      <c r="K70" s="9">
        <v>225</v>
      </c>
      <c r="L70" s="9">
        <v>30</v>
      </c>
      <c r="M70">
        <v>3600</v>
      </c>
      <c r="N70" s="9">
        <v>3600</v>
      </c>
      <c r="O70" s="9">
        <v>12700</v>
      </c>
      <c r="P70" s="3">
        <f t="shared" ref="P70:P128" si="23">K70/F70</f>
        <v>1.5</v>
      </c>
      <c r="R70" s="3">
        <f t="shared" ref="R70:R128" si="24">K70/L70</f>
        <v>7.5</v>
      </c>
      <c r="S70" s="3">
        <f t="shared" ref="S70:S128" si="25">K70/(N70*O70)*1000000</f>
        <v>4.9212598425196852</v>
      </c>
      <c r="T70" s="3">
        <f t="shared" ref="T70:T128" si="26">K70/(M70*N70*O70)*1000000000</f>
        <v>1.3670166229221348</v>
      </c>
      <c r="V70" s="4">
        <f t="shared" ref="V70:V128" si="27">(N70*O70)/1000000/H70</f>
        <v>0.48768</v>
      </c>
      <c r="W70" s="4">
        <f t="shared" ref="W70:W128" si="28">(N70*O70)/1000000/F70</f>
        <v>0.30480000000000002</v>
      </c>
      <c r="X70" s="4">
        <f t="shared" ref="X70:X128" si="29">(M70*N70*O70)/1000000000/H70</f>
        <v>1.7556480000000001</v>
      </c>
      <c r="Y70" s="4">
        <f t="shared" ref="Y70:Y128" si="30">(M70*N70*O70)/1000000000/F70</f>
        <v>1.09728</v>
      </c>
      <c r="Z70" s="4">
        <f t="shared" ref="Z70:Z128" si="31">L70/H70</f>
        <v>0.32</v>
      </c>
      <c r="AA70" s="4">
        <f t="shared" ref="AA70:AA128" si="32">L70/F70</f>
        <v>0.2</v>
      </c>
      <c r="AB70" s="3">
        <f t="shared" ref="AB70:AB128" si="33">H70/L70</f>
        <v>3.125</v>
      </c>
      <c r="AC70" s="3">
        <f t="shared" ref="AC70:AC128" si="34">F70/L70</f>
        <v>5</v>
      </c>
      <c r="AD70" s="3">
        <f t="shared" ref="AD70:AD128" si="35">H70/(N70*O70)*1000000</f>
        <v>2.0505249343832022</v>
      </c>
      <c r="AE70" s="3">
        <f t="shared" ref="AE70:AE128" si="36">F70/(N70*O70)*1000000</f>
        <v>3.2808398950131235</v>
      </c>
      <c r="AF70" s="3">
        <f t="shared" ref="AF70:AF128" si="37">H70/(N70*O70*M70)*1000000000</f>
        <v>0.56959025955088949</v>
      </c>
      <c r="AG70" s="3">
        <f t="shared" ref="AG70:AG128" si="38">F70/(N70*O70*M70)*1000000000</f>
        <v>0.91134441528142318</v>
      </c>
    </row>
    <row r="71" spans="1:33">
      <c r="B71" s="1" t="s">
        <v>139</v>
      </c>
      <c r="C71" s="13"/>
      <c r="F71">
        <v>200</v>
      </c>
      <c r="H71" s="9">
        <f t="shared" si="22"/>
        <v>125</v>
      </c>
      <c r="I71" t="s">
        <v>75</v>
      </c>
      <c r="K71" s="9">
        <v>225</v>
      </c>
      <c r="L71" s="9">
        <v>40</v>
      </c>
      <c r="M71">
        <v>3800</v>
      </c>
      <c r="N71" s="9">
        <v>3700</v>
      </c>
      <c r="O71" s="9">
        <v>13700</v>
      </c>
      <c r="P71" s="3">
        <f t="shared" si="23"/>
        <v>1.125</v>
      </c>
      <c r="R71" s="3">
        <f t="shared" si="24"/>
        <v>5.625</v>
      </c>
      <c r="S71" s="3">
        <f t="shared" si="25"/>
        <v>4.4387453146577229</v>
      </c>
      <c r="T71" s="3">
        <f t="shared" si="26"/>
        <v>1.1680908722783483</v>
      </c>
      <c r="V71" s="4">
        <f t="shared" si="27"/>
        <v>0.40551999999999999</v>
      </c>
      <c r="W71" s="4">
        <f t="shared" si="28"/>
        <v>0.25345000000000001</v>
      </c>
      <c r="X71" s="4">
        <f t="shared" si="29"/>
        <v>1.5409760000000001</v>
      </c>
      <c r="Y71" s="4">
        <f t="shared" si="30"/>
        <v>0.96311000000000002</v>
      </c>
      <c r="Z71" s="4">
        <f t="shared" si="31"/>
        <v>0.32</v>
      </c>
      <c r="AA71" s="4">
        <f t="shared" si="32"/>
        <v>0.2</v>
      </c>
      <c r="AB71" s="3">
        <f t="shared" si="33"/>
        <v>3.125</v>
      </c>
      <c r="AC71" s="3">
        <f t="shared" si="34"/>
        <v>5</v>
      </c>
      <c r="AD71" s="3">
        <f t="shared" si="35"/>
        <v>2.4659696192542908</v>
      </c>
      <c r="AE71" s="3">
        <f t="shared" si="36"/>
        <v>3.9455513908068651</v>
      </c>
      <c r="AF71" s="3">
        <f t="shared" si="37"/>
        <v>0.64893937348797126</v>
      </c>
      <c r="AG71" s="3">
        <f t="shared" si="38"/>
        <v>1.0383029975807541</v>
      </c>
    </row>
    <row r="72" spans="1:33">
      <c r="B72" s="1" t="s">
        <v>140</v>
      </c>
      <c r="C72" s="13"/>
      <c r="F72">
        <v>300</v>
      </c>
      <c r="H72" s="9">
        <f t="shared" si="22"/>
        <v>187.5</v>
      </c>
      <c r="I72" t="s">
        <v>76</v>
      </c>
      <c r="K72" s="9">
        <v>250</v>
      </c>
      <c r="L72" s="9">
        <v>45.9</v>
      </c>
      <c r="M72">
        <v>4200</v>
      </c>
      <c r="N72" s="9">
        <v>3300</v>
      </c>
      <c r="O72" s="9">
        <v>14700</v>
      </c>
      <c r="P72" s="3">
        <f t="shared" si="23"/>
        <v>0.83333333333333337</v>
      </c>
      <c r="R72" s="3">
        <f t="shared" si="24"/>
        <v>5.4466230936819171</v>
      </c>
      <c r="S72" s="3">
        <f t="shared" si="25"/>
        <v>5.1535765821480108</v>
      </c>
      <c r="T72" s="3">
        <f t="shared" si="26"/>
        <v>1.227042043368574</v>
      </c>
      <c r="V72" s="4">
        <f t="shared" si="27"/>
        <v>0.25872000000000001</v>
      </c>
      <c r="W72" s="4">
        <f t="shared" si="28"/>
        <v>0.16169999999999998</v>
      </c>
      <c r="X72" s="4">
        <f t="shared" si="29"/>
        <v>1.086624</v>
      </c>
      <c r="Y72" s="4">
        <f t="shared" si="30"/>
        <v>0.67913999999999997</v>
      </c>
      <c r="Z72" s="4">
        <f t="shared" si="31"/>
        <v>0.24479999999999999</v>
      </c>
      <c r="AA72" s="4">
        <f t="shared" si="32"/>
        <v>0.153</v>
      </c>
      <c r="AB72" s="3">
        <f t="shared" si="33"/>
        <v>4.0849673202614376</v>
      </c>
      <c r="AC72" s="3">
        <f t="shared" si="34"/>
        <v>6.5359477124183005</v>
      </c>
      <c r="AD72" s="3">
        <f t="shared" si="35"/>
        <v>3.8651824366110081</v>
      </c>
      <c r="AE72" s="3">
        <f t="shared" si="36"/>
        <v>6.1842918985776132</v>
      </c>
      <c r="AF72" s="3">
        <f t="shared" si="37"/>
        <v>0.92028153252643052</v>
      </c>
      <c r="AG72" s="3">
        <f t="shared" si="38"/>
        <v>1.4724504520422887</v>
      </c>
    </row>
    <row r="73" spans="1:33">
      <c r="B73" s="1" t="s">
        <v>141</v>
      </c>
      <c r="C73" s="13"/>
      <c r="F73">
        <v>450</v>
      </c>
      <c r="H73" s="9">
        <f t="shared" si="22"/>
        <v>281.25</v>
      </c>
      <c r="I73" t="s">
        <v>76</v>
      </c>
      <c r="K73" s="9">
        <v>250</v>
      </c>
      <c r="L73" s="9">
        <v>60</v>
      </c>
      <c r="M73">
        <v>5000</v>
      </c>
      <c r="N73" s="9">
        <v>4500</v>
      </c>
      <c r="O73" s="9">
        <v>17100</v>
      </c>
      <c r="P73" s="3">
        <f t="shared" si="23"/>
        <v>0.55555555555555558</v>
      </c>
      <c r="R73" s="3">
        <f t="shared" si="24"/>
        <v>4.166666666666667</v>
      </c>
      <c r="S73" s="3">
        <f t="shared" si="25"/>
        <v>3.2488628979857048</v>
      </c>
      <c r="T73" s="3">
        <f t="shared" si="26"/>
        <v>0.64977257959714096</v>
      </c>
      <c r="V73" s="4">
        <f t="shared" si="27"/>
        <v>0.27360000000000001</v>
      </c>
      <c r="W73" s="4">
        <f t="shared" si="28"/>
        <v>0.17100000000000001</v>
      </c>
      <c r="X73" s="4">
        <f t="shared" si="29"/>
        <v>1.3680000000000001</v>
      </c>
      <c r="Y73" s="4">
        <f t="shared" si="30"/>
        <v>0.85499999999999998</v>
      </c>
      <c r="Z73" s="4">
        <f t="shared" si="31"/>
        <v>0.21333333333333335</v>
      </c>
      <c r="AA73" s="4">
        <f t="shared" si="32"/>
        <v>0.13333333333333333</v>
      </c>
      <c r="AB73" s="3">
        <f t="shared" si="33"/>
        <v>4.6875</v>
      </c>
      <c r="AC73" s="3">
        <f t="shared" si="34"/>
        <v>7.5</v>
      </c>
      <c r="AD73" s="3">
        <f t="shared" si="35"/>
        <v>3.6549707602339181</v>
      </c>
      <c r="AE73" s="3">
        <f t="shared" si="36"/>
        <v>5.8479532163742691</v>
      </c>
      <c r="AF73" s="3">
        <f t="shared" si="37"/>
        <v>0.73099415204678364</v>
      </c>
      <c r="AG73" s="3">
        <f t="shared" si="38"/>
        <v>1.1695906432748537</v>
      </c>
    </row>
    <row r="74" spans="1:33">
      <c r="B74" s="1" t="s">
        <v>142</v>
      </c>
      <c r="C74" s="9"/>
      <c r="D74" s="9"/>
      <c r="F74">
        <v>450</v>
      </c>
      <c r="H74" s="9">
        <f t="shared" si="22"/>
        <v>281.25</v>
      </c>
      <c r="I74" t="s">
        <v>76</v>
      </c>
      <c r="K74" s="9">
        <v>250</v>
      </c>
      <c r="L74" s="9">
        <v>62</v>
      </c>
      <c r="M74">
        <v>5000</v>
      </c>
      <c r="N74" s="9">
        <v>4500</v>
      </c>
      <c r="O74" s="9">
        <v>17100</v>
      </c>
      <c r="P74" s="3">
        <f t="shared" si="23"/>
        <v>0.55555555555555558</v>
      </c>
      <c r="R74" s="3">
        <f t="shared" si="24"/>
        <v>4.032258064516129</v>
      </c>
      <c r="S74" s="3">
        <f t="shared" si="25"/>
        <v>3.2488628979857048</v>
      </c>
      <c r="T74" s="3">
        <f t="shared" si="26"/>
        <v>0.64977257959714096</v>
      </c>
      <c r="V74" s="4">
        <f t="shared" si="27"/>
        <v>0.27360000000000001</v>
      </c>
      <c r="W74" s="4">
        <f t="shared" si="28"/>
        <v>0.17100000000000001</v>
      </c>
      <c r="X74" s="4">
        <f t="shared" si="29"/>
        <v>1.3680000000000001</v>
      </c>
      <c r="Y74" s="4">
        <f t="shared" si="30"/>
        <v>0.85499999999999998</v>
      </c>
      <c r="Z74" s="4">
        <f t="shared" si="31"/>
        <v>0.22044444444444444</v>
      </c>
      <c r="AA74" s="4">
        <f t="shared" si="32"/>
        <v>0.13777777777777778</v>
      </c>
      <c r="AB74" s="3">
        <f t="shared" si="33"/>
        <v>4.536290322580645</v>
      </c>
      <c r="AC74" s="3">
        <f t="shared" si="34"/>
        <v>7.258064516129032</v>
      </c>
      <c r="AD74" s="3">
        <f t="shared" si="35"/>
        <v>3.6549707602339181</v>
      </c>
      <c r="AE74" s="3">
        <f t="shared" si="36"/>
        <v>5.8479532163742691</v>
      </c>
      <c r="AF74" s="3">
        <f t="shared" si="37"/>
        <v>0.73099415204678364</v>
      </c>
      <c r="AG74" s="3">
        <f t="shared" si="38"/>
        <v>1.1695906432748537</v>
      </c>
    </row>
    <row r="75" spans="1:33">
      <c r="B75" s="1"/>
      <c r="C75" s="9"/>
      <c r="D75" s="9"/>
      <c r="P75" s="3"/>
      <c r="R75" s="3"/>
      <c r="S75" s="3"/>
      <c r="T75" s="3"/>
      <c r="V75" s="4"/>
      <c r="W75" s="4"/>
      <c r="X75" s="4"/>
      <c r="Y75" s="4"/>
      <c r="Z75" s="4"/>
      <c r="AA75" s="4"/>
      <c r="AB75" s="3"/>
      <c r="AC75" s="3"/>
      <c r="AD75" s="3"/>
      <c r="AE75" s="3"/>
      <c r="AF75" s="3"/>
      <c r="AG75" s="3"/>
    </row>
    <row r="76" spans="1:33">
      <c r="A76" s="17" t="s">
        <v>46</v>
      </c>
      <c r="B76" s="1"/>
      <c r="C76" s="9"/>
      <c r="D76" s="13"/>
      <c r="F76" s="3"/>
      <c r="G76" s="3"/>
      <c r="H76" s="3"/>
      <c r="K76" s="16"/>
      <c r="L76" s="16"/>
      <c r="N76" s="9"/>
      <c r="O76" s="9"/>
      <c r="P76" s="3"/>
      <c r="R76" s="3"/>
      <c r="S76" s="3"/>
      <c r="T76" s="3"/>
      <c r="V76" s="4"/>
      <c r="W76" s="4"/>
      <c r="X76" s="4"/>
      <c r="Y76" s="4"/>
      <c r="Z76" s="4"/>
      <c r="AA76" s="4"/>
      <c r="AB76" s="3"/>
      <c r="AC76" s="3"/>
      <c r="AD76" s="3"/>
      <c r="AE76" s="3"/>
      <c r="AF76" s="3"/>
      <c r="AG76" s="3"/>
    </row>
    <row r="77" spans="1:33">
      <c r="A77" s="1" t="s">
        <v>89</v>
      </c>
      <c r="B77" s="1"/>
      <c r="C77" s="9"/>
      <c r="D77" s="13"/>
      <c r="F77" s="3"/>
      <c r="G77" s="3"/>
      <c r="H77" s="3"/>
      <c r="K77" s="16"/>
      <c r="L77" s="16"/>
      <c r="N77" s="9"/>
      <c r="O77" s="9"/>
      <c r="P77" s="3"/>
      <c r="R77" s="3"/>
      <c r="S77" s="3"/>
      <c r="T77" s="3"/>
      <c r="V77" s="4"/>
      <c r="W77" s="4"/>
      <c r="X77" s="4"/>
      <c r="Y77" s="4"/>
      <c r="Z77" s="4"/>
      <c r="AA77" s="4"/>
      <c r="AB77" s="3"/>
      <c r="AC77" s="3"/>
      <c r="AD77" s="3"/>
      <c r="AE77" s="3"/>
      <c r="AF77" s="3"/>
      <c r="AG77" s="3"/>
    </row>
    <row r="78" spans="1:33">
      <c r="B78" t="s">
        <v>143</v>
      </c>
      <c r="C78">
        <v>40</v>
      </c>
      <c r="H78" s="3"/>
      <c r="I78" t="s">
        <v>47</v>
      </c>
      <c r="K78">
        <v>178</v>
      </c>
      <c r="L78">
        <v>27</v>
      </c>
      <c r="M78">
        <v>3600</v>
      </c>
      <c r="N78">
        <v>2700</v>
      </c>
      <c r="O78">
        <v>12450</v>
      </c>
      <c r="P78" s="3"/>
      <c r="R78" s="3">
        <f t="shared" si="24"/>
        <v>6.5925925925925926</v>
      </c>
      <c r="S78" s="3">
        <f t="shared" si="25"/>
        <v>5.2952550944518819</v>
      </c>
      <c r="T78" s="3">
        <f t="shared" si="26"/>
        <v>1.4709041929033004</v>
      </c>
      <c r="V78" s="4"/>
      <c r="W78" s="4"/>
      <c r="X78" s="4"/>
      <c r="Y78" s="4"/>
      <c r="Z78" s="4"/>
      <c r="AA78" s="4"/>
      <c r="AB78" s="3"/>
      <c r="AC78" s="3"/>
      <c r="AD78" s="3"/>
      <c r="AE78" s="3"/>
      <c r="AF78" s="3"/>
      <c r="AG78" s="3"/>
    </row>
    <row r="79" spans="1:33">
      <c r="B79" t="s">
        <v>144</v>
      </c>
      <c r="C79">
        <v>40</v>
      </c>
      <c r="H79" s="3"/>
      <c r="I79" t="s">
        <v>47</v>
      </c>
      <c r="K79">
        <v>178</v>
      </c>
      <c r="L79">
        <v>31.2</v>
      </c>
      <c r="M79">
        <v>3600</v>
      </c>
      <c r="N79">
        <v>6965</v>
      </c>
      <c r="O79">
        <v>14810</v>
      </c>
      <c r="P79" s="3"/>
      <c r="R79" s="3">
        <f t="shared" si="24"/>
        <v>5.7051282051282053</v>
      </c>
      <c r="S79" s="3">
        <f t="shared" si="25"/>
        <v>1.7256146653979842</v>
      </c>
      <c r="T79" s="3">
        <f t="shared" si="26"/>
        <v>0.47933740705499567</v>
      </c>
      <c r="V79" s="4"/>
      <c r="W79" s="4"/>
      <c r="X79" s="4"/>
      <c r="Y79" s="4"/>
      <c r="Z79" s="4"/>
      <c r="AA79" s="4"/>
      <c r="AB79" s="3"/>
      <c r="AC79" s="3"/>
      <c r="AD79" s="3"/>
      <c r="AE79" s="3"/>
      <c r="AF79" s="3"/>
      <c r="AG79" s="3"/>
    </row>
    <row r="80" spans="1:33">
      <c r="B80" t="s">
        <v>145</v>
      </c>
      <c r="C80">
        <v>70</v>
      </c>
      <c r="H80" s="3"/>
      <c r="I80" t="s">
        <v>48</v>
      </c>
      <c r="K80">
        <v>224</v>
      </c>
      <c r="L80">
        <v>35.5</v>
      </c>
      <c r="M80">
        <v>4000</v>
      </c>
      <c r="N80">
        <v>2800</v>
      </c>
      <c r="O80">
        <v>14200</v>
      </c>
      <c r="P80" s="3"/>
      <c r="R80" s="3">
        <f t="shared" si="24"/>
        <v>6.3098591549295771</v>
      </c>
      <c r="S80" s="3">
        <f t="shared" si="25"/>
        <v>5.6338028169014081</v>
      </c>
      <c r="T80" s="3">
        <f t="shared" si="26"/>
        <v>1.4084507042253522</v>
      </c>
      <c r="V80" s="4"/>
      <c r="W80" s="4"/>
      <c r="X80" s="4"/>
      <c r="Y80" s="4"/>
      <c r="Z80" s="4"/>
      <c r="AA80" s="4"/>
      <c r="AB80" s="3"/>
      <c r="AC80" s="3"/>
      <c r="AD80" s="3"/>
      <c r="AE80" s="3"/>
      <c r="AF80" s="3"/>
      <c r="AG80" s="3"/>
    </row>
    <row r="81" spans="2:33">
      <c r="B81" t="s">
        <v>146</v>
      </c>
      <c r="C81">
        <v>70</v>
      </c>
      <c r="H81" s="3"/>
      <c r="I81" t="s">
        <v>48</v>
      </c>
      <c r="K81">
        <v>224</v>
      </c>
      <c r="L81">
        <v>39.5</v>
      </c>
      <c r="M81">
        <v>4000</v>
      </c>
      <c r="N81">
        <v>8500</v>
      </c>
      <c r="O81">
        <v>16000</v>
      </c>
      <c r="P81" s="3"/>
      <c r="R81" s="3">
        <f t="shared" si="24"/>
        <v>5.6708860759493671</v>
      </c>
      <c r="S81" s="3">
        <f t="shared" si="25"/>
        <v>1.6470588235294117</v>
      </c>
      <c r="T81" s="3">
        <f t="shared" si="26"/>
        <v>0.41176470588235292</v>
      </c>
      <c r="V81" s="4"/>
      <c r="W81" s="4"/>
      <c r="X81" s="4"/>
      <c r="Y81" s="4"/>
      <c r="Z81" s="4"/>
      <c r="AA81" s="4"/>
      <c r="AB81" s="3"/>
      <c r="AC81" s="3"/>
      <c r="AD81" s="3"/>
      <c r="AE81" s="3"/>
      <c r="AF81" s="3"/>
      <c r="AG81" s="3"/>
    </row>
    <row r="82" spans="2:33">
      <c r="B82" t="s">
        <v>147</v>
      </c>
      <c r="C82">
        <v>70</v>
      </c>
      <c r="H82" s="3"/>
      <c r="I82" t="s">
        <v>50</v>
      </c>
      <c r="K82">
        <v>317</v>
      </c>
      <c r="L82">
        <v>59</v>
      </c>
      <c r="M82">
        <v>4400</v>
      </c>
      <c r="N82">
        <v>3000</v>
      </c>
      <c r="O82">
        <v>17350</v>
      </c>
      <c r="P82" s="3"/>
      <c r="R82" s="3">
        <f t="shared" si="24"/>
        <v>5.3728813559322033</v>
      </c>
      <c r="S82" s="3">
        <f t="shared" si="25"/>
        <v>6.090297790585975</v>
      </c>
      <c r="T82" s="3">
        <f t="shared" si="26"/>
        <v>1.3841585887695398</v>
      </c>
      <c r="V82" s="4"/>
      <c r="W82" s="4"/>
      <c r="X82" s="4"/>
      <c r="Y82" s="4"/>
      <c r="Z82" s="4"/>
      <c r="AA82" s="4"/>
      <c r="AB82" s="3"/>
      <c r="AC82" s="3"/>
      <c r="AD82" s="3"/>
      <c r="AE82" s="3"/>
      <c r="AF82" s="3"/>
      <c r="AG82" s="3"/>
    </row>
    <row r="83" spans="2:33">
      <c r="B83" t="s">
        <v>148</v>
      </c>
      <c r="C83">
        <v>70</v>
      </c>
      <c r="H83" s="3"/>
      <c r="I83" t="s">
        <v>50</v>
      </c>
      <c r="K83">
        <v>317</v>
      </c>
      <c r="L83">
        <v>76</v>
      </c>
      <c r="M83">
        <v>4400</v>
      </c>
      <c r="N83">
        <v>9000</v>
      </c>
      <c r="O83">
        <v>21000</v>
      </c>
      <c r="P83" s="3"/>
      <c r="R83" s="3">
        <f t="shared" si="24"/>
        <v>4.1710526315789478</v>
      </c>
      <c r="S83" s="3">
        <f t="shared" si="25"/>
        <v>1.6772486772486772</v>
      </c>
      <c r="T83" s="3">
        <f t="shared" si="26"/>
        <v>0.38119288119288119</v>
      </c>
      <c r="V83" s="4"/>
      <c r="W83" s="4"/>
      <c r="X83" s="4"/>
      <c r="Y83" s="4"/>
      <c r="Z83" s="4"/>
      <c r="AA83" s="4"/>
      <c r="AB83" s="3"/>
      <c r="AC83" s="3"/>
      <c r="AD83" s="3"/>
      <c r="AE83" s="3"/>
      <c r="AF83" s="3"/>
      <c r="AG83" s="3"/>
    </row>
    <row r="84" spans="2:33">
      <c r="B84" t="s">
        <v>149</v>
      </c>
      <c r="C84">
        <v>90</v>
      </c>
      <c r="H84" s="3"/>
      <c r="I84" t="s">
        <v>51</v>
      </c>
      <c r="K84">
        <v>317</v>
      </c>
      <c r="L84">
        <v>86</v>
      </c>
      <c r="M84">
        <v>5650</v>
      </c>
      <c r="N84">
        <v>4000</v>
      </c>
      <c r="O84">
        <v>15800</v>
      </c>
      <c r="P84" s="3"/>
      <c r="R84" s="3">
        <f t="shared" si="24"/>
        <v>3.6860465116279069</v>
      </c>
      <c r="S84" s="3">
        <f t="shared" si="25"/>
        <v>5.0158227848101271</v>
      </c>
      <c r="T84" s="3">
        <f t="shared" si="26"/>
        <v>0.88775624509913742</v>
      </c>
      <c r="V84" s="4"/>
      <c r="W84" s="4"/>
      <c r="X84" s="4"/>
      <c r="Y84" s="4"/>
      <c r="Z84" s="4"/>
      <c r="AA84" s="4"/>
      <c r="AB84" s="3"/>
      <c r="AC84" s="3"/>
      <c r="AD84" s="3"/>
      <c r="AE84" s="3"/>
      <c r="AF84" s="3"/>
      <c r="AG84" s="3"/>
    </row>
    <row r="85" spans="2:33">
      <c r="B85" t="s">
        <v>150</v>
      </c>
      <c r="C85">
        <v>125</v>
      </c>
      <c r="H85" s="3"/>
      <c r="I85" t="s">
        <v>52</v>
      </c>
      <c r="K85">
        <v>317</v>
      </c>
      <c r="L85">
        <v>110</v>
      </c>
      <c r="M85">
        <v>6300</v>
      </c>
      <c r="N85">
        <v>4300</v>
      </c>
      <c r="O85">
        <v>16400</v>
      </c>
      <c r="P85" s="3"/>
      <c r="R85" s="3">
        <f t="shared" si="24"/>
        <v>2.8818181818181818</v>
      </c>
      <c r="S85" s="3">
        <f t="shared" si="25"/>
        <v>4.4951786727169596</v>
      </c>
      <c r="T85" s="3">
        <f t="shared" si="26"/>
        <v>0.71352042424078721</v>
      </c>
      <c r="V85" s="4"/>
      <c r="W85" s="4"/>
      <c r="X85" s="4"/>
      <c r="Y85" s="4"/>
      <c r="Z85" s="4"/>
      <c r="AA85" s="4"/>
      <c r="AB85" s="3"/>
      <c r="AC85" s="3"/>
      <c r="AD85" s="3"/>
      <c r="AE85" s="3"/>
      <c r="AF85" s="3"/>
      <c r="AG85" s="3"/>
    </row>
    <row r="86" spans="2:33">
      <c r="B86" t="s">
        <v>151</v>
      </c>
      <c r="C86">
        <v>150</v>
      </c>
      <c r="H86" s="3"/>
      <c r="I86" t="s">
        <v>53</v>
      </c>
      <c r="L86">
        <v>215</v>
      </c>
      <c r="M86">
        <v>7750</v>
      </c>
      <c r="N86">
        <v>7150</v>
      </c>
      <c r="O86">
        <v>20200</v>
      </c>
      <c r="P86" s="3"/>
      <c r="R86" s="3"/>
      <c r="S86" s="3"/>
      <c r="T86" s="3"/>
      <c r="V86" s="4"/>
      <c r="W86" s="4"/>
      <c r="X86" s="4"/>
      <c r="Y86" s="4"/>
      <c r="Z86" s="4"/>
      <c r="AA86" s="4"/>
      <c r="AB86" s="3"/>
      <c r="AC86" s="3"/>
      <c r="AD86" s="3"/>
      <c r="AE86" s="3"/>
      <c r="AF86" s="3"/>
      <c r="AG86" s="3"/>
    </row>
    <row r="87" spans="2:33">
      <c r="B87" t="s">
        <v>152</v>
      </c>
      <c r="C87">
        <v>70</v>
      </c>
      <c r="I87" t="s">
        <v>49</v>
      </c>
      <c r="K87">
        <v>328</v>
      </c>
      <c r="L87">
        <v>66</v>
      </c>
      <c r="M87">
        <v>4500</v>
      </c>
      <c r="N87">
        <v>3500</v>
      </c>
      <c r="O87">
        <v>17000</v>
      </c>
      <c r="P87" s="3"/>
      <c r="R87" s="3">
        <f t="shared" si="24"/>
        <v>4.9696969696969697</v>
      </c>
      <c r="S87" s="3">
        <f t="shared" si="25"/>
        <v>5.5126050420168067</v>
      </c>
      <c r="T87" s="3">
        <f t="shared" si="26"/>
        <v>1.2250233426704014</v>
      </c>
      <c r="V87" s="4"/>
      <c r="W87" s="4"/>
      <c r="X87" s="4"/>
      <c r="Y87" s="4"/>
      <c r="Z87" s="4"/>
      <c r="AA87" s="4"/>
      <c r="AB87" s="3"/>
      <c r="AC87" s="3"/>
      <c r="AD87" s="3"/>
      <c r="AE87" s="3"/>
      <c r="AF87" s="3"/>
      <c r="AG87" s="3"/>
    </row>
    <row r="88" spans="2:33">
      <c r="B88" t="s">
        <v>153</v>
      </c>
      <c r="C88">
        <v>40</v>
      </c>
      <c r="I88" t="s">
        <v>56</v>
      </c>
      <c r="L88">
        <v>17.5</v>
      </c>
      <c r="M88">
        <v>4200</v>
      </c>
      <c r="N88">
        <v>2500</v>
      </c>
      <c r="O88">
        <v>9240</v>
      </c>
      <c r="P88" s="3"/>
      <c r="R88" s="3"/>
      <c r="S88" s="3"/>
      <c r="T88" s="3"/>
      <c r="V88" s="4"/>
      <c r="W88" s="4"/>
      <c r="X88" s="4"/>
      <c r="Y88" s="4"/>
      <c r="Z88" s="4"/>
      <c r="AA88" s="4"/>
      <c r="AB88" s="3"/>
      <c r="AC88" s="3"/>
      <c r="AD88" s="3"/>
      <c r="AE88" s="3"/>
      <c r="AF88" s="3"/>
      <c r="AG88" s="3"/>
    </row>
    <row r="89" spans="2:33">
      <c r="B89" t="s">
        <v>154</v>
      </c>
      <c r="L89">
        <v>19.600000000000001</v>
      </c>
      <c r="P89" s="3"/>
      <c r="R89" s="3"/>
      <c r="S89" s="3"/>
      <c r="T89" s="3"/>
      <c r="V89" s="4"/>
      <c r="W89" s="4"/>
      <c r="X89" s="4"/>
      <c r="Y89" s="4"/>
      <c r="Z89" s="4"/>
      <c r="AA89" s="4"/>
      <c r="AB89" s="3"/>
      <c r="AC89" s="3"/>
      <c r="AD89" s="3"/>
      <c r="AE89" s="3"/>
      <c r="AF89" s="3"/>
      <c r="AG89" s="3"/>
    </row>
    <row r="90" spans="2:33">
      <c r="B90" t="s">
        <v>155</v>
      </c>
      <c r="L90">
        <v>27</v>
      </c>
      <c r="P90" s="3"/>
      <c r="R90" s="3"/>
      <c r="S90" s="3"/>
      <c r="T90" s="3"/>
      <c r="V90" s="4"/>
      <c r="W90" s="4"/>
      <c r="X90" s="4"/>
      <c r="Y90" s="4"/>
      <c r="Z90" s="4"/>
      <c r="AA90" s="4"/>
      <c r="AB90" s="3"/>
      <c r="AC90" s="3"/>
      <c r="AD90" s="3"/>
      <c r="AE90" s="3"/>
      <c r="AF90" s="3"/>
      <c r="AG90" s="3"/>
    </row>
    <row r="91" spans="2:33">
      <c r="B91" t="s">
        <v>156</v>
      </c>
      <c r="C91">
        <v>70</v>
      </c>
      <c r="I91" t="s">
        <v>48</v>
      </c>
      <c r="L91">
        <v>35.200000000000003</v>
      </c>
      <c r="M91">
        <v>4200</v>
      </c>
      <c r="N91">
        <v>2800</v>
      </c>
      <c r="O91">
        <v>12900</v>
      </c>
      <c r="P91" s="3"/>
      <c r="R91" s="3"/>
      <c r="S91" s="3"/>
      <c r="T91" s="3"/>
      <c r="V91" s="4"/>
      <c r="W91" s="4"/>
      <c r="X91" s="4"/>
      <c r="Y91" s="4"/>
      <c r="Z91" s="4"/>
      <c r="AA91" s="4"/>
      <c r="AB91" s="3"/>
      <c r="AC91" s="3"/>
      <c r="AD91" s="3"/>
      <c r="AE91" s="3"/>
      <c r="AF91" s="3"/>
      <c r="AG91" s="3"/>
    </row>
    <row r="92" spans="2:33">
      <c r="B92" t="s">
        <v>157</v>
      </c>
      <c r="L92">
        <v>32</v>
      </c>
      <c r="P92" s="3"/>
      <c r="R92" s="3"/>
      <c r="S92" s="3"/>
      <c r="T92" s="3"/>
      <c r="V92" s="4"/>
      <c r="W92" s="4"/>
      <c r="X92" s="4"/>
      <c r="Y92" s="4"/>
      <c r="Z92" s="4"/>
      <c r="AA92" s="4"/>
      <c r="AB92" s="3"/>
      <c r="AC92" s="3"/>
      <c r="AD92" s="3"/>
      <c r="AE92" s="3"/>
      <c r="AF92" s="3"/>
      <c r="AG92" s="3"/>
    </row>
    <row r="93" spans="2:33">
      <c r="B93" t="s">
        <v>158</v>
      </c>
      <c r="L93">
        <v>61.6</v>
      </c>
      <c r="P93" s="3"/>
      <c r="R93" s="3"/>
      <c r="S93" s="3"/>
      <c r="T93" s="3"/>
      <c r="V93" s="4"/>
      <c r="W93" s="4"/>
      <c r="X93" s="4"/>
      <c r="Y93" s="4"/>
      <c r="Z93" s="4"/>
      <c r="AA93" s="4"/>
      <c r="AB93" s="3"/>
      <c r="AC93" s="3"/>
      <c r="AD93" s="3"/>
      <c r="AE93" s="3"/>
      <c r="AF93" s="3"/>
      <c r="AG93" s="3"/>
    </row>
    <row r="94" spans="2:33">
      <c r="B94" t="s">
        <v>159</v>
      </c>
      <c r="L94">
        <v>58</v>
      </c>
      <c r="P94" s="3"/>
      <c r="R94" s="3"/>
      <c r="S94" s="3"/>
      <c r="T94" s="3"/>
      <c r="V94" s="4"/>
      <c r="W94" s="4"/>
      <c r="X94" s="4"/>
      <c r="Y94" s="4"/>
      <c r="Z94" s="4"/>
      <c r="AA94" s="4"/>
      <c r="AB94" s="3"/>
      <c r="AC94" s="3"/>
      <c r="AD94" s="3"/>
      <c r="AE94" s="3"/>
      <c r="AF94" s="3"/>
      <c r="AG94" s="3"/>
    </row>
    <row r="95" spans="2:33">
      <c r="B95" t="s">
        <v>160</v>
      </c>
      <c r="L95">
        <v>82.1</v>
      </c>
      <c r="P95" s="3"/>
      <c r="R95" s="3"/>
      <c r="S95" s="3"/>
      <c r="T95" s="3"/>
      <c r="V95" s="4"/>
      <c r="W95" s="4"/>
      <c r="X95" s="4"/>
      <c r="Y95" s="4"/>
      <c r="Z95" s="4"/>
      <c r="AA95" s="4"/>
      <c r="AB95" s="3"/>
      <c r="AC95" s="3"/>
      <c r="AD95" s="3"/>
      <c r="AE95" s="3"/>
      <c r="AF95" s="3"/>
      <c r="AG95" s="3"/>
    </row>
    <row r="96" spans="2:33">
      <c r="P96" s="3"/>
      <c r="R96" s="3"/>
      <c r="S96" s="3"/>
      <c r="T96" s="3"/>
      <c r="V96" s="4"/>
      <c r="W96" s="4"/>
      <c r="X96" s="4"/>
      <c r="Y96" s="4"/>
      <c r="Z96" s="4"/>
      <c r="AA96" s="4"/>
      <c r="AB96" s="3"/>
      <c r="AC96" s="3"/>
      <c r="AD96" s="3"/>
      <c r="AE96" s="3"/>
      <c r="AF96" s="3"/>
      <c r="AG96" s="3"/>
    </row>
    <row r="97" spans="1:33">
      <c r="A97" s="17" t="s">
        <v>161</v>
      </c>
      <c r="P97" s="3"/>
      <c r="R97" s="3"/>
      <c r="S97" s="3"/>
      <c r="T97" s="3"/>
      <c r="V97" s="4"/>
      <c r="W97" s="4"/>
      <c r="X97" s="4"/>
      <c r="Y97" s="4"/>
      <c r="Z97" s="4"/>
      <c r="AA97" s="4"/>
      <c r="AB97" s="3"/>
      <c r="AC97" s="3"/>
      <c r="AD97" s="3"/>
      <c r="AE97" s="3"/>
      <c r="AF97" s="3"/>
      <c r="AG97" s="3"/>
    </row>
    <row r="98" spans="1:33">
      <c r="B98" t="s">
        <v>162</v>
      </c>
      <c r="C98">
        <v>20</v>
      </c>
      <c r="E98">
        <v>60</v>
      </c>
      <c r="F98">
        <v>80</v>
      </c>
      <c r="G98">
        <f>E98/1.6</f>
        <v>37.5</v>
      </c>
      <c r="H98">
        <f>F98/1.6</f>
        <v>50</v>
      </c>
      <c r="I98" t="s">
        <v>167</v>
      </c>
      <c r="K98">
        <v>86</v>
      </c>
      <c r="L98">
        <v>20.5</v>
      </c>
      <c r="M98">
        <v>3660</v>
      </c>
      <c r="N98">
        <v>2400</v>
      </c>
      <c r="O98">
        <v>10600</v>
      </c>
      <c r="P98" s="3">
        <f t="shared" si="23"/>
        <v>1.075</v>
      </c>
      <c r="R98" s="3">
        <f t="shared" si="24"/>
        <v>4.1951219512195124</v>
      </c>
      <c r="S98" s="3">
        <f t="shared" si="25"/>
        <v>3.3805031446540883</v>
      </c>
      <c r="T98" s="3">
        <f t="shared" si="26"/>
        <v>0.92363473897652681</v>
      </c>
      <c r="V98" s="4">
        <f t="shared" si="27"/>
        <v>0.50880000000000003</v>
      </c>
      <c r="W98" s="4">
        <f t="shared" si="28"/>
        <v>0.318</v>
      </c>
      <c r="X98" s="4">
        <f t="shared" si="29"/>
        <v>1.8622079999999999</v>
      </c>
      <c r="Y98" s="4">
        <f t="shared" si="30"/>
        <v>1.16388</v>
      </c>
      <c r="Z98" s="4">
        <f t="shared" si="31"/>
        <v>0.41</v>
      </c>
      <c r="AA98" s="4">
        <f t="shared" si="32"/>
        <v>0.25624999999999998</v>
      </c>
      <c r="AB98" s="3">
        <f t="shared" si="33"/>
        <v>2.4390243902439024</v>
      </c>
      <c r="AC98" s="3">
        <f t="shared" si="34"/>
        <v>3.9024390243902438</v>
      </c>
      <c r="AD98" s="3">
        <f t="shared" si="35"/>
        <v>1.9654088050314464</v>
      </c>
      <c r="AE98" s="3">
        <f t="shared" si="36"/>
        <v>3.1446540880503147</v>
      </c>
      <c r="AF98" s="3">
        <f t="shared" si="37"/>
        <v>0.53699694126542263</v>
      </c>
      <c r="AG98" s="3">
        <f t="shared" si="38"/>
        <v>0.85919510602467608</v>
      </c>
    </row>
    <row r="99" spans="1:33">
      <c r="B99" t="s">
        <v>163</v>
      </c>
      <c r="C99">
        <v>35</v>
      </c>
      <c r="E99">
        <v>120</v>
      </c>
      <c r="F99">
        <v>180</v>
      </c>
      <c r="G99">
        <f t="shared" ref="G99:G102" si="39">E99/1.6</f>
        <v>75</v>
      </c>
      <c r="H99">
        <f t="shared" ref="G99:H128" si="40">F99/1.6</f>
        <v>112.5</v>
      </c>
      <c r="I99" t="s">
        <v>168</v>
      </c>
      <c r="K99">
        <v>138</v>
      </c>
      <c r="L99">
        <v>31.5</v>
      </c>
      <c r="M99">
        <v>3730</v>
      </c>
      <c r="N99">
        <v>2760</v>
      </c>
      <c r="O99">
        <v>12900</v>
      </c>
      <c r="P99" s="3">
        <f t="shared" si="23"/>
        <v>0.76666666666666672</v>
      </c>
      <c r="R99" s="3">
        <f t="shared" si="24"/>
        <v>4.3809523809523814</v>
      </c>
      <c r="S99" s="3">
        <f t="shared" si="25"/>
        <v>3.8759689922480622</v>
      </c>
      <c r="T99" s="3">
        <f t="shared" si="26"/>
        <v>1.0391337780825904</v>
      </c>
      <c r="V99" s="4">
        <f t="shared" si="27"/>
        <v>0.31647999999999998</v>
      </c>
      <c r="W99" s="4">
        <f t="shared" si="28"/>
        <v>0.1978</v>
      </c>
      <c r="X99" s="4">
        <f t="shared" si="29"/>
        <v>1.1804703999999999</v>
      </c>
      <c r="Y99" s="4">
        <f t="shared" si="30"/>
        <v>0.73779399999999995</v>
      </c>
      <c r="Z99" s="4">
        <f t="shared" si="31"/>
        <v>0.28000000000000003</v>
      </c>
      <c r="AA99" s="4">
        <f t="shared" si="32"/>
        <v>0.17499999999999999</v>
      </c>
      <c r="AB99" s="3">
        <f t="shared" si="33"/>
        <v>3.5714285714285716</v>
      </c>
      <c r="AC99" s="3">
        <f t="shared" si="34"/>
        <v>5.7142857142857144</v>
      </c>
      <c r="AD99" s="3">
        <f t="shared" si="35"/>
        <v>3.159757330637007</v>
      </c>
      <c r="AE99" s="3">
        <f t="shared" si="36"/>
        <v>5.055611729019212</v>
      </c>
      <c r="AF99" s="3">
        <f t="shared" si="37"/>
        <v>0.84711992778472045</v>
      </c>
      <c r="AG99" s="3">
        <f t="shared" si="38"/>
        <v>1.3553918844555526</v>
      </c>
    </row>
    <row r="100" spans="1:33">
      <c r="B100" t="s">
        <v>164</v>
      </c>
      <c r="C100">
        <v>35</v>
      </c>
      <c r="E100">
        <v>150</v>
      </c>
      <c r="F100">
        <v>220</v>
      </c>
      <c r="G100">
        <f t="shared" si="39"/>
        <v>93.75</v>
      </c>
      <c r="H100">
        <f t="shared" si="40"/>
        <v>137.5</v>
      </c>
      <c r="I100" t="s">
        <v>65</v>
      </c>
      <c r="K100">
        <v>168</v>
      </c>
      <c r="L100">
        <v>35</v>
      </c>
      <c r="M100">
        <v>3810</v>
      </c>
      <c r="N100">
        <v>3075</v>
      </c>
      <c r="O100">
        <v>13475</v>
      </c>
      <c r="P100" s="3">
        <f t="shared" si="23"/>
        <v>0.76363636363636367</v>
      </c>
      <c r="R100" s="3">
        <f t="shared" si="24"/>
        <v>4.8</v>
      </c>
      <c r="S100" s="3">
        <f t="shared" si="25"/>
        <v>4.0544821032625915</v>
      </c>
      <c r="T100" s="3">
        <f t="shared" si="26"/>
        <v>1.0641685310400502</v>
      </c>
      <c r="V100" s="4">
        <f t="shared" si="27"/>
        <v>0.30135000000000001</v>
      </c>
      <c r="W100" s="4">
        <f t="shared" si="28"/>
        <v>0.18834375</v>
      </c>
      <c r="X100" s="4">
        <f t="shared" si="29"/>
        <v>1.1481435</v>
      </c>
      <c r="Y100" s="4">
        <f t="shared" si="30"/>
        <v>0.71758968749999996</v>
      </c>
      <c r="Z100" s="4">
        <f t="shared" si="31"/>
        <v>0.25454545454545452</v>
      </c>
      <c r="AA100" s="4">
        <f t="shared" si="32"/>
        <v>0.15909090909090909</v>
      </c>
      <c r="AB100" s="3">
        <f t="shared" si="33"/>
        <v>3.9285714285714284</v>
      </c>
      <c r="AC100" s="3">
        <f t="shared" si="34"/>
        <v>6.2857142857142856</v>
      </c>
      <c r="AD100" s="3">
        <f t="shared" si="35"/>
        <v>3.3184005309440852</v>
      </c>
      <c r="AE100" s="3">
        <f t="shared" si="36"/>
        <v>5.3094408495105361</v>
      </c>
      <c r="AF100" s="3">
        <f t="shared" si="37"/>
        <v>0.87097126796432678</v>
      </c>
      <c r="AG100" s="3">
        <f t="shared" si="38"/>
        <v>1.3935540287429229</v>
      </c>
    </row>
    <row r="101" spans="1:33">
      <c r="B101" t="s">
        <v>165</v>
      </c>
      <c r="C101">
        <v>35</v>
      </c>
      <c r="E101">
        <v>190</v>
      </c>
      <c r="F101">
        <v>280</v>
      </c>
      <c r="G101">
        <f t="shared" si="39"/>
        <v>118.75</v>
      </c>
      <c r="H101">
        <f t="shared" si="40"/>
        <v>175</v>
      </c>
      <c r="I101" t="s">
        <v>169</v>
      </c>
      <c r="K101">
        <v>186</v>
      </c>
      <c r="L101">
        <v>39.5</v>
      </c>
      <c r="M101">
        <v>3815</v>
      </c>
      <c r="N101">
        <v>2985</v>
      </c>
      <c r="O101">
        <v>13455</v>
      </c>
      <c r="P101" s="3">
        <f t="shared" si="23"/>
        <v>0.66428571428571426</v>
      </c>
      <c r="R101" s="3">
        <f t="shared" si="24"/>
        <v>4.7088607594936711</v>
      </c>
      <c r="S101" s="3">
        <f t="shared" si="25"/>
        <v>4.6311079739089358</v>
      </c>
      <c r="T101" s="3">
        <f t="shared" si="26"/>
        <v>1.21392083195516</v>
      </c>
      <c r="V101" s="4">
        <f t="shared" si="27"/>
        <v>0.22950385714285715</v>
      </c>
      <c r="W101" s="4">
        <f t="shared" si="28"/>
        <v>0.14343991071428572</v>
      </c>
      <c r="X101" s="4">
        <f t="shared" si="29"/>
        <v>0.87555721500000006</v>
      </c>
      <c r="Y101" s="4">
        <f t="shared" si="30"/>
        <v>0.54722325937500005</v>
      </c>
      <c r="Z101" s="4">
        <f t="shared" si="31"/>
        <v>0.2257142857142857</v>
      </c>
      <c r="AA101" s="4">
        <f t="shared" si="32"/>
        <v>0.14107142857142857</v>
      </c>
      <c r="AB101" s="3">
        <f t="shared" si="33"/>
        <v>4.4303797468354427</v>
      </c>
      <c r="AC101" s="3">
        <f t="shared" si="34"/>
        <v>7.0886075949367084</v>
      </c>
      <c r="AD101" s="3">
        <f t="shared" si="35"/>
        <v>4.3572252442691592</v>
      </c>
      <c r="AE101" s="3">
        <f t="shared" si="36"/>
        <v>6.9715603908306552</v>
      </c>
      <c r="AF101" s="3">
        <f t="shared" si="37"/>
        <v>1.1421298150115753</v>
      </c>
      <c r="AG101" s="3">
        <f t="shared" si="38"/>
        <v>1.8274077040185204</v>
      </c>
    </row>
    <row r="102" spans="1:33">
      <c r="B102" t="s">
        <v>166</v>
      </c>
      <c r="C102">
        <v>45</v>
      </c>
      <c r="E102">
        <v>280</v>
      </c>
      <c r="F102">
        <v>420</v>
      </c>
      <c r="G102">
        <f t="shared" si="39"/>
        <v>175</v>
      </c>
      <c r="H102">
        <f t="shared" si="40"/>
        <v>262.5</v>
      </c>
      <c r="I102" t="s">
        <v>170</v>
      </c>
      <c r="K102">
        <v>205</v>
      </c>
      <c r="L102">
        <v>55.5</v>
      </c>
      <c r="M102">
        <v>4135</v>
      </c>
      <c r="N102">
        <v>4135</v>
      </c>
      <c r="O102">
        <v>15720</v>
      </c>
      <c r="P102" s="3">
        <f t="shared" si="23"/>
        <v>0.48809523809523808</v>
      </c>
      <c r="R102" s="3">
        <f t="shared" si="24"/>
        <v>3.6936936936936937</v>
      </c>
      <c r="S102" s="3">
        <f t="shared" si="25"/>
        <v>3.153739411896828</v>
      </c>
      <c r="T102" s="3">
        <f t="shared" si="26"/>
        <v>0.76269393274409381</v>
      </c>
      <c r="V102" s="4">
        <f t="shared" si="27"/>
        <v>0.24762742857142858</v>
      </c>
      <c r="W102" s="4">
        <f t="shared" si="28"/>
        <v>0.15476714285714285</v>
      </c>
      <c r="X102" s="4">
        <f t="shared" si="29"/>
        <v>1.0239394171428571</v>
      </c>
      <c r="Y102" s="4">
        <f t="shared" si="30"/>
        <v>0.63996213571428562</v>
      </c>
      <c r="Z102" s="4">
        <f t="shared" si="31"/>
        <v>0.21142857142857144</v>
      </c>
      <c r="AA102" s="4">
        <f t="shared" si="32"/>
        <v>0.13214285714285715</v>
      </c>
      <c r="AB102" s="3">
        <f t="shared" si="33"/>
        <v>4.7297297297297298</v>
      </c>
      <c r="AC102" s="3">
        <f t="shared" si="34"/>
        <v>7.5675675675675675</v>
      </c>
      <c r="AD102" s="3">
        <f t="shared" si="35"/>
        <v>4.0383248566971579</v>
      </c>
      <c r="AE102" s="3">
        <f t="shared" si="36"/>
        <v>6.4613197707154528</v>
      </c>
      <c r="AF102" s="3">
        <f t="shared" si="37"/>
        <v>0.97662027973329102</v>
      </c>
      <c r="AG102" s="3">
        <f t="shared" si="38"/>
        <v>1.5625924475732655</v>
      </c>
    </row>
    <row r="103" spans="1:33">
      <c r="P103" s="3"/>
      <c r="R103" s="3"/>
      <c r="S103" s="3"/>
      <c r="T103" s="3"/>
      <c r="V103" s="4"/>
      <c r="W103" s="4"/>
      <c r="X103" s="4"/>
      <c r="Y103" s="4"/>
      <c r="Z103" s="4"/>
      <c r="AA103" s="4"/>
      <c r="AB103" s="3"/>
      <c r="AC103" s="3"/>
      <c r="AD103" s="3"/>
      <c r="AE103" s="3"/>
      <c r="AF103" s="3"/>
      <c r="AG103" s="3"/>
    </row>
    <row r="104" spans="1:33">
      <c r="A104" s="17" t="s">
        <v>171</v>
      </c>
      <c r="P104" s="3"/>
      <c r="R104" s="3"/>
      <c r="S104" s="3"/>
      <c r="T104" s="3"/>
      <c r="V104" s="4"/>
      <c r="W104" s="4"/>
      <c r="X104" s="4"/>
      <c r="Y104" s="4"/>
      <c r="Z104" s="4"/>
      <c r="AA104" s="4"/>
      <c r="AB104" s="3"/>
      <c r="AC104" s="3"/>
      <c r="AD104" s="3"/>
      <c r="AE104" s="3"/>
      <c r="AF104" s="3"/>
      <c r="AG104" s="3"/>
    </row>
    <row r="105" spans="1:33">
      <c r="A105" s="1" t="s">
        <v>172</v>
      </c>
      <c r="P105" s="3"/>
      <c r="R105" s="3"/>
      <c r="S105" s="3"/>
      <c r="T105" s="3"/>
      <c r="V105" s="4"/>
      <c r="W105" s="4"/>
      <c r="X105" s="4"/>
      <c r="Y105" s="4"/>
      <c r="Z105" s="4"/>
      <c r="AA105" s="4"/>
      <c r="AB105" s="3"/>
      <c r="AC105" s="3"/>
      <c r="AD105" s="3"/>
      <c r="AE105" s="3"/>
      <c r="AF105" s="3"/>
      <c r="AG105" s="3"/>
    </row>
    <row r="106" spans="1:33">
      <c r="B106" t="s">
        <v>173</v>
      </c>
      <c r="C106">
        <v>65</v>
      </c>
      <c r="D106">
        <v>150</v>
      </c>
      <c r="F106">
        <v>270</v>
      </c>
      <c r="H106">
        <f t="shared" si="40"/>
        <v>168.75</v>
      </c>
      <c r="I106" t="s">
        <v>65</v>
      </c>
      <c r="K106">
        <v>101</v>
      </c>
      <c r="L106">
        <v>26</v>
      </c>
      <c r="M106">
        <v>3150</v>
      </c>
      <c r="N106">
        <v>2500</v>
      </c>
      <c r="O106">
        <v>11500</v>
      </c>
      <c r="P106" s="3">
        <f t="shared" si="23"/>
        <v>0.37407407407407406</v>
      </c>
      <c r="R106" s="3">
        <f t="shared" si="24"/>
        <v>3.8846153846153846</v>
      </c>
      <c r="S106" s="3">
        <f t="shared" si="25"/>
        <v>3.5130434782608697</v>
      </c>
      <c r="T106" s="3">
        <f t="shared" si="26"/>
        <v>1.1152518978605936</v>
      </c>
      <c r="V106" s="4">
        <f t="shared" si="27"/>
        <v>0.17037037037037037</v>
      </c>
      <c r="W106" s="4">
        <f t="shared" si="28"/>
        <v>0.10648148148148148</v>
      </c>
      <c r="X106" s="4">
        <f t="shared" si="29"/>
        <v>0.53666666666666663</v>
      </c>
      <c r="Y106" s="4">
        <f t="shared" si="30"/>
        <v>0.33541666666666664</v>
      </c>
      <c r="Z106" s="4">
        <f t="shared" si="31"/>
        <v>0.15407407407407409</v>
      </c>
      <c r="AA106" s="4">
        <f t="shared" si="32"/>
        <v>9.6296296296296297E-2</v>
      </c>
      <c r="AB106" s="3">
        <f t="shared" si="33"/>
        <v>6.490384615384615</v>
      </c>
      <c r="AC106" s="3">
        <f t="shared" si="34"/>
        <v>10.384615384615385</v>
      </c>
      <c r="AD106" s="3">
        <f t="shared" si="35"/>
        <v>5.8695652173913047</v>
      </c>
      <c r="AE106" s="3">
        <f t="shared" si="36"/>
        <v>9.3913043478260878</v>
      </c>
      <c r="AF106" s="3">
        <f t="shared" si="37"/>
        <v>1.8633540372670809</v>
      </c>
      <c r="AG106" s="3">
        <f t="shared" si="38"/>
        <v>2.981366459627329</v>
      </c>
    </row>
    <row r="107" spans="1:33">
      <c r="B107" t="s">
        <v>173</v>
      </c>
      <c r="C107">
        <v>65</v>
      </c>
      <c r="D107">
        <v>150</v>
      </c>
      <c r="F107">
        <v>270</v>
      </c>
      <c r="H107">
        <f t="shared" si="40"/>
        <v>168.75</v>
      </c>
      <c r="I107" t="s">
        <v>65</v>
      </c>
      <c r="K107">
        <v>101</v>
      </c>
      <c r="L107">
        <v>30</v>
      </c>
      <c r="M107">
        <v>3150</v>
      </c>
      <c r="N107">
        <v>2500</v>
      </c>
      <c r="O107">
        <v>11500</v>
      </c>
      <c r="P107" s="3">
        <f t="shared" si="23"/>
        <v>0.37407407407407406</v>
      </c>
      <c r="R107" s="3">
        <f t="shared" si="24"/>
        <v>3.3666666666666667</v>
      </c>
      <c r="S107" s="3">
        <f t="shared" si="25"/>
        <v>3.5130434782608697</v>
      </c>
      <c r="T107" s="3">
        <f t="shared" si="26"/>
        <v>1.1152518978605936</v>
      </c>
      <c r="V107" s="4">
        <f t="shared" si="27"/>
        <v>0.17037037037037037</v>
      </c>
      <c r="W107" s="4">
        <f t="shared" si="28"/>
        <v>0.10648148148148148</v>
      </c>
      <c r="X107" s="4">
        <f t="shared" si="29"/>
        <v>0.53666666666666663</v>
      </c>
      <c r="Y107" s="4">
        <f t="shared" si="30"/>
        <v>0.33541666666666664</v>
      </c>
      <c r="Z107" s="4">
        <f t="shared" si="31"/>
        <v>0.17777777777777778</v>
      </c>
      <c r="AA107" s="4">
        <f t="shared" si="32"/>
        <v>0.1111111111111111</v>
      </c>
      <c r="AB107" s="3">
        <f t="shared" si="33"/>
        <v>5.625</v>
      </c>
      <c r="AC107" s="3">
        <f t="shared" si="34"/>
        <v>9</v>
      </c>
      <c r="AD107" s="3">
        <f t="shared" si="35"/>
        <v>5.8695652173913047</v>
      </c>
      <c r="AE107" s="3">
        <f t="shared" si="36"/>
        <v>9.3913043478260878</v>
      </c>
      <c r="AF107" s="3">
        <f t="shared" si="37"/>
        <v>1.8633540372670809</v>
      </c>
      <c r="AG107" s="3">
        <f t="shared" si="38"/>
        <v>2.981366459627329</v>
      </c>
    </row>
    <row r="108" spans="1:33">
      <c r="B108" t="s">
        <v>173</v>
      </c>
      <c r="C108">
        <v>65</v>
      </c>
      <c r="D108">
        <v>150</v>
      </c>
      <c r="F108">
        <v>270</v>
      </c>
      <c r="H108">
        <f t="shared" si="40"/>
        <v>168.75</v>
      </c>
      <c r="I108" t="s">
        <v>65</v>
      </c>
      <c r="K108">
        <v>101</v>
      </c>
      <c r="L108">
        <v>28</v>
      </c>
      <c r="M108">
        <v>3500</v>
      </c>
      <c r="N108">
        <v>2600</v>
      </c>
      <c r="O108">
        <v>11830</v>
      </c>
      <c r="P108" s="3">
        <f t="shared" si="23"/>
        <v>0.37407407407407406</v>
      </c>
      <c r="R108" s="3">
        <f t="shared" si="24"/>
        <v>3.6071428571428572</v>
      </c>
      <c r="S108" s="3">
        <f t="shared" si="25"/>
        <v>3.2836985499707394</v>
      </c>
      <c r="T108" s="3">
        <f t="shared" si="26"/>
        <v>0.93819958570592554</v>
      </c>
      <c r="V108" s="4">
        <f t="shared" si="27"/>
        <v>0.18226962962962961</v>
      </c>
      <c r="W108" s="4">
        <f t="shared" si="28"/>
        <v>0.11391851851851852</v>
      </c>
      <c r="X108" s="4">
        <f t="shared" si="29"/>
        <v>0.63794370370370379</v>
      </c>
      <c r="Y108" s="4">
        <f t="shared" si="30"/>
        <v>0.39871481481481486</v>
      </c>
      <c r="Z108" s="4">
        <f t="shared" si="31"/>
        <v>0.16592592592592592</v>
      </c>
      <c r="AA108" s="4">
        <f t="shared" si="32"/>
        <v>0.1037037037037037</v>
      </c>
      <c r="AB108" s="3">
        <f t="shared" si="33"/>
        <v>6.0267857142857144</v>
      </c>
      <c r="AC108" s="3">
        <f t="shared" si="34"/>
        <v>9.6428571428571423</v>
      </c>
      <c r="AD108" s="3">
        <f t="shared" si="35"/>
        <v>5.4863775277976456</v>
      </c>
      <c r="AE108" s="3">
        <f t="shared" si="36"/>
        <v>8.7782040444762348</v>
      </c>
      <c r="AF108" s="3">
        <f t="shared" si="37"/>
        <v>1.5675364365136133</v>
      </c>
      <c r="AG108" s="3">
        <f t="shared" si="38"/>
        <v>2.5080582984217812</v>
      </c>
    </row>
    <row r="109" spans="1:33">
      <c r="B109" t="s">
        <v>174</v>
      </c>
      <c r="C109">
        <v>100</v>
      </c>
      <c r="D109">
        <v>330</v>
      </c>
      <c r="F109">
        <v>500</v>
      </c>
      <c r="H109">
        <f t="shared" si="40"/>
        <v>312.5</v>
      </c>
      <c r="I109" t="s">
        <v>78</v>
      </c>
      <c r="K109">
        <v>220</v>
      </c>
      <c r="L109">
        <v>53</v>
      </c>
      <c r="M109">
        <v>3650</v>
      </c>
      <c r="N109">
        <v>6000</v>
      </c>
      <c r="O109">
        <v>11830</v>
      </c>
      <c r="P109" s="3">
        <f t="shared" si="23"/>
        <v>0.44</v>
      </c>
      <c r="R109" s="3">
        <f t="shared" si="24"/>
        <v>4.1509433962264151</v>
      </c>
      <c r="S109" s="3">
        <f t="shared" si="25"/>
        <v>3.0994646379261765</v>
      </c>
      <c r="T109" s="3">
        <f t="shared" si="26"/>
        <v>0.84916839395237709</v>
      </c>
      <c r="V109" s="4">
        <f t="shared" si="27"/>
        <v>0.227136</v>
      </c>
      <c r="W109" s="4">
        <f t="shared" si="28"/>
        <v>0.14196</v>
      </c>
      <c r="X109" s="4">
        <f t="shared" si="29"/>
        <v>0.82904639999999996</v>
      </c>
      <c r="Y109" s="4">
        <f t="shared" si="30"/>
        <v>0.518154</v>
      </c>
      <c r="Z109" s="4">
        <f t="shared" si="31"/>
        <v>0.1696</v>
      </c>
      <c r="AA109" s="4">
        <f t="shared" si="32"/>
        <v>0.106</v>
      </c>
      <c r="AB109" s="3">
        <f t="shared" si="33"/>
        <v>5.8962264150943398</v>
      </c>
      <c r="AC109" s="3">
        <f t="shared" si="34"/>
        <v>9.433962264150944</v>
      </c>
      <c r="AD109" s="3">
        <f t="shared" si="35"/>
        <v>4.4026486334178641</v>
      </c>
      <c r="AE109" s="3">
        <f t="shared" si="36"/>
        <v>7.044237813468583</v>
      </c>
      <c r="AF109" s="3">
        <f t="shared" si="37"/>
        <v>1.2062051050459901</v>
      </c>
      <c r="AG109" s="3">
        <f t="shared" si="38"/>
        <v>1.929928168073584</v>
      </c>
    </row>
    <row r="110" spans="1:33">
      <c r="B110" t="s">
        <v>175</v>
      </c>
      <c r="C110">
        <v>100</v>
      </c>
      <c r="D110">
        <v>330</v>
      </c>
      <c r="F110">
        <v>500</v>
      </c>
      <c r="H110">
        <f t="shared" si="40"/>
        <v>312.5</v>
      </c>
      <c r="I110" t="s">
        <v>78</v>
      </c>
      <c r="K110">
        <v>220</v>
      </c>
      <c r="L110">
        <v>53</v>
      </c>
      <c r="M110">
        <v>3650</v>
      </c>
      <c r="N110">
        <v>6000</v>
      </c>
      <c r="O110">
        <v>11830</v>
      </c>
      <c r="P110" s="3">
        <f t="shared" si="23"/>
        <v>0.44</v>
      </c>
      <c r="R110" s="3">
        <f t="shared" si="24"/>
        <v>4.1509433962264151</v>
      </c>
      <c r="S110" s="3">
        <f t="shared" si="25"/>
        <v>3.0994646379261765</v>
      </c>
      <c r="T110" s="3">
        <f t="shared" si="26"/>
        <v>0.84916839395237709</v>
      </c>
      <c r="V110" s="4">
        <f t="shared" si="27"/>
        <v>0.227136</v>
      </c>
      <c r="W110" s="4">
        <f t="shared" si="28"/>
        <v>0.14196</v>
      </c>
      <c r="X110" s="4">
        <f t="shared" si="29"/>
        <v>0.82904639999999996</v>
      </c>
      <c r="Y110" s="4">
        <f t="shared" si="30"/>
        <v>0.518154</v>
      </c>
      <c r="Z110" s="4">
        <f t="shared" si="31"/>
        <v>0.1696</v>
      </c>
      <c r="AA110" s="4">
        <f t="shared" si="32"/>
        <v>0.106</v>
      </c>
      <c r="AB110" s="3">
        <f t="shared" si="33"/>
        <v>5.8962264150943398</v>
      </c>
      <c r="AC110" s="3">
        <f t="shared" si="34"/>
        <v>9.433962264150944</v>
      </c>
      <c r="AD110" s="3">
        <f t="shared" si="35"/>
        <v>4.4026486334178641</v>
      </c>
      <c r="AE110" s="3">
        <f t="shared" si="36"/>
        <v>7.044237813468583</v>
      </c>
      <c r="AF110" s="3">
        <f t="shared" si="37"/>
        <v>1.2062051050459901</v>
      </c>
      <c r="AG110" s="3">
        <f t="shared" si="38"/>
        <v>1.929928168073584</v>
      </c>
    </row>
    <row r="111" spans="1:33">
      <c r="B111" t="s">
        <v>176</v>
      </c>
      <c r="C111">
        <v>100</v>
      </c>
      <c r="D111">
        <v>330</v>
      </c>
      <c r="F111">
        <v>1200</v>
      </c>
      <c r="H111">
        <f t="shared" si="40"/>
        <v>750</v>
      </c>
      <c r="I111" t="s">
        <v>180</v>
      </c>
      <c r="K111">
        <v>260</v>
      </c>
      <c r="L111">
        <v>50</v>
      </c>
      <c r="M111">
        <v>4540</v>
      </c>
      <c r="N111">
        <v>7290</v>
      </c>
      <c r="O111">
        <v>17470</v>
      </c>
      <c r="P111" s="3">
        <f t="shared" si="23"/>
        <v>0.21666666666666667</v>
      </c>
      <c r="R111" s="3">
        <f t="shared" si="24"/>
        <v>5.2</v>
      </c>
      <c r="S111" s="3">
        <f t="shared" si="25"/>
        <v>2.0415165955669252</v>
      </c>
      <c r="T111" s="3">
        <f t="shared" si="26"/>
        <v>0.44967325893544613</v>
      </c>
      <c r="V111" s="4">
        <f t="shared" si="27"/>
        <v>0.1698084</v>
      </c>
      <c r="W111" s="4">
        <f t="shared" si="28"/>
        <v>0.10613025000000001</v>
      </c>
      <c r="X111" s="4">
        <f t="shared" si="29"/>
        <v>0.77093013599999993</v>
      </c>
      <c r="Y111" s="4">
        <f t="shared" si="30"/>
        <v>0.48183133499999997</v>
      </c>
      <c r="Z111" s="4">
        <f t="shared" si="31"/>
        <v>6.6666666666666666E-2</v>
      </c>
      <c r="AA111" s="4">
        <f t="shared" si="32"/>
        <v>4.1666666666666664E-2</v>
      </c>
      <c r="AB111" s="3">
        <f t="shared" si="33"/>
        <v>15</v>
      </c>
      <c r="AC111" s="3">
        <f t="shared" si="34"/>
        <v>24</v>
      </c>
      <c r="AD111" s="3">
        <f t="shared" si="35"/>
        <v>5.8889901795199764</v>
      </c>
      <c r="AE111" s="3">
        <f t="shared" si="36"/>
        <v>9.4223842872319636</v>
      </c>
      <c r="AF111" s="3">
        <f t="shared" si="37"/>
        <v>1.2971344007753254</v>
      </c>
      <c r="AG111" s="3">
        <f t="shared" si="38"/>
        <v>2.0754150412405203</v>
      </c>
    </row>
    <row r="112" spans="1:33">
      <c r="B112" t="s">
        <v>177</v>
      </c>
      <c r="C112">
        <v>90</v>
      </c>
      <c r="D112">
        <v>330</v>
      </c>
      <c r="F112">
        <v>1200</v>
      </c>
      <c r="H112">
        <f t="shared" si="40"/>
        <v>750</v>
      </c>
      <c r="I112" t="s">
        <v>180</v>
      </c>
      <c r="K112">
        <v>260</v>
      </c>
      <c r="L112">
        <v>63</v>
      </c>
      <c r="M112">
        <v>4540</v>
      </c>
      <c r="N112">
        <v>7290</v>
      </c>
      <c r="O112">
        <v>21750</v>
      </c>
      <c r="P112" s="3">
        <f t="shared" si="23"/>
        <v>0.21666666666666667</v>
      </c>
      <c r="R112" s="3">
        <f t="shared" si="24"/>
        <v>4.1269841269841274</v>
      </c>
      <c r="S112" s="3">
        <f t="shared" si="25"/>
        <v>1.6397836746921464</v>
      </c>
      <c r="T112" s="3">
        <f t="shared" si="26"/>
        <v>0.36118583142998817</v>
      </c>
      <c r="V112" s="4">
        <f t="shared" si="27"/>
        <v>0.21141000000000001</v>
      </c>
      <c r="W112" s="4">
        <f t="shared" si="28"/>
        <v>0.13213125000000001</v>
      </c>
      <c r="X112" s="4">
        <f t="shared" si="29"/>
        <v>0.95980140000000003</v>
      </c>
      <c r="Y112" s="4">
        <f t="shared" si="30"/>
        <v>0.59987587499999995</v>
      </c>
      <c r="Z112" s="4">
        <f t="shared" si="31"/>
        <v>8.4000000000000005E-2</v>
      </c>
      <c r="AA112" s="4">
        <f t="shared" si="32"/>
        <v>5.2499999999999998E-2</v>
      </c>
      <c r="AB112" s="3">
        <f t="shared" si="33"/>
        <v>11.904761904761905</v>
      </c>
      <c r="AC112" s="3">
        <f t="shared" si="34"/>
        <v>19.047619047619047</v>
      </c>
      <c r="AD112" s="3">
        <f t="shared" si="35"/>
        <v>4.7301452154581147</v>
      </c>
      <c r="AE112" s="3">
        <f t="shared" si="36"/>
        <v>7.5682323447329836</v>
      </c>
      <c r="AF112" s="3">
        <f t="shared" si="37"/>
        <v>1.0418822060480428</v>
      </c>
      <c r="AG112" s="3">
        <f t="shared" si="38"/>
        <v>1.6670115296768686</v>
      </c>
    </row>
    <row r="113" spans="1:33">
      <c r="B113" t="s">
        <v>178</v>
      </c>
      <c r="C113">
        <v>90</v>
      </c>
      <c r="D113">
        <v>330</v>
      </c>
      <c r="F113">
        <v>1200</v>
      </c>
      <c r="H113">
        <f t="shared" si="40"/>
        <v>750</v>
      </c>
      <c r="I113" t="s">
        <v>180</v>
      </c>
      <c r="K113">
        <v>260</v>
      </c>
      <c r="L113">
        <v>58</v>
      </c>
      <c r="M113">
        <v>4540</v>
      </c>
      <c r="N113">
        <v>7290</v>
      </c>
      <c r="O113">
        <v>21750</v>
      </c>
      <c r="P113" s="3">
        <f t="shared" si="23"/>
        <v>0.21666666666666667</v>
      </c>
      <c r="R113" s="3">
        <f t="shared" si="24"/>
        <v>4.4827586206896548</v>
      </c>
      <c r="S113" s="3">
        <f t="shared" si="25"/>
        <v>1.6397836746921464</v>
      </c>
      <c r="T113" s="3">
        <f t="shared" si="26"/>
        <v>0.36118583142998817</v>
      </c>
      <c r="V113" s="4">
        <f t="shared" si="27"/>
        <v>0.21141000000000001</v>
      </c>
      <c r="W113" s="4">
        <f t="shared" si="28"/>
        <v>0.13213125000000001</v>
      </c>
      <c r="X113" s="4">
        <f t="shared" si="29"/>
        <v>0.95980140000000003</v>
      </c>
      <c r="Y113" s="4">
        <f t="shared" si="30"/>
        <v>0.59987587499999995</v>
      </c>
      <c r="Z113" s="4">
        <f t="shared" si="31"/>
        <v>7.7333333333333337E-2</v>
      </c>
      <c r="AA113" s="4">
        <f t="shared" si="32"/>
        <v>4.8333333333333332E-2</v>
      </c>
      <c r="AB113" s="3">
        <f t="shared" si="33"/>
        <v>12.931034482758621</v>
      </c>
      <c r="AC113" s="3">
        <f t="shared" si="34"/>
        <v>20.689655172413794</v>
      </c>
      <c r="AD113" s="3">
        <f t="shared" si="35"/>
        <v>4.7301452154581147</v>
      </c>
      <c r="AE113" s="3">
        <f t="shared" si="36"/>
        <v>7.5682323447329836</v>
      </c>
      <c r="AF113" s="3">
        <f t="shared" si="37"/>
        <v>1.0418822060480428</v>
      </c>
      <c r="AG113" s="3">
        <f t="shared" si="38"/>
        <v>1.6670115296768686</v>
      </c>
    </row>
    <row r="114" spans="1:33">
      <c r="B114" t="s">
        <v>179</v>
      </c>
      <c r="C114">
        <v>90</v>
      </c>
      <c r="D114">
        <v>330</v>
      </c>
      <c r="F114">
        <v>1200</v>
      </c>
      <c r="H114">
        <f t="shared" si="40"/>
        <v>750</v>
      </c>
      <c r="I114" t="s">
        <v>180</v>
      </c>
      <c r="K114">
        <v>260</v>
      </c>
      <c r="L114">
        <v>73.5</v>
      </c>
      <c r="M114">
        <v>4540</v>
      </c>
      <c r="N114">
        <v>7290</v>
      </c>
      <c r="O114">
        <v>21750</v>
      </c>
      <c r="P114" s="3">
        <f t="shared" si="23"/>
        <v>0.21666666666666667</v>
      </c>
      <c r="R114" s="3">
        <f t="shared" si="24"/>
        <v>3.5374149659863945</v>
      </c>
      <c r="S114" s="3">
        <f t="shared" si="25"/>
        <v>1.6397836746921464</v>
      </c>
      <c r="T114" s="3">
        <f t="shared" si="26"/>
        <v>0.36118583142998817</v>
      </c>
      <c r="V114" s="4">
        <f t="shared" si="27"/>
        <v>0.21141000000000001</v>
      </c>
      <c r="W114" s="4">
        <f t="shared" si="28"/>
        <v>0.13213125000000001</v>
      </c>
      <c r="X114" s="4">
        <f t="shared" si="29"/>
        <v>0.95980140000000003</v>
      </c>
      <c r="Y114" s="4">
        <f t="shared" si="30"/>
        <v>0.59987587499999995</v>
      </c>
      <c r="Z114" s="4">
        <f t="shared" si="31"/>
        <v>9.8000000000000004E-2</v>
      </c>
      <c r="AA114" s="4">
        <f t="shared" si="32"/>
        <v>6.1249999999999999E-2</v>
      </c>
      <c r="AB114" s="3">
        <f t="shared" si="33"/>
        <v>10.204081632653061</v>
      </c>
      <c r="AC114" s="3">
        <f t="shared" si="34"/>
        <v>16.326530612244898</v>
      </c>
      <c r="AD114" s="3">
        <f t="shared" si="35"/>
        <v>4.7301452154581147</v>
      </c>
      <c r="AE114" s="3">
        <f t="shared" si="36"/>
        <v>7.5682323447329836</v>
      </c>
      <c r="AF114" s="3">
        <f t="shared" si="37"/>
        <v>1.0418822060480428</v>
      </c>
      <c r="AG114" s="3">
        <f t="shared" si="38"/>
        <v>1.6670115296768686</v>
      </c>
    </row>
    <row r="115" spans="1:33">
      <c r="B115" t="s">
        <v>181</v>
      </c>
      <c r="C115">
        <v>102</v>
      </c>
      <c r="D115">
        <v>330</v>
      </c>
      <c r="F115">
        <v>1400</v>
      </c>
      <c r="H115">
        <f t="shared" si="40"/>
        <v>875</v>
      </c>
      <c r="I115" t="s">
        <v>188</v>
      </c>
      <c r="K115">
        <v>353</v>
      </c>
      <c r="L115">
        <v>125</v>
      </c>
      <c r="M115">
        <v>6200</v>
      </c>
      <c r="N115">
        <v>8000</v>
      </c>
      <c r="O115">
        <v>22000</v>
      </c>
      <c r="P115" s="3">
        <f t="shared" si="23"/>
        <v>0.25214285714285717</v>
      </c>
      <c r="R115" s="3">
        <f t="shared" si="24"/>
        <v>2.8239999999999998</v>
      </c>
      <c r="S115" s="3">
        <f t="shared" si="25"/>
        <v>2.0056818181818183</v>
      </c>
      <c r="T115" s="3">
        <f t="shared" si="26"/>
        <v>0.32349706744868034</v>
      </c>
      <c r="V115" s="4">
        <f t="shared" si="27"/>
        <v>0.20114285714285715</v>
      </c>
      <c r="W115" s="4">
        <f t="shared" si="28"/>
        <v>0.12571428571428572</v>
      </c>
      <c r="X115" s="4">
        <f t="shared" si="29"/>
        <v>1.2470857142857144</v>
      </c>
      <c r="Y115" s="4">
        <f t="shared" si="30"/>
        <v>0.77942857142857147</v>
      </c>
      <c r="Z115" s="4">
        <f t="shared" si="31"/>
        <v>0.14285714285714285</v>
      </c>
      <c r="AA115" s="4">
        <f t="shared" si="32"/>
        <v>8.9285714285714288E-2</v>
      </c>
      <c r="AB115" s="3">
        <f t="shared" si="33"/>
        <v>7</v>
      </c>
      <c r="AC115" s="3">
        <f t="shared" si="34"/>
        <v>11.2</v>
      </c>
      <c r="AD115" s="3">
        <f t="shared" si="35"/>
        <v>4.9715909090909092</v>
      </c>
      <c r="AE115" s="3">
        <f t="shared" si="36"/>
        <v>7.954545454545455</v>
      </c>
      <c r="AF115" s="3">
        <f t="shared" si="37"/>
        <v>0.80186950146627567</v>
      </c>
      <c r="AG115" s="3">
        <f t="shared" si="38"/>
        <v>1.282991202346041</v>
      </c>
    </row>
    <row r="116" spans="1:33">
      <c r="B116" t="s">
        <v>182</v>
      </c>
      <c r="C116">
        <v>152</v>
      </c>
      <c r="D116">
        <v>508</v>
      </c>
      <c r="F116">
        <v>1700</v>
      </c>
      <c r="H116">
        <f t="shared" si="40"/>
        <v>1062.5</v>
      </c>
      <c r="I116" t="s">
        <v>189</v>
      </c>
      <c r="K116">
        <v>521</v>
      </c>
      <c r="L116">
        <v>268</v>
      </c>
      <c r="M116">
        <v>11500</v>
      </c>
      <c r="N116">
        <v>8000</v>
      </c>
      <c r="O116">
        <v>26400</v>
      </c>
      <c r="P116" s="3">
        <f t="shared" si="23"/>
        <v>0.30647058823529411</v>
      </c>
      <c r="R116" s="3">
        <f t="shared" si="24"/>
        <v>1.9440298507462686</v>
      </c>
      <c r="S116" s="3">
        <f t="shared" si="25"/>
        <v>2.4668560606060606</v>
      </c>
      <c r="T116" s="3">
        <f t="shared" si="26"/>
        <v>0.21450922266139658</v>
      </c>
      <c r="V116" s="4">
        <f t="shared" si="27"/>
        <v>0.19877647058823528</v>
      </c>
      <c r="W116" s="4">
        <f t="shared" si="28"/>
        <v>0.12423529411764705</v>
      </c>
      <c r="X116" s="4">
        <f t="shared" si="29"/>
        <v>2.2859294117647062</v>
      </c>
      <c r="Y116" s="4">
        <f t="shared" si="30"/>
        <v>1.4287058823529413</v>
      </c>
      <c r="Z116" s="4">
        <f t="shared" si="31"/>
        <v>0.25223529411764706</v>
      </c>
      <c r="AA116" s="4">
        <f t="shared" si="32"/>
        <v>0.15764705882352942</v>
      </c>
      <c r="AB116" s="3">
        <f t="shared" si="33"/>
        <v>3.96455223880597</v>
      </c>
      <c r="AC116" s="3">
        <f t="shared" si="34"/>
        <v>6.3432835820895521</v>
      </c>
      <c r="AD116" s="3">
        <f t="shared" si="35"/>
        <v>5.0307765151515156</v>
      </c>
      <c r="AE116" s="3">
        <f t="shared" si="36"/>
        <v>8.0492424242424239</v>
      </c>
      <c r="AF116" s="3">
        <f t="shared" si="37"/>
        <v>0.43745882740447956</v>
      </c>
      <c r="AG116" s="3">
        <f t="shared" si="38"/>
        <v>0.69993412384716736</v>
      </c>
    </row>
    <row r="117" spans="1:33">
      <c r="A117" s="1" t="s">
        <v>183</v>
      </c>
      <c r="P117" s="3"/>
      <c r="R117" s="3"/>
      <c r="S117" s="3"/>
      <c r="T117" s="3"/>
      <c r="V117" s="4"/>
      <c r="W117" s="4"/>
      <c r="X117" s="4"/>
      <c r="Y117" s="4"/>
      <c r="Z117" s="4"/>
      <c r="AA117" s="4"/>
      <c r="AB117" s="3"/>
      <c r="AC117" s="3"/>
      <c r="AD117" s="3"/>
      <c r="AE117" s="3"/>
      <c r="AF117" s="3"/>
      <c r="AG117" s="3"/>
    </row>
    <row r="118" spans="1:33">
      <c r="B118" t="s">
        <v>184</v>
      </c>
      <c r="F118">
        <v>300</v>
      </c>
      <c r="H118">
        <f t="shared" si="40"/>
        <v>187.5</v>
      </c>
      <c r="K118">
        <v>520</v>
      </c>
      <c r="P118" s="3">
        <f t="shared" si="23"/>
        <v>1.7333333333333334</v>
      </c>
      <c r="R118" s="3"/>
      <c r="S118" s="3"/>
      <c r="T118" s="3"/>
      <c r="V118" s="4"/>
      <c r="W118" s="4"/>
      <c r="X118" s="4"/>
      <c r="Y118" s="4"/>
      <c r="Z118" s="4"/>
      <c r="AA118" s="4"/>
      <c r="AB118" s="3"/>
      <c r="AC118" s="3"/>
      <c r="AD118" s="3"/>
      <c r="AE118" s="3"/>
      <c r="AF118" s="3"/>
      <c r="AG118" s="3"/>
    </row>
    <row r="119" spans="1:33">
      <c r="B119" t="s">
        <v>185</v>
      </c>
      <c r="F119">
        <v>300</v>
      </c>
      <c r="H119">
        <f t="shared" si="40"/>
        <v>187.5</v>
      </c>
      <c r="K119">
        <v>520</v>
      </c>
      <c r="P119" s="3">
        <f t="shared" si="23"/>
        <v>1.7333333333333334</v>
      </c>
      <c r="R119" s="3"/>
      <c r="S119" s="3"/>
      <c r="T119" s="3"/>
      <c r="V119" s="4"/>
      <c r="W119" s="4"/>
      <c r="X119" s="4"/>
      <c r="Y119" s="4"/>
      <c r="Z119" s="4"/>
      <c r="AA119" s="4"/>
      <c r="AB119" s="3"/>
      <c r="AC119" s="3"/>
      <c r="AD119" s="3"/>
      <c r="AE119" s="3"/>
      <c r="AF119" s="3"/>
      <c r="AG119" s="3"/>
    </row>
    <row r="120" spans="1:33">
      <c r="B120" t="s">
        <v>186</v>
      </c>
      <c r="F120">
        <v>400</v>
      </c>
      <c r="H120">
        <f t="shared" si="40"/>
        <v>250</v>
      </c>
      <c r="K120">
        <v>710</v>
      </c>
      <c r="P120" s="3">
        <f t="shared" si="23"/>
        <v>1.7749999999999999</v>
      </c>
      <c r="R120" s="3"/>
      <c r="S120" s="3"/>
      <c r="T120" s="3"/>
      <c r="V120" s="4"/>
      <c r="W120" s="4"/>
      <c r="X120" s="4"/>
      <c r="Y120" s="4"/>
      <c r="Z120" s="4"/>
      <c r="AA120" s="4"/>
      <c r="AB120" s="3"/>
      <c r="AC120" s="3"/>
      <c r="AD120" s="3"/>
      <c r="AE120" s="3"/>
      <c r="AF120" s="3"/>
      <c r="AG120" s="3"/>
    </row>
    <row r="121" spans="1:33">
      <c r="B121" t="s">
        <v>187</v>
      </c>
      <c r="F121">
        <v>400</v>
      </c>
      <c r="H121">
        <f t="shared" si="40"/>
        <v>250</v>
      </c>
      <c r="K121">
        <v>170</v>
      </c>
      <c r="P121" s="3">
        <f t="shared" si="23"/>
        <v>0.42499999999999999</v>
      </c>
      <c r="R121" s="3"/>
      <c r="S121" s="3"/>
      <c r="T121" s="3"/>
      <c r="V121" s="4"/>
      <c r="W121" s="4"/>
      <c r="X121" s="4"/>
      <c r="Y121" s="4"/>
      <c r="Z121" s="4"/>
      <c r="AA121" s="4"/>
      <c r="AB121" s="3"/>
      <c r="AC121" s="3"/>
      <c r="AD121" s="3"/>
      <c r="AE121" s="3"/>
      <c r="AF121" s="3"/>
      <c r="AG121" s="3"/>
    </row>
    <row r="122" spans="1:33">
      <c r="P122" s="3"/>
      <c r="R122" s="3"/>
      <c r="S122" s="3"/>
      <c r="T122" s="3"/>
      <c r="V122" s="4"/>
      <c r="W122" s="4"/>
      <c r="X122" s="4"/>
      <c r="Y122" s="4"/>
      <c r="Z122" s="4"/>
      <c r="AA122" s="4"/>
      <c r="AB122" s="3"/>
      <c r="AC122" s="3"/>
      <c r="AD122" s="3"/>
      <c r="AE122" s="3"/>
      <c r="AF122" s="3"/>
      <c r="AG122" s="3"/>
    </row>
    <row r="123" spans="1:33">
      <c r="A123" s="17" t="s">
        <v>77</v>
      </c>
      <c r="P123" s="3"/>
      <c r="R123" s="3"/>
      <c r="S123" s="3"/>
      <c r="T123" s="3"/>
      <c r="V123" s="4"/>
      <c r="W123" s="4"/>
      <c r="X123" s="4"/>
      <c r="Y123" s="4"/>
      <c r="Z123" s="4"/>
      <c r="AA123" s="4"/>
      <c r="AB123" s="3"/>
      <c r="AC123" s="3"/>
      <c r="AD123" s="3"/>
      <c r="AE123" s="3"/>
      <c r="AF123" s="3"/>
      <c r="AG123" s="3"/>
    </row>
    <row r="124" spans="1:33">
      <c r="A124" s="1" t="s">
        <v>81</v>
      </c>
      <c r="P124" s="3"/>
      <c r="R124" s="3"/>
      <c r="S124" s="3"/>
      <c r="T124" s="3"/>
      <c r="V124" s="4"/>
      <c r="W124" s="4"/>
      <c r="X124" s="4"/>
      <c r="Y124" s="4"/>
      <c r="Z124" s="4"/>
      <c r="AA124" s="4"/>
      <c r="AB124" s="3"/>
      <c r="AC124" s="3"/>
      <c r="AD124" s="3"/>
      <c r="AE124" s="3"/>
      <c r="AF124" s="3"/>
      <c r="AG124" s="3"/>
    </row>
    <row r="125" spans="1:33">
      <c r="B125" t="s">
        <v>190</v>
      </c>
      <c r="C125">
        <v>40</v>
      </c>
      <c r="E125">
        <v>70</v>
      </c>
      <c r="F125">
        <v>230</v>
      </c>
      <c r="G125">
        <f t="shared" si="40"/>
        <v>43.75</v>
      </c>
      <c r="H125">
        <f t="shared" si="40"/>
        <v>143.75</v>
      </c>
      <c r="I125" t="s">
        <v>64</v>
      </c>
      <c r="K125">
        <v>149</v>
      </c>
      <c r="L125">
        <v>24.5</v>
      </c>
      <c r="M125">
        <v>3775</v>
      </c>
      <c r="N125">
        <v>4350</v>
      </c>
      <c r="O125">
        <v>11035</v>
      </c>
      <c r="P125" s="3">
        <f t="shared" si="23"/>
        <v>0.64782608695652177</v>
      </c>
      <c r="R125" s="3">
        <f t="shared" si="24"/>
        <v>6.0816326530612246</v>
      </c>
      <c r="S125" s="3">
        <f t="shared" si="25"/>
        <v>3.1040211656745256</v>
      </c>
      <c r="T125" s="3">
        <f t="shared" si="26"/>
        <v>0.82225726243033792</v>
      </c>
      <c r="V125" s="4">
        <f t="shared" si="27"/>
        <v>0.33392869565217387</v>
      </c>
      <c r="W125" s="4">
        <f t="shared" si="28"/>
        <v>0.20870543478260867</v>
      </c>
      <c r="X125" s="4">
        <f t="shared" si="29"/>
        <v>1.2605808260869564</v>
      </c>
      <c r="Y125" s="4">
        <f t="shared" si="30"/>
        <v>0.78786301630434785</v>
      </c>
      <c r="Z125" s="4">
        <f t="shared" si="31"/>
        <v>0.17043478260869566</v>
      </c>
      <c r="AA125" s="4">
        <f t="shared" si="32"/>
        <v>0.10652173913043478</v>
      </c>
      <c r="AB125" s="3">
        <f t="shared" si="33"/>
        <v>5.8673469387755102</v>
      </c>
      <c r="AC125" s="3">
        <f t="shared" si="34"/>
        <v>9.387755102040817</v>
      </c>
      <c r="AD125" s="3">
        <f t="shared" si="35"/>
        <v>2.9946512923873363</v>
      </c>
      <c r="AE125" s="3">
        <f t="shared" si="36"/>
        <v>4.7914420678197382</v>
      </c>
      <c r="AF125" s="3">
        <f t="shared" si="37"/>
        <v>0.79328511056618178</v>
      </c>
      <c r="AG125" s="3">
        <f t="shared" si="38"/>
        <v>1.2692561769058908</v>
      </c>
    </row>
    <row r="126" spans="1:33">
      <c r="B126" t="s">
        <v>191</v>
      </c>
      <c r="E126">
        <v>10</v>
      </c>
      <c r="F126">
        <v>30</v>
      </c>
      <c r="G126">
        <f t="shared" si="40"/>
        <v>6.25</v>
      </c>
      <c r="H126">
        <f t="shared" si="40"/>
        <v>18.75</v>
      </c>
      <c r="I126" t="s">
        <v>66</v>
      </c>
      <c r="K126">
        <v>60</v>
      </c>
      <c r="L126">
        <v>18</v>
      </c>
      <c r="M126">
        <v>4749</v>
      </c>
      <c r="N126">
        <v>4380</v>
      </c>
      <c r="O126">
        <v>13570</v>
      </c>
      <c r="P126" s="3">
        <f t="shared" si="23"/>
        <v>2</v>
      </c>
      <c r="R126" s="3">
        <f t="shared" si="24"/>
        <v>3.3333333333333335</v>
      </c>
      <c r="S126" s="3">
        <f t="shared" si="25"/>
        <v>1.0094790078840312</v>
      </c>
      <c r="T126" s="3">
        <f t="shared" si="26"/>
        <v>0.21256664726974753</v>
      </c>
      <c r="V126" s="4">
        <f t="shared" si="27"/>
        <v>3.1699519999999999</v>
      </c>
      <c r="W126" s="4">
        <f t="shared" si="28"/>
        <v>1.98122</v>
      </c>
      <c r="X126" s="4">
        <f t="shared" si="29"/>
        <v>15.054102048000001</v>
      </c>
      <c r="Y126" s="4">
        <f t="shared" si="30"/>
        <v>9.4088137800000009</v>
      </c>
      <c r="Z126" s="4">
        <f t="shared" si="31"/>
        <v>0.96</v>
      </c>
      <c r="AA126" s="4">
        <f t="shared" si="32"/>
        <v>0.6</v>
      </c>
      <c r="AB126" s="3">
        <f t="shared" si="33"/>
        <v>1.0416666666666667</v>
      </c>
      <c r="AC126" s="3">
        <f t="shared" si="34"/>
        <v>1.6666666666666667</v>
      </c>
      <c r="AD126" s="3">
        <f t="shared" si="35"/>
        <v>0.31546218996375969</v>
      </c>
      <c r="AE126" s="3">
        <f t="shared" si="36"/>
        <v>0.50473950394201561</v>
      </c>
      <c r="AF126" s="3">
        <f t="shared" si="37"/>
        <v>6.6427077271796101E-2</v>
      </c>
      <c r="AG126" s="3">
        <f t="shared" si="38"/>
        <v>0.10628332363487376</v>
      </c>
    </row>
    <row r="127" spans="1:33">
      <c r="B127" t="s">
        <v>192</v>
      </c>
      <c r="C127">
        <v>40</v>
      </c>
      <c r="D127">
        <v>170</v>
      </c>
      <c r="E127">
        <v>70</v>
      </c>
      <c r="F127">
        <v>230</v>
      </c>
      <c r="G127">
        <f t="shared" si="40"/>
        <v>43.75</v>
      </c>
      <c r="H127">
        <f t="shared" si="40"/>
        <v>143.75</v>
      </c>
      <c r="I127" t="s">
        <v>64</v>
      </c>
      <c r="K127">
        <v>149</v>
      </c>
      <c r="L127">
        <v>26.9</v>
      </c>
      <c r="M127">
        <v>3775</v>
      </c>
      <c r="N127">
        <v>4350</v>
      </c>
      <c r="O127">
        <v>11035</v>
      </c>
      <c r="P127" s="3">
        <f t="shared" si="23"/>
        <v>0.64782608695652177</v>
      </c>
      <c r="R127" s="3">
        <f t="shared" si="24"/>
        <v>5.5390334572490714</v>
      </c>
      <c r="S127" s="3">
        <f t="shared" si="25"/>
        <v>3.1040211656745256</v>
      </c>
      <c r="T127" s="3">
        <f t="shared" si="26"/>
        <v>0.82225726243033792</v>
      </c>
      <c r="V127" s="4">
        <f t="shared" si="27"/>
        <v>0.33392869565217387</v>
      </c>
      <c r="W127" s="4">
        <f t="shared" si="28"/>
        <v>0.20870543478260867</v>
      </c>
      <c r="X127" s="4">
        <f t="shared" si="29"/>
        <v>1.2605808260869564</v>
      </c>
      <c r="Y127" s="4">
        <f t="shared" si="30"/>
        <v>0.78786301630434785</v>
      </c>
      <c r="Z127" s="4">
        <f t="shared" si="31"/>
        <v>0.18713043478260868</v>
      </c>
      <c r="AA127" s="4">
        <f t="shared" si="32"/>
        <v>0.11695652173913043</v>
      </c>
      <c r="AB127" s="3">
        <f t="shared" si="33"/>
        <v>5.3438661710037181</v>
      </c>
      <c r="AC127" s="3">
        <f t="shared" si="34"/>
        <v>8.5501858736059493</v>
      </c>
      <c r="AD127" s="3">
        <f t="shared" si="35"/>
        <v>2.9946512923873363</v>
      </c>
      <c r="AE127" s="3">
        <f t="shared" si="36"/>
        <v>4.7914420678197382</v>
      </c>
      <c r="AF127" s="3">
        <f t="shared" si="37"/>
        <v>0.79328511056618178</v>
      </c>
      <c r="AG127" s="3">
        <f t="shared" si="38"/>
        <v>1.2692561769058908</v>
      </c>
    </row>
    <row r="128" spans="1:33">
      <c r="B128" t="s">
        <v>193</v>
      </c>
      <c r="C128">
        <v>40</v>
      </c>
      <c r="D128">
        <v>140</v>
      </c>
      <c r="E128">
        <v>17</v>
      </c>
      <c r="F128">
        <v>87</v>
      </c>
      <c r="G128">
        <f t="shared" si="40"/>
        <v>10.625</v>
      </c>
      <c r="H128">
        <f t="shared" si="40"/>
        <v>54.375</v>
      </c>
      <c r="I128" t="s">
        <v>66</v>
      </c>
      <c r="K128">
        <v>60</v>
      </c>
      <c r="L128">
        <v>14</v>
      </c>
      <c r="M128">
        <v>3270</v>
      </c>
      <c r="N128">
        <v>4350</v>
      </c>
      <c r="O128">
        <v>6780</v>
      </c>
      <c r="P128" s="3">
        <f t="shared" si="23"/>
        <v>0.68965517241379315</v>
      </c>
      <c r="R128" s="3">
        <f t="shared" si="24"/>
        <v>4.2857142857142856</v>
      </c>
      <c r="S128" s="3">
        <f t="shared" si="25"/>
        <v>2.0343810395687112</v>
      </c>
      <c r="T128" s="3">
        <f t="shared" si="26"/>
        <v>0.62213487448584437</v>
      </c>
      <c r="V128" s="4">
        <f t="shared" si="27"/>
        <v>0.54239999999999999</v>
      </c>
      <c r="W128" s="4">
        <f t="shared" si="28"/>
        <v>0.33899999999999997</v>
      </c>
      <c r="X128" s="4">
        <f t="shared" si="29"/>
        <v>1.7736479999999999</v>
      </c>
      <c r="Y128" s="4">
        <f t="shared" si="30"/>
        <v>1.10853</v>
      </c>
      <c r="Z128" s="4">
        <f t="shared" si="31"/>
        <v>0.25747126436781609</v>
      </c>
      <c r="AA128" s="4">
        <f t="shared" si="32"/>
        <v>0.16091954022988506</v>
      </c>
      <c r="AB128" s="3">
        <f t="shared" si="33"/>
        <v>3.8839285714285716</v>
      </c>
      <c r="AC128" s="3">
        <f t="shared" si="34"/>
        <v>6.2142857142857144</v>
      </c>
      <c r="AD128" s="3">
        <f t="shared" si="35"/>
        <v>1.8436578171091447</v>
      </c>
      <c r="AE128" s="3">
        <f t="shared" si="36"/>
        <v>2.9498525073746316</v>
      </c>
      <c r="AF128" s="3">
        <f t="shared" si="37"/>
        <v>0.56380973000279644</v>
      </c>
      <c r="AG128" s="3">
        <f t="shared" si="38"/>
        <v>0.90209556800447432</v>
      </c>
    </row>
    <row r="129" spans="1:33">
      <c r="G129" s="3"/>
      <c r="P129" s="3"/>
      <c r="R129" s="3"/>
      <c r="S129" s="3"/>
      <c r="T129" s="3"/>
      <c r="V129" s="4"/>
      <c r="W129" s="4"/>
      <c r="X129" s="4"/>
      <c r="Y129" s="4"/>
      <c r="Z129" s="4"/>
      <c r="AA129" s="4"/>
      <c r="AB129" s="3"/>
      <c r="AC129" s="3"/>
      <c r="AD129" s="3"/>
      <c r="AE129" s="3"/>
      <c r="AF129" s="3"/>
      <c r="AG129" s="3"/>
    </row>
    <row r="130" spans="1:33">
      <c r="A130" s="17" t="s">
        <v>54</v>
      </c>
      <c r="G130" s="3"/>
      <c r="P130" s="3"/>
      <c r="R130" s="3"/>
      <c r="S130" s="3"/>
      <c r="T130" s="3"/>
      <c r="V130" s="4"/>
      <c r="W130" s="4"/>
      <c r="X130" s="4"/>
      <c r="Y130" s="4"/>
      <c r="Z130" s="4"/>
      <c r="AA130" s="4"/>
      <c r="AB130" s="3"/>
      <c r="AC130" s="3"/>
      <c r="AD130" s="3"/>
      <c r="AE130" s="3"/>
      <c r="AF130" s="3"/>
      <c r="AG130" s="3"/>
    </row>
    <row r="131" spans="1:33">
      <c r="A131" s="1" t="s">
        <v>81</v>
      </c>
      <c r="P131" s="3"/>
      <c r="R131" s="3"/>
      <c r="S131" s="3"/>
      <c r="T131" s="3"/>
      <c r="V131" s="4"/>
      <c r="W131" s="4"/>
      <c r="X131" s="4"/>
      <c r="Y131" s="4"/>
      <c r="Z131" s="4"/>
      <c r="AA131" s="4"/>
      <c r="AB131" s="3"/>
      <c r="AC131" s="3"/>
      <c r="AD131" s="3"/>
      <c r="AE131" s="3"/>
      <c r="AF131" s="3"/>
      <c r="AG131" s="3"/>
    </row>
    <row r="132" spans="1:33">
      <c r="A132" s="5"/>
      <c r="B132" t="s">
        <v>194</v>
      </c>
      <c r="C132">
        <v>100</v>
      </c>
      <c r="D132">
        <v>250</v>
      </c>
      <c r="F132">
        <v>600</v>
      </c>
      <c r="H132">
        <f t="shared" ref="G132:H145" si="41">F132/1.6</f>
        <v>375</v>
      </c>
      <c r="I132" t="s">
        <v>69</v>
      </c>
      <c r="K132">
        <v>256</v>
      </c>
      <c r="L132">
        <v>58</v>
      </c>
      <c r="P132" s="3">
        <f t="shared" ref="P132:P152" si="42">K132/F132</f>
        <v>0.42666666666666669</v>
      </c>
      <c r="R132" s="3">
        <f t="shared" ref="R132:R151" si="43">K132/L132</f>
        <v>4.4137931034482758</v>
      </c>
      <c r="S132" s="3"/>
      <c r="T132" s="3"/>
      <c r="V132" s="4"/>
      <c r="W132" s="4"/>
      <c r="X132" s="4"/>
      <c r="Y132" s="4"/>
      <c r="Z132" s="4">
        <f t="shared" ref="Z132:Z151" si="44">L132/H132</f>
        <v>0.15466666666666667</v>
      </c>
      <c r="AA132" s="4">
        <f t="shared" ref="AA132:AA151" si="45">L132/F132</f>
        <v>9.6666666666666665E-2</v>
      </c>
      <c r="AB132" s="3">
        <f t="shared" ref="AB132:AB151" si="46">H132/L132</f>
        <v>6.4655172413793105</v>
      </c>
      <c r="AC132" s="3">
        <f t="shared" ref="AC132:AC151" si="47">F132/L132</f>
        <v>10.344827586206897</v>
      </c>
      <c r="AD132" s="3"/>
      <c r="AE132" s="3"/>
      <c r="AF132" s="3"/>
      <c r="AG132" s="3"/>
    </row>
    <row r="133" spans="1:33">
      <c r="B133" t="s">
        <v>195</v>
      </c>
      <c r="C133" s="6">
        <v>125</v>
      </c>
      <c r="D133" s="6">
        <v>275</v>
      </c>
      <c r="E133" s="6"/>
      <c r="F133" s="6">
        <v>800</v>
      </c>
      <c r="G133" s="8"/>
      <c r="H133">
        <f t="shared" si="41"/>
        <v>500</v>
      </c>
      <c r="I133" t="s">
        <v>57</v>
      </c>
      <c r="K133">
        <v>365</v>
      </c>
      <c r="L133">
        <v>96</v>
      </c>
      <c r="P133" s="3">
        <f t="shared" si="42"/>
        <v>0.45624999999999999</v>
      </c>
      <c r="R133" s="3">
        <f t="shared" si="43"/>
        <v>3.8020833333333335</v>
      </c>
      <c r="S133" s="3"/>
      <c r="T133" s="3"/>
      <c r="V133" s="4"/>
      <c r="W133" s="4"/>
      <c r="X133" s="4"/>
      <c r="Y133" s="4"/>
      <c r="Z133" s="4">
        <f t="shared" si="44"/>
        <v>0.192</v>
      </c>
      <c r="AA133" s="4">
        <f t="shared" si="45"/>
        <v>0.12</v>
      </c>
      <c r="AB133" s="3">
        <f t="shared" si="46"/>
        <v>5.208333333333333</v>
      </c>
      <c r="AC133" s="3">
        <f t="shared" si="47"/>
        <v>8.3333333333333339</v>
      </c>
      <c r="AD133" s="3"/>
      <c r="AE133" s="3"/>
      <c r="AF133" s="3"/>
      <c r="AG133" s="3"/>
    </row>
    <row r="134" spans="1:33">
      <c r="B134" t="s">
        <v>196</v>
      </c>
      <c r="C134">
        <v>125</v>
      </c>
      <c r="D134">
        <v>300</v>
      </c>
      <c r="F134">
        <v>950</v>
      </c>
      <c r="G134" s="3"/>
      <c r="H134">
        <f t="shared" si="41"/>
        <v>593.75</v>
      </c>
      <c r="I134" t="s">
        <v>58</v>
      </c>
      <c r="K134">
        <v>455</v>
      </c>
      <c r="L134">
        <v>128</v>
      </c>
      <c r="P134" s="3">
        <f t="shared" si="42"/>
        <v>0.47894736842105262</v>
      </c>
      <c r="R134" s="3">
        <f t="shared" si="43"/>
        <v>3.5546875</v>
      </c>
      <c r="S134" s="3"/>
      <c r="T134" s="3"/>
      <c r="V134" s="4"/>
      <c r="W134" s="4"/>
      <c r="X134" s="4"/>
      <c r="Y134" s="4"/>
      <c r="Z134" s="4">
        <f t="shared" si="44"/>
        <v>0.21557894736842106</v>
      </c>
      <c r="AA134" s="4">
        <f t="shared" si="45"/>
        <v>0.13473684210526315</v>
      </c>
      <c r="AB134" s="3">
        <f t="shared" si="46"/>
        <v>4.638671875</v>
      </c>
      <c r="AC134" s="3">
        <f t="shared" si="47"/>
        <v>7.421875</v>
      </c>
      <c r="AD134" s="3"/>
      <c r="AE134" s="3"/>
      <c r="AF134" s="3"/>
      <c r="AG134" s="3"/>
    </row>
    <row r="135" spans="1:33">
      <c r="G135" s="3"/>
      <c r="P135" s="3"/>
      <c r="R135" s="3"/>
      <c r="S135" s="3"/>
      <c r="T135" s="3"/>
      <c r="V135" s="4"/>
      <c r="W135" s="4"/>
      <c r="X135" s="4"/>
      <c r="Y135" s="4"/>
      <c r="Z135" s="4"/>
      <c r="AA135" s="4"/>
      <c r="AB135" s="3"/>
      <c r="AC135" s="3"/>
      <c r="AD135" s="3"/>
      <c r="AE135" s="3"/>
      <c r="AF135" s="3"/>
      <c r="AG135" s="3"/>
    </row>
    <row r="136" spans="1:33">
      <c r="A136" s="17" t="s">
        <v>197</v>
      </c>
      <c r="G136" s="3"/>
      <c r="P136" s="3"/>
      <c r="R136" s="3"/>
      <c r="S136" s="3"/>
      <c r="T136" s="3"/>
      <c r="V136" s="4"/>
      <c r="W136" s="4"/>
      <c r="X136" s="4"/>
      <c r="Y136" s="4"/>
      <c r="Z136" s="4"/>
      <c r="AA136" s="4"/>
      <c r="AB136" s="3"/>
      <c r="AC136" s="3"/>
      <c r="AD136" s="3"/>
      <c r="AE136" s="3"/>
      <c r="AF136" s="3"/>
      <c r="AG136" s="3"/>
    </row>
    <row r="137" spans="1:33">
      <c r="A137" s="1" t="s">
        <v>81</v>
      </c>
      <c r="G137" s="3"/>
      <c r="P137" s="3"/>
      <c r="R137" s="3"/>
      <c r="S137" s="3"/>
      <c r="T137" s="3"/>
      <c r="V137" s="4"/>
      <c r="W137" s="4"/>
      <c r="X137" s="4"/>
      <c r="Y137" s="4"/>
      <c r="Z137" s="4"/>
      <c r="AA137" s="4"/>
      <c r="AB137" s="3"/>
      <c r="AC137" s="3"/>
      <c r="AD137" s="3"/>
      <c r="AE137" s="3"/>
      <c r="AF137" s="3"/>
      <c r="AG137" s="3"/>
    </row>
    <row r="138" spans="1:33">
      <c r="B138" t="s">
        <v>198</v>
      </c>
      <c r="C138">
        <v>50</v>
      </c>
      <c r="E138">
        <v>140</v>
      </c>
      <c r="F138">
        <v>250</v>
      </c>
      <c r="G138">
        <f t="shared" si="41"/>
        <v>87.5</v>
      </c>
      <c r="H138">
        <f t="shared" si="41"/>
        <v>156.25</v>
      </c>
      <c r="I138" t="s">
        <v>201</v>
      </c>
      <c r="K138">
        <v>172</v>
      </c>
      <c r="L138">
        <v>45.5</v>
      </c>
      <c r="M138">
        <v>4314</v>
      </c>
      <c r="N138">
        <v>2890</v>
      </c>
      <c r="O138">
        <v>14189</v>
      </c>
      <c r="P138" s="3">
        <f t="shared" si="42"/>
        <v>0.68799999999999994</v>
      </c>
      <c r="R138" s="3">
        <f t="shared" si="43"/>
        <v>3.7802197802197801</v>
      </c>
      <c r="S138" s="3">
        <f t="shared" ref="S138:S140" si="48">K138/(N138*O138)*1000000</f>
        <v>4.1944866399503873</v>
      </c>
      <c r="T138" s="3">
        <f t="shared" ref="T138:T140" si="49">K138/(M138*N138*O138)*1000000000</f>
        <v>0.97229639312711813</v>
      </c>
      <c r="V138" s="4">
        <f t="shared" ref="V138:V140" si="50">(N138*O138)/1000000/H138</f>
        <v>0.26243974400000003</v>
      </c>
      <c r="W138" s="4">
        <f t="shared" ref="W138:W140" si="51">(N138*O138)/1000000/F138</f>
        <v>0.16402484000000001</v>
      </c>
      <c r="X138" s="4">
        <f t="shared" ref="X138:X140" si="52">(M138*N138*O138)/1000000000/H138</f>
        <v>1.1321650556160001</v>
      </c>
      <c r="Y138" s="4">
        <f t="shared" ref="Y138:Y140" si="53">(M138*N138*O138)/1000000000/F138</f>
        <v>0.70760315975999999</v>
      </c>
      <c r="Z138" s="4">
        <f t="shared" si="44"/>
        <v>0.29120000000000001</v>
      </c>
      <c r="AA138" s="4">
        <f t="shared" si="45"/>
        <v>0.182</v>
      </c>
      <c r="AB138" s="3">
        <f t="shared" si="46"/>
        <v>3.4340659340659339</v>
      </c>
      <c r="AC138" s="3">
        <f t="shared" si="47"/>
        <v>5.4945054945054945</v>
      </c>
      <c r="AD138" s="3">
        <f t="shared" ref="AD138:AD140" si="54">H138/(N138*O138)*1000000</f>
        <v>3.8103984737921404</v>
      </c>
      <c r="AE138" s="3">
        <f t="shared" ref="AE138:AE140" si="55">F138/(N138*O138)*1000000</f>
        <v>6.0966375580674237</v>
      </c>
      <c r="AF138" s="3">
        <f t="shared" ref="AF138:AF140" si="56">H138/(N138*O138*M138)*1000000000</f>
        <v>0.88326343852390821</v>
      </c>
      <c r="AG138" s="3">
        <f t="shared" ref="AG138:AG140" si="57">F138/(N138*O138*M138)*1000000000</f>
        <v>1.4132215016382532</v>
      </c>
    </row>
    <row r="139" spans="1:33">
      <c r="B139" t="s">
        <v>199</v>
      </c>
      <c r="C139">
        <v>50</v>
      </c>
      <c r="E139">
        <v>210</v>
      </c>
      <c r="F139">
        <v>265</v>
      </c>
      <c r="G139">
        <f t="shared" si="41"/>
        <v>131.25</v>
      </c>
      <c r="H139">
        <f t="shared" si="41"/>
        <v>165.625</v>
      </c>
      <c r="I139" t="s">
        <v>202</v>
      </c>
      <c r="K139">
        <v>224</v>
      </c>
      <c r="L139">
        <v>56.65</v>
      </c>
      <c r="M139">
        <v>4451</v>
      </c>
      <c r="N139">
        <v>2970</v>
      </c>
      <c r="O139">
        <v>16605</v>
      </c>
      <c r="P139" s="3">
        <f t="shared" si="42"/>
        <v>0.84528301886792456</v>
      </c>
      <c r="R139" s="3">
        <f t="shared" si="43"/>
        <v>3.9541041482789057</v>
      </c>
      <c r="S139" s="3">
        <f t="shared" si="48"/>
        <v>4.5420581403719007</v>
      </c>
      <c r="T139" s="3">
        <f t="shared" si="49"/>
        <v>1.020457906172074</v>
      </c>
      <c r="V139" s="4">
        <f t="shared" si="50"/>
        <v>0.2977621132075472</v>
      </c>
      <c r="W139" s="4">
        <f t="shared" si="51"/>
        <v>0.186101320754717</v>
      </c>
      <c r="X139" s="4">
        <f t="shared" si="52"/>
        <v>1.3253391658867923</v>
      </c>
      <c r="Y139" s="4">
        <f t="shared" si="53"/>
        <v>0.82833697867924527</v>
      </c>
      <c r="Z139" s="4">
        <f t="shared" si="44"/>
        <v>0.34203773584905661</v>
      </c>
      <c r="AA139" s="4">
        <f t="shared" si="45"/>
        <v>0.21377358490566037</v>
      </c>
      <c r="AB139" s="3">
        <f t="shared" si="46"/>
        <v>2.9236540158870254</v>
      </c>
      <c r="AC139" s="3">
        <f t="shared" si="47"/>
        <v>4.6778464254192409</v>
      </c>
      <c r="AD139" s="3">
        <f t="shared" si="54"/>
        <v>3.358385622763822</v>
      </c>
      <c r="AE139" s="3">
        <f t="shared" si="55"/>
        <v>5.3734169964221152</v>
      </c>
      <c r="AF139" s="3">
        <f t="shared" si="56"/>
        <v>0.75452384245423998</v>
      </c>
      <c r="AG139" s="3">
        <f t="shared" si="57"/>
        <v>1.207238147926784</v>
      </c>
    </row>
    <row r="140" spans="1:33">
      <c r="B140" t="s">
        <v>200</v>
      </c>
      <c r="C140">
        <v>40</v>
      </c>
      <c r="E140">
        <v>75</v>
      </c>
      <c r="F140">
        <v>145</v>
      </c>
      <c r="G140">
        <f t="shared" si="41"/>
        <v>46.875</v>
      </c>
      <c r="H140">
        <f t="shared" si="41"/>
        <v>90.625</v>
      </c>
      <c r="I140" t="s">
        <v>64</v>
      </c>
      <c r="K140">
        <v>119</v>
      </c>
      <c r="L140">
        <v>28.1</v>
      </c>
      <c r="M140">
        <v>3400</v>
      </c>
      <c r="N140">
        <v>2400</v>
      </c>
      <c r="O140">
        <v>13120</v>
      </c>
      <c r="P140" s="3">
        <f t="shared" si="42"/>
        <v>0.82068965517241377</v>
      </c>
      <c r="R140" s="3">
        <f t="shared" si="43"/>
        <v>4.2348754448398571</v>
      </c>
      <c r="S140" s="3">
        <f t="shared" si="48"/>
        <v>3.7792174796747964</v>
      </c>
      <c r="T140" s="3">
        <f t="shared" si="49"/>
        <v>1.1115345528455285</v>
      </c>
      <c r="V140" s="4">
        <f t="shared" si="50"/>
        <v>0.34745379310344826</v>
      </c>
      <c r="W140" s="4">
        <f t="shared" si="51"/>
        <v>0.21715862068965516</v>
      </c>
      <c r="X140" s="4">
        <f t="shared" si="52"/>
        <v>1.1813428965517241</v>
      </c>
      <c r="Y140" s="4">
        <f t="shared" si="53"/>
        <v>0.73833931034482758</v>
      </c>
      <c r="Z140" s="4">
        <f t="shared" si="44"/>
        <v>0.31006896551724139</v>
      </c>
      <c r="AA140" s="4">
        <f t="shared" si="45"/>
        <v>0.19379310344827588</v>
      </c>
      <c r="AB140" s="3">
        <f t="shared" si="46"/>
        <v>3.22508896797153</v>
      </c>
      <c r="AC140" s="3">
        <f t="shared" si="47"/>
        <v>5.160142348754448</v>
      </c>
      <c r="AD140" s="3">
        <f t="shared" si="54"/>
        <v>2.8780805386178865</v>
      </c>
      <c r="AE140" s="3">
        <f t="shared" si="55"/>
        <v>4.6049288617886184</v>
      </c>
      <c r="AF140" s="3">
        <f t="shared" si="56"/>
        <v>0.84649427606408412</v>
      </c>
      <c r="AG140" s="3">
        <f t="shared" si="57"/>
        <v>1.3543908417025348</v>
      </c>
    </row>
    <row r="141" spans="1:33">
      <c r="G141" s="3"/>
      <c r="P141" s="3"/>
      <c r="R141" s="3"/>
      <c r="S141" s="3"/>
      <c r="T141" s="3"/>
      <c r="V141" s="4"/>
      <c r="W141" s="4"/>
      <c r="X141" s="4"/>
      <c r="Y141" s="4"/>
      <c r="Z141" s="4"/>
      <c r="AA141" s="4"/>
      <c r="AB141" s="3"/>
      <c r="AC141" s="3"/>
      <c r="AD141" s="3"/>
      <c r="AE141" s="3"/>
      <c r="AF141" s="3"/>
      <c r="AG141" s="3"/>
    </row>
    <row r="142" spans="1:33">
      <c r="A142" s="17" t="s">
        <v>203</v>
      </c>
      <c r="G142" s="3"/>
      <c r="P142" s="3"/>
      <c r="R142" s="3"/>
      <c r="S142" s="3"/>
      <c r="T142" s="3"/>
      <c r="V142" s="4"/>
      <c r="W142" s="4"/>
      <c r="X142" s="4"/>
      <c r="Y142" s="4"/>
      <c r="Z142" s="4"/>
      <c r="AA142" s="4"/>
      <c r="AB142" s="3"/>
      <c r="AC142" s="3"/>
      <c r="AD142" s="3"/>
      <c r="AE142" s="3"/>
      <c r="AF142" s="3"/>
      <c r="AG142" s="3"/>
    </row>
    <row r="143" spans="1:33">
      <c r="A143" s="1" t="s">
        <v>89</v>
      </c>
      <c r="G143" s="3"/>
      <c r="P143" s="3"/>
      <c r="R143" s="3"/>
      <c r="S143" s="3"/>
      <c r="T143" s="3"/>
      <c r="V143" s="4"/>
      <c r="W143" s="4"/>
      <c r="X143" s="4"/>
      <c r="Y143" s="4"/>
      <c r="Z143" s="4"/>
      <c r="AA143" s="4"/>
      <c r="AB143" s="3"/>
      <c r="AC143" s="3"/>
      <c r="AD143" s="3"/>
      <c r="AE143" s="3"/>
      <c r="AF143" s="3"/>
      <c r="AG143" s="3"/>
    </row>
    <row r="144" spans="1:33">
      <c r="B144" t="s">
        <v>204</v>
      </c>
      <c r="C144">
        <v>125</v>
      </c>
      <c r="F144">
        <v>500</v>
      </c>
      <c r="G144" s="3"/>
      <c r="H144">
        <f t="shared" si="41"/>
        <v>312.5</v>
      </c>
      <c r="I144" t="s">
        <v>59</v>
      </c>
      <c r="K144">
        <v>270</v>
      </c>
      <c r="L144">
        <v>92</v>
      </c>
      <c r="P144" s="3">
        <f t="shared" si="42"/>
        <v>0.54</v>
      </c>
      <c r="R144" s="3">
        <f t="shared" si="43"/>
        <v>2.9347826086956523</v>
      </c>
      <c r="S144" s="3"/>
      <c r="T144" s="3"/>
      <c r="V144" s="4"/>
      <c r="W144" s="4"/>
      <c r="X144" s="4"/>
      <c r="Y144" s="4"/>
      <c r="Z144" s="4">
        <f t="shared" si="44"/>
        <v>0.2944</v>
      </c>
      <c r="AA144" s="4">
        <f t="shared" si="45"/>
        <v>0.184</v>
      </c>
      <c r="AB144" s="3">
        <f t="shared" si="46"/>
        <v>3.3967391304347827</v>
      </c>
      <c r="AC144" s="3">
        <f t="shared" si="47"/>
        <v>5.4347826086956523</v>
      </c>
      <c r="AD144" s="3"/>
      <c r="AE144" s="3"/>
      <c r="AF144" s="3"/>
      <c r="AG144" s="3"/>
    </row>
    <row r="145" spans="1:33">
      <c r="B145" t="s">
        <v>205</v>
      </c>
      <c r="C145">
        <v>90</v>
      </c>
      <c r="F145">
        <v>300</v>
      </c>
      <c r="G145" s="3"/>
      <c r="H145">
        <f t="shared" si="41"/>
        <v>187.5</v>
      </c>
      <c r="I145" t="s">
        <v>208</v>
      </c>
      <c r="K145">
        <v>169</v>
      </c>
      <c r="L145">
        <v>66.8</v>
      </c>
      <c r="P145" s="3">
        <f t="shared" si="42"/>
        <v>0.56333333333333335</v>
      </c>
      <c r="R145" s="3">
        <f t="shared" si="43"/>
        <v>2.5299401197604792</v>
      </c>
      <c r="S145" s="3"/>
      <c r="T145" s="3"/>
      <c r="V145" s="4"/>
      <c r="W145" s="4"/>
      <c r="X145" s="4"/>
      <c r="Y145" s="4"/>
      <c r="Z145" s="4">
        <f t="shared" si="44"/>
        <v>0.35626666666666668</v>
      </c>
      <c r="AA145" s="4">
        <f t="shared" si="45"/>
        <v>0.22266666666666665</v>
      </c>
      <c r="AB145" s="3">
        <f t="shared" si="46"/>
        <v>2.8068862275449105</v>
      </c>
      <c r="AC145" s="3">
        <f t="shared" si="47"/>
        <v>4.4910179640718564</v>
      </c>
      <c r="AD145" s="3"/>
      <c r="AE145" s="3"/>
      <c r="AF145" s="3"/>
      <c r="AG145" s="3"/>
    </row>
    <row r="146" spans="1:33">
      <c r="B146" t="s">
        <v>206</v>
      </c>
      <c r="C146">
        <v>135</v>
      </c>
      <c r="F146">
        <v>600</v>
      </c>
      <c r="G146" s="3"/>
      <c r="H146">
        <f t="shared" ref="G146:H152" si="58">F146/1.6</f>
        <v>375</v>
      </c>
      <c r="I146" t="s">
        <v>52</v>
      </c>
      <c r="K146">
        <v>190</v>
      </c>
      <c r="L146">
        <v>123.5</v>
      </c>
      <c r="P146" s="3">
        <f t="shared" si="42"/>
        <v>0.31666666666666665</v>
      </c>
      <c r="R146" s="3">
        <f t="shared" si="43"/>
        <v>1.5384615384615385</v>
      </c>
      <c r="S146" s="3"/>
      <c r="T146" s="3"/>
      <c r="V146" s="4"/>
      <c r="W146" s="4"/>
      <c r="X146" s="4"/>
      <c r="Y146" s="4"/>
      <c r="Z146" s="4">
        <f t="shared" si="44"/>
        <v>0.32933333333333331</v>
      </c>
      <c r="AA146" s="4">
        <f t="shared" si="45"/>
        <v>0.20583333333333334</v>
      </c>
      <c r="AB146" s="3">
        <f t="shared" si="46"/>
        <v>3.0364372469635628</v>
      </c>
      <c r="AC146" s="3">
        <f t="shared" si="47"/>
        <v>4.8582995951417001</v>
      </c>
      <c r="AD146" s="3"/>
      <c r="AE146" s="3"/>
      <c r="AF146" s="3"/>
      <c r="AG146" s="3"/>
    </row>
    <row r="147" spans="1:33">
      <c r="B147" t="s">
        <v>207</v>
      </c>
      <c r="C147">
        <v>150</v>
      </c>
      <c r="G147" s="3"/>
      <c r="I147" t="s">
        <v>53</v>
      </c>
      <c r="K147">
        <v>301</v>
      </c>
      <c r="L147">
        <v>202</v>
      </c>
      <c r="P147" s="3"/>
      <c r="R147" s="3">
        <f t="shared" si="43"/>
        <v>1.4900990099009901</v>
      </c>
      <c r="S147" s="3"/>
      <c r="T147" s="3"/>
      <c r="V147" s="4"/>
      <c r="W147" s="4"/>
      <c r="X147" s="4"/>
      <c r="Y147" s="4"/>
      <c r="Z147" s="4"/>
      <c r="AA147" s="4"/>
      <c r="AB147" s="3"/>
      <c r="AC147" s="3"/>
      <c r="AD147" s="3"/>
      <c r="AE147" s="3"/>
      <c r="AF147" s="3"/>
      <c r="AG147" s="3"/>
    </row>
    <row r="148" spans="1:33">
      <c r="G148" s="3"/>
      <c r="P148" s="3"/>
      <c r="R148" s="3"/>
      <c r="S148" s="3"/>
      <c r="T148" s="3"/>
      <c r="V148" s="4"/>
      <c r="W148" s="4"/>
      <c r="X148" s="4"/>
      <c r="Y148" s="4"/>
      <c r="Z148" s="4"/>
      <c r="AA148" s="4"/>
      <c r="AB148" s="3"/>
      <c r="AC148" s="3"/>
      <c r="AD148" s="3"/>
      <c r="AE148" s="3"/>
      <c r="AF148" s="3"/>
      <c r="AG148" s="3"/>
    </row>
    <row r="149" spans="1:33">
      <c r="A149" s="17" t="s">
        <v>209</v>
      </c>
      <c r="G149" s="3"/>
      <c r="P149" s="3"/>
      <c r="R149" s="3"/>
      <c r="S149" s="3"/>
      <c r="T149" s="3"/>
      <c r="V149" s="4"/>
      <c r="W149" s="4"/>
      <c r="X149" s="4"/>
      <c r="Y149" s="4"/>
      <c r="Z149" s="4"/>
      <c r="AA149" s="4"/>
      <c r="AB149" s="3"/>
      <c r="AC149" s="3"/>
      <c r="AD149" s="3"/>
      <c r="AE149" s="3"/>
      <c r="AF149" s="3"/>
      <c r="AG149" s="3"/>
    </row>
    <row r="150" spans="1:33">
      <c r="A150" s="1" t="s">
        <v>210</v>
      </c>
      <c r="G150" s="3"/>
      <c r="P150" s="3"/>
      <c r="R150" s="3"/>
      <c r="S150" s="3"/>
      <c r="T150" s="3"/>
      <c r="V150" s="4"/>
      <c r="W150" s="4"/>
      <c r="X150" s="4"/>
      <c r="Y150" s="4"/>
      <c r="Z150" s="4"/>
      <c r="AA150" s="4"/>
      <c r="AB150" s="3"/>
      <c r="AC150" s="3"/>
      <c r="AD150" s="3"/>
      <c r="AE150" s="3"/>
      <c r="AF150" s="3"/>
      <c r="AG150" s="3"/>
    </row>
    <row r="151" spans="1:33">
      <c r="B151" t="s">
        <v>211</v>
      </c>
      <c r="C151">
        <v>20</v>
      </c>
      <c r="F151">
        <v>120</v>
      </c>
      <c r="G151" s="3"/>
      <c r="H151">
        <f t="shared" si="58"/>
        <v>75</v>
      </c>
      <c r="I151" t="s">
        <v>213</v>
      </c>
      <c r="K151">
        <v>120</v>
      </c>
      <c r="L151">
        <v>180</v>
      </c>
      <c r="P151" s="3">
        <f t="shared" si="42"/>
        <v>1</v>
      </c>
      <c r="R151" s="3">
        <f t="shared" si="43"/>
        <v>0.66666666666666663</v>
      </c>
      <c r="S151" s="3"/>
      <c r="T151" s="3"/>
      <c r="V151" s="4"/>
      <c r="W151" s="4"/>
      <c r="X151" s="4"/>
      <c r="Y151" s="4"/>
      <c r="Z151" s="4">
        <f t="shared" si="44"/>
        <v>2.4</v>
      </c>
      <c r="AA151" s="4">
        <f t="shared" si="45"/>
        <v>1.5</v>
      </c>
      <c r="AB151" s="3">
        <f t="shared" si="46"/>
        <v>0.41666666666666669</v>
      </c>
      <c r="AC151" s="3">
        <f t="shared" si="47"/>
        <v>0.66666666666666663</v>
      </c>
      <c r="AD151" s="3"/>
      <c r="AE151" s="3"/>
      <c r="AF151" s="3"/>
      <c r="AG151" s="3"/>
    </row>
    <row r="152" spans="1:33">
      <c r="B152" t="s">
        <v>212</v>
      </c>
      <c r="C152">
        <v>10</v>
      </c>
      <c r="E152">
        <v>190</v>
      </c>
      <c r="F152">
        <v>950</v>
      </c>
      <c r="G152">
        <f t="shared" si="58"/>
        <v>118.75</v>
      </c>
      <c r="H152">
        <f t="shared" si="58"/>
        <v>593.75</v>
      </c>
      <c r="I152" t="s">
        <v>214</v>
      </c>
      <c r="J152">
        <v>130</v>
      </c>
      <c r="K152">
        <v>400</v>
      </c>
      <c r="P152" s="3">
        <f t="shared" si="42"/>
        <v>0.42105263157894735</v>
      </c>
      <c r="R152" s="3"/>
      <c r="S152" s="3"/>
      <c r="T152" s="3"/>
      <c r="V152" s="4"/>
      <c r="W152" s="4"/>
      <c r="X152" s="4"/>
      <c r="Y152" s="4"/>
      <c r="Z152" s="4"/>
      <c r="AA152" s="4"/>
      <c r="AB152" s="3"/>
      <c r="AC152" s="3"/>
      <c r="AD152" s="3"/>
      <c r="AE152" s="3"/>
      <c r="AF152" s="3"/>
      <c r="AG152" s="3"/>
    </row>
    <row r="153" spans="1:33">
      <c r="G153" s="3"/>
      <c r="H153" s="3"/>
      <c r="P153" s="3"/>
      <c r="R153" s="3"/>
      <c r="S153" s="3"/>
      <c r="T153" s="3"/>
      <c r="V153" s="4"/>
      <c r="W153" s="4"/>
      <c r="X153" s="4"/>
      <c r="Y153" s="4"/>
      <c r="Z153" s="4"/>
      <c r="AA153" s="4"/>
      <c r="AB153" s="3"/>
      <c r="AC153" s="3"/>
      <c r="AD153" s="3"/>
      <c r="AE153" s="3"/>
      <c r="AF153" s="3"/>
      <c r="AG153" s="3"/>
    </row>
    <row r="154" spans="1:33">
      <c r="G154" s="3"/>
      <c r="H154" s="3"/>
      <c r="P154" s="3"/>
      <c r="R154" s="3"/>
      <c r="S154" s="3"/>
      <c r="T154" s="3"/>
      <c r="V154" s="4"/>
      <c r="W154" s="4"/>
      <c r="X154" s="4"/>
      <c r="Y154" s="4"/>
      <c r="Z154" s="4"/>
      <c r="AA154" s="4"/>
      <c r="AB154" s="3"/>
      <c r="AC154" s="3"/>
      <c r="AD154" s="3"/>
      <c r="AE154" s="3"/>
      <c r="AF154" s="3"/>
      <c r="AG154" s="3"/>
    </row>
    <row r="155" spans="1:33">
      <c r="G155" s="3"/>
      <c r="H155" s="3"/>
      <c r="P155" s="3"/>
      <c r="R155" s="3"/>
      <c r="S155" s="3"/>
      <c r="T155" s="3"/>
      <c r="V155" s="4"/>
      <c r="W155" s="4"/>
      <c r="X155" s="4"/>
      <c r="Y155" s="4"/>
      <c r="Z155" s="4"/>
      <c r="AA155" s="4"/>
      <c r="AB155" s="3"/>
      <c r="AC155" s="3"/>
      <c r="AD155" s="3"/>
      <c r="AE155" s="3"/>
      <c r="AF155" s="3"/>
      <c r="AG155" s="3"/>
    </row>
    <row r="156" spans="1:33">
      <c r="P156" s="3"/>
      <c r="R156" s="3"/>
      <c r="S156" s="3"/>
      <c r="T156" s="3"/>
      <c r="V156" s="4"/>
      <c r="W156" s="4"/>
      <c r="X156" s="4"/>
      <c r="Y156" s="4"/>
      <c r="Z156" s="4"/>
      <c r="AA156" s="4"/>
      <c r="AB156" s="3"/>
      <c r="AC156" s="3"/>
      <c r="AD156" s="3"/>
      <c r="AE156" s="3"/>
      <c r="AF156" s="3"/>
      <c r="AG156" s="3"/>
    </row>
    <row r="157" spans="1:33">
      <c r="P157" s="3"/>
      <c r="R157" s="3"/>
      <c r="S157" s="3"/>
      <c r="T157" s="3"/>
      <c r="V157" s="4"/>
      <c r="W157" s="4"/>
      <c r="X157" s="4"/>
      <c r="Y157" s="4"/>
      <c r="Z157" s="4"/>
      <c r="AA157" s="4"/>
      <c r="AB157" s="3"/>
      <c r="AC157" s="3"/>
      <c r="AD157" s="3"/>
      <c r="AE157" s="3"/>
      <c r="AF157" s="3"/>
      <c r="AG157" s="3"/>
    </row>
    <row r="158" spans="1:33">
      <c r="G158" s="3"/>
      <c r="H158" s="3"/>
      <c r="P158" s="3"/>
      <c r="R158" s="3"/>
      <c r="S158" s="3"/>
      <c r="T158" s="3"/>
      <c r="V158" s="4"/>
      <c r="W158" s="4"/>
      <c r="X158" s="4"/>
      <c r="Y158" s="4"/>
      <c r="Z158" s="4"/>
      <c r="AA158" s="4"/>
      <c r="AB158" s="3"/>
      <c r="AC158" s="3"/>
      <c r="AD158" s="3"/>
      <c r="AE158" s="3"/>
      <c r="AF158" s="3"/>
      <c r="AG158" s="3"/>
    </row>
    <row r="159" spans="1:33">
      <c r="G159" s="3"/>
      <c r="H159" s="3"/>
      <c r="P159" s="3"/>
      <c r="R159" s="3"/>
      <c r="S159" s="3"/>
      <c r="T159" s="3"/>
      <c r="V159" s="4"/>
      <c r="W159" s="4"/>
      <c r="X159" s="4"/>
      <c r="Y159" s="4"/>
      <c r="Z159" s="4"/>
      <c r="AA159" s="4"/>
      <c r="AB159" s="3"/>
      <c r="AC159" s="3"/>
      <c r="AD159" s="3"/>
      <c r="AE159" s="3"/>
      <c r="AF159" s="3"/>
      <c r="AG159" s="3"/>
    </row>
    <row r="160" spans="1:33">
      <c r="G160" s="3"/>
      <c r="H160" s="3"/>
      <c r="P160" s="3"/>
      <c r="R160" s="3"/>
      <c r="S160" s="3"/>
      <c r="T160" s="3"/>
      <c r="V160" s="4"/>
      <c r="W160" s="4"/>
      <c r="X160" s="4"/>
      <c r="Y160" s="4"/>
      <c r="Z160" s="4"/>
      <c r="AA160" s="4"/>
      <c r="AB160" s="3"/>
      <c r="AC160" s="3"/>
      <c r="AD160" s="3"/>
      <c r="AE160" s="3"/>
      <c r="AF160" s="3"/>
      <c r="AG160" s="3"/>
    </row>
    <row r="161" spans="7:33">
      <c r="G161" s="3"/>
      <c r="H161" s="3"/>
      <c r="P161" s="3"/>
      <c r="R161" s="3"/>
      <c r="S161" s="3"/>
      <c r="T161" s="3"/>
      <c r="V161" s="4"/>
      <c r="W161" s="4"/>
      <c r="X161" s="4"/>
      <c r="Y161" s="4"/>
      <c r="Z161" s="4"/>
      <c r="AA161" s="4"/>
      <c r="AB161" s="3"/>
      <c r="AC161" s="3"/>
      <c r="AD161" s="3"/>
      <c r="AE161" s="3"/>
      <c r="AF161" s="3"/>
      <c r="AG161" s="3"/>
    </row>
    <row r="162" spans="7:33">
      <c r="G162" s="3"/>
      <c r="H162" s="3"/>
      <c r="P162" s="3"/>
      <c r="R162" s="3"/>
      <c r="S162" s="3"/>
      <c r="T162" s="3"/>
      <c r="V162" s="4"/>
      <c r="W162" s="4"/>
      <c r="X162" s="4"/>
      <c r="Y162" s="4"/>
      <c r="Z162" s="4"/>
      <c r="AA162" s="4"/>
      <c r="AB162" s="3"/>
      <c r="AC162" s="3"/>
      <c r="AD162" s="3"/>
      <c r="AE162" s="3"/>
      <c r="AF162" s="3"/>
      <c r="AG162" s="3"/>
    </row>
    <row r="163" spans="7:33">
      <c r="G163" s="3"/>
      <c r="H163" s="3"/>
      <c r="P163" s="3"/>
      <c r="R163" s="3"/>
      <c r="S163" s="3"/>
      <c r="T163" s="3"/>
      <c r="V163" s="4"/>
      <c r="W163" s="4"/>
      <c r="X163" s="4"/>
      <c r="Y163" s="4"/>
      <c r="Z163" s="4"/>
      <c r="AA163" s="4"/>
      <c r="AB163" s="3"/>
      <c r="AC163" s="3"/>
      <c r="AD163" s="3"/>
      <c r="AE163" s="3"/>
      <c r="AF163" s="3"/>
      <c r="AG163" s="3"/>
    </row>
    <row r="164" spans="7:33">
      <c r="G164" s="3"/>
      <c r="H164" s="3"/>
      <c r="P164" s="3"/>
      <c r="R164" s="3"/>
      <c r="S164" s="3"/>
      <c r="T164" s="3"/>
      <c r="V164" s="4"/>
      <c r="W164" s="4"/>
      <c r="X164" s="4"/>
      <c r="Y164" s="4"/>
      <c r="Z164" s="4"/>
      <c r="AA164" s="4"/>
      <c r="AB164" s="3"/>
      <c r="AC164" s="3"/>
      <c r="AD164" s="3"/>
      <c r="AE164" s="3"/>
      <c r="AF164" s="3"/>
      <c r="AG164" s="3"/>
    </row>
    <row r="165" spans="7:33">
      <c r="G165" s="3"/>
      <c r="H165" s="3"/>
      <c r="P165" s="3"/>
      <c r="R165" s="3"/>
      <c r="S165" s="3"/>
      <c r="T165" s="3"/>
      <c r="V165" s="4"/>
      <c r="W165" s="4"/>
      <c r="X165" s="4"/>
      <c r="Y165" s="4"/>
      <c r="Z165" s="4"/>
      <c r="AA165" s="4"/>
      <c r="AB165" s="3"/>
      <c r="AC165" s="3"/>
      <c r="AD165" s="3"/>
      <c r="AE165" s="3"/>
      <c r="AF165" s="3"/>
      <c r="AG165" s="3"/>
    </row>
    <row r="166" spans="7:33">
      <c r="G166" s="3"/>
      <c r="H166" s="3"/>
      <c r="P166" s="3"/>
      <c r="R166" s="3"/>
      <c r="S166" s="3"/>
      <c r="T166" s="3"/>
      <c r="V166" s="4"/>
      <c r="W166" s="4"/>
      <c r="X166" s="4"/>
      <c r="Y166" s="4"/>
      <c r="Z166" s="4"/>
      <c r="AA166" s="4"/>
      <c r="AB166" s="3"/>
      <c r="AC166" s="3"/>
      <c r="AD166" s="3"/>
      <c r="AE166" s="3"/>
      <c r="AF166" s="3"/>
      <c r="AG166" s="3"/>
    </row>
    <row r="167" spans="7:33">
      <c r="P167" s="3"/>
      <c r="R167" s="3"/>
      <c r="S167" s="3"/>
      <c r="T167" s="3"/>
      <c r="V167" s="4"/>
      <c r="W167" s="4"/>
      <c r="X167" s="4"/>
      <c r="Y167" s="4"/>
      <c r="Z167" s="4"/>
      <c r="AA167" s="4"/>
      <c r="AB167" s="3"/>
      <c r="AC167" s="3"/>
      <c r="AD167" s="3"/>
      <c r="AE167" s="3"/>
      <c r="AF167" s="3"/>
      <c r="AG167" s="3"/>
    </row>
    <row r="168" spans="7:33">
      <c r="P168" s="3"/>
      <c r="R168" s="3"/>
      <c r="S168" s="3"/>
      <c r="T168" s="3"/>
      <c r="V168" s="4"/>
      <c r="W168" s="4"/>
      <c r="X168" s="4"/>
      <c r="Y168" s="4"/>
      <c r="Z168" s="4"/>
      <c r="AA168" s="4"/>
      <c r="AB168" s="3"/>
      <c r="AC168" s="3"/>
      <c r="AD168" s="3"/>
      <c r="AE168" s="3"/>
      <c r="AF168" s="3"/>
      <c r="AG168" s="3"/>
    </row>
    <row r="169" spans="7:33">
      <c r="P169" s="3"/>
      <c r="R169" s="3"/>
      <c r="S169" s="3"/>
      <c r="T169" s="3"/>
      <c r="V169" s="4"/>
      <c r="W169" s="4"/>
      <c r="X169" s="4"/>
      <c r="Y169" s="4"/>
      <c r="Z169" s="4"/>
      <c r="AA169" s="4"/>
      <c r="AB169" s="3"/>
      <c r="AC169" s="3"/>
      <c r="AD169" s="3"/>
      <c r="AE169" s="3"/>
      <c r="AF169" s="3"/>
      <c r="AG169" s="3"/>
    </row>
    <row r="170" spans="7:33">
      <c r="P170" s="3"/>
      <c r="R170" s="3"/>
      <c r="S170" s="3"/>
      <c r="T170" s="3"/>
      <c r="V170" s="4"/>
      <c r="W170" s="4"/>
      <c r="X170" s="4"/>
      <c r="Y170" s="4"/>
      <c r="Z170" s="4"/>
      <c r="AA170" s="4"/>
      <c r="AB170" s="3"/>
      <c r="AC170" s="3"/>
      <c r="AD170" s="3"/>
      <c r="AE170" s="3"/>
      <c r="AF170" s="3"/>
      <c r="AG170" s="3"/>
    </row>
    <row r="171" spans="7:33">
      <c r="P171" s="3"/>
      <c r="R171" s="3"/>
      <c r="S171" s="3"/>
      <c r="T171" s="3"/>
      <c r="V171" s="4"/>
      <c r="W171" s="4"/>
      <c r="X171" s="4"/>
      <c r="Y171" s="4"/>
      <c r="Z171" s="4"/>
      <c r="AA171" s="4"/>
      <c r="AB171" s="3"/>
      <c r="AC171" s="3"/>
      <c r="AD171" s="3"/>
      <c r="AE171" s="3"/>
      <c r="AF171" s="3"/>
      <c r="AG171" s="3"/>
    </row>
    <row r="172" spans="7:33">
      <c r="P172" s="3"/>
      <c r="R172" s="3"/>
      <c r="S172" s="3"/>
      <c r="T172" s="3"/>
      <c r="V172" s="4"/>
      <c r="W172" s="4"/>
      <c r="X172" s="4"/>
      <c r="Y172" s="4"/>
      <c r="Z172" s="4"/>
      <c r="AA172" s="4"/>
      <c r="AB172" s="3"/>
      <c r="AC172" s="3"/>
      <c r="AD172" s="3"/>
      <c r="AE172" s="3"/>
      <c r="AF172" s="3"/>
      <c r="AG172" s="3"/>
    </row>
  </sheetData>
  <mergeCells count="10">
    <mergeCell ref="AB2:AC2"/>
    <mergeCell ref="AD2:AE2"/>
    <mergeCell ref="AF2:AG2"/>
    <mergeCell ref="J3:K3"/>
    <mergeCell ref="C1:D1"/>
    <mergeCell ref="E1:H1"/>
    <mergeCell ref="J1:K1"/>
    <mergeCell ref="M1:O1"/>
    <mergeCell ref="R1:T1"/>
    <mergeCell ref="AB1:AG1"/>
  </mergeCells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7</vt:i4>
      </vt:variant>
    </vt:vector>
  </HeadingPairs>
  <TitlesOfParts>
    <vt:vector size="8" baseType="lpstr">
      <vt:lpstr>Tabelle1</vt:lpstr>
      <vt:lpstr>Arbeitsbedarf</vt:lpstr>
      <vt:lpstr>Maschinenmassen</vt:lpstr>
      <vt:lpstr>Volumenbedarf</vt:lpstr>
      <vt:lpstr>Flächenbedarf</vt:lpstr>
      <vt:lpstr>LeistungV</vt:lpstr>
      <vt:lpstr>Leistungm2</vt:lpstr>
      <vt:lpstr>Leistungmasse</vt:lpstr>
    </vt:vector>
  </TitlesOfParts>
  <Company>TU Bergakademie Freiberg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JPL</cp:lastModifiedBy>
  <dcterms:created xsi:type="dcterms:W3CDTF">2008-10-16T11:57:38Z</dcterms:created>
  <dcterms:modified xsi:type="dcterms:W3CDTF">2008-10-21T14:28:12Z</dcterms:modified>
</cp:coreProperties>
</file>