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10" windowWidth="14640" windowHeight="7620" firstSheet="3" activeTab="7"/>
  </bookViews>
  <sheets>
    <sheet name="Tabelle1" sheetId="1" r:id="rId1"/>
    <sheet name="Arbeitsbedarf" sheetId="3" r:id="rId2"/>
    <sheet name="Maschinenmassen" sheetId="5" r:id="rId3"/>
    <sheet name="Volumenbedarf" sheetId="6" r:id="rId4"/>
    <sheet name="Flächenbedarf" sheetId="7" r:id="rId5"/>
    <sheet name="LeistungV" sheetId="8" r:id="rId6"/>
    <sheet name="Leistungm2" sheetId="9" r:id="rId7"/>
    <sheet name="Leistungmasse" sheetId="10" r:id="rId8"/>
  </sheets>
  <calcPr calcId="124519"/>
</workbook>
</file>

<file path=xl/calcChain.xml><?xml version="1.0" encoding="utf-8"?>
<calcChain xmlns="http://schemas.openxmlformats.org/spreadsheetml/2006/main">
  <c r="N6" i="1"/>
  <c r="P6"/>
  <c r="Q6"/>
  <c r="R6"/>
  <c r="U6"/>
  <c r="W6"/>
  <c r="Y6"/>
  <c r="AA6"/>
  <c r="AC6"/>
  <c r="AE6"/>
  <c r="P9"/>
  <c r="Q9"/>
  <c r="R9"/>
  <c r="P10"/>
  <c r="Q10"/>
  <c r="R10"/>
  <c r="Q13"/>
  <c r="R13"/>
  <c r="P26"/>
  <c r="Q26"/>
  <c r="R26"/>
  <c r="P27"/>
  <c r="Q27"/>
  <c r="R27"/>
  <c r="P28"/>
  <c r="Q28"/>
  <c r="R28"/>
  <c r="P48"/>
  <c r="Q48"/>
  <c r="R48"/>
  <c r="P49"/>
  <c r="Q49"/>
  <c r="R49"/>
  <c r="P50"/>
  <c r="P51"/>
  <c r="Q51"/>
  <c r="R51"/>
  <c r="P52"/>
  <c r="P53"/>
  <c r="Q53"/>
  <c r="R53"/>
  <c r="P54"/>
  <c r="Q54"/>
  <c r="P55"/>
  <c r="Q55"/>
  <c r="R55"/>
  <c r="P56"/>
  <c r="Q56"/>
  <c r="R56"/>
  <c r="P57"/>
  <c r="Q57"/>
  <c r="R57"/>
  <c r="P58"/>
  <c r="Q58"/>
  <c r="R58"/>
  <c r="P59"/>
  <c r="Q59"/>
  <c r="R59"/>
  <c r="N63"/>
  <c r="P63"/>
  <c r="Y63"/>
  <c r="AA63"/>
  <c r="N67"/>
  <c r="P67"/>
  <c r="Q67"/>
  <c r="R67"/>
  <c r="U67"/>
  <c r="W67"/>
  <c r="Y67"/>
  <c r="AA67"/>
  <c r="AC67"/>
  <c r="AE67"/>
  <c r="N68"/>
  <c r="P68"/>
  <c r="Q68"/>
  <c r="R68"/>
  <c r="U68"/>
  <c r="W68"/>
  <c r="Y68"/>
  <c r="AA68"/>
  <c r="AC68"/>
  <c r="AE68"/>
  <c r="N69"/>
  <c r="P69"/>
  <c r="Q69"/>
  <c r="R69"/>
  <c r="U69"/>
  <c r="W69"/>
  <c r="Y69"/>
  <c r="AA69"/>
  <c r="AC69"/>
  <c r="AE69"/>
  <c r="N70"/>
  <c r="P70"/>
  <c r="Q70"/>
  <c r="R70"/>
  <c r="U70"/>
  <c r="W70"/>
  <c r="Y70"/>
  <c r="AA70"/>
  <c r="AC70"/>
  <c r="AE70"/>
  <c r="N71"/>
  <c r="P71"/>
  <c r="Q71"/>
  <c r="R71"/>
  <c r="U71"/>
  <c r="W71"/>
  <c r="Y71"/>
  <c r="AA71"/>
  <c r="AC71"/>
  <c r="AE71"/>
  <c r="N72"/>
  <c r="P72"/>
  <c r="Q72"/>
  <c r="R72"/>
  <c r="U72"/>
  <c r="W72"/>
  <c r="Y72"/>
  <c r="AA72"/>
  <c r="AC72"/>
  <c r="AE72"/>
  <c r="N73"/>
  <c r="P73"/>
  <c r="Q73"/>
  <c r="R73"/>
  <c r="U73"/>
  <c r="W73"/>
  <c r="Y73"/>
  <c r="AA73"/>
  <c r="AC73"/>
  <c r="AE73"/>
  <c r="N74"/>
  <c r="P74"/>
  <c r="Q74"/>
  <c r="R74"/>
  <c r="U74"/>
  <c r="W74"/>
  <c r="Y74"/>
  <c r="AA74"/>
  <c r="AC74"/>
  <c r="AE74"/>
  <c r="N76"/>
  <c r="N77"/>
  <c r="N78"/>
  <c r="N79"/>
  <c r="N83"/>
  <c r="N84"/>
  <c r="N85"/>
  <c r="N90"/>
  <c r="P90"/>
  <c r="Q90"/>
  <c r="R90"/>
  <c r="U90"/>
  <c r="W90"/>
  <c r="Y90"/>
  <c r="AA90"/>
  <c r="AC90"/>
  <c r="AE90"/>
  <c r="N91"/>
  <c r="P91"/>
  <c r="Q91"/>
  <c r="R91"/>
  <c r="U91"/>
  <c r="W91"/>
  <c r="Y91"/>
  <c r="AA91"/>
  <c r="AC91"/>
  <c r="AE91"/>
  <c r="N92"/>
  <c r="P92"/>
  <c r="Q92"/>
  <c r="R92"/>
  <c r="U92"/>
  <c r="W92"/>
  <c r="Y92"/>
  <c r="AA92"/>
  <c r="AC92"/>
  <c r="AE92"/>
  <c r="E91"/>
  <c r="E92"/>
  <c r="E90"/>
  <c r="F90"/>
  <c r="T90" s="1"/>
  <c r="F91"/>
  <c r="T91" s="1"/>
  <c r="F92"/>
  <c r="T92" s="1"/>
  <c r="F83"/>
  <c r="F84"/>
  <c r="F85"/>
  <c r="F67"/>
  <c r="T67" s="1"/>
  <c r="F68"/>
  <c r="T68" s="1"/>
  <c r="F69"/>
  <c r="T69" s="1"/>
  <c r="F70"/>
  <c r="T70" s="1"/>
  <c r="F71"/>
  <c r="T71" s="1"/>
  <c r="F72"/>
  <c r="T72" s="1"/>
  <c r="F73"/>
  <c r="T73" s="1"/>
  <c r="F74"/>
  <c r="T74" s="1"/>
  <c r="F76"/>
  <c r="F77"/>
  <c r="F78"/>
  <c r="F79"/>
  <c r="F63"/>
  <c r="X63" s="1"/>
  <c r="F20"/>
  <c r="F22"/>
  <c r="F18"/>
  <c r="E6"/>
  <c r="F6"/>
  <c r="T6" s="1"/>
  <c r="AD92" l="1"/>
  <c r="AB92"/>
  <c r="Z92"/>
  <c r="X92"/>
  <c r="V92"/>
  <c r="AD91"/>
  <c r="AB91"/>
  <c r="Z91"/>
  <c r="X91"/>
  <c r="V91"/>
  <c r="AD90"/>
  <c r="AB90"/>
  <c r="Z90"/>
  <c r="X90"/>
  <c r="V90"/>
  <c r="AD74"/>
  <c r="AB74"/>
  <c r="Z74"/>
  <c r="X74"/>
  <c r="V74"/>
  <c r="AD73"/>
  <c r="AB73"/>
  <c r="Z73"/>
  <c r="X73"/>
  <c r="V73"/>
  <c r="AD72"/>
  <c r="AB72"/>
  <c r="Z72"/>
  <c r="X72"/>
  <c r="V72"/>
  <c r="AD71"/>
  <c r="AB71"/>
  <c r="Z71"/>
  <c r="X71"/>
  <c r="V71"/>
  <c r="AD70"/>
  <c r="AB70"/>
  <c r="Z70"/>
  <c r="X70"/>
  <c r="V70"/>
  <c r="AD69"/>
  <c r="AB69"/>
  <c r="Z69"/>
  <c r="X69"/>
  <c r="V69"/>
  <c r="AD68"/>
  <c r="AB68"/>
  <c r="Z68"/>
  <c r="X68"/>
  <c r="V68"/>
  <c r="AD67"/>
  <c r="AB67"/>
  <c r="Z67"/>
  <c r="X67"/>
  <c r="V67"/>
  <c r="Z63"/>
  <c r="AD6"/>
  <c r="AB6"/>
  <c r="Z6"/>
  <c r="X6"/>
  <c r="V6"/>
</calcChain>
</file>

<file path=xl/sharedStrings.xml><?xml version="1.0" encoding="utf-8"?>
<sst xmlns="http://schemas.openxmlformats.org/spreadsheetml/2006/main" count="132" uniqueCount="125">
  <si>
    <t>Hersteller</t>
  </si>
  <si>
    <t>Typenbezeichnung</t>
  </si>
  <si>
    <t>Durchsatz</t>
  </si>
  <si>
    <t>Leistung</t>
  </si>
  <si>
    <t>Transportgewicht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</si>
  <si>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</si>
  <si>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</si>
  <si>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</si>
  <si>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</si>
  <si>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</si>
  <si>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</si>
  <si>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</si>
  <si>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</si>
  <si>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</si>
  <si>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</si>
  <si>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</si>
  <si>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</si>
  <si>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</si>
  <si>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</si>
  <si>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</si>
  <si>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</si>
  <si>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</si>
  <si>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</si>
  <si>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[mm]</t>
  </si>
  <si>
    <t>[t/h]</t>
  </si>
  <si>
    <t>[m³/h]</t>
  </si>
  <si>
    <t>[mm x mm]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</si>
  <si>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</si>
  <si>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</si>
  <si>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</si>
  <si>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</si>
  <si>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</si>
  <si>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</si>
  <si>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</si>
  <si>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</si>
  <si>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</si>
  <si>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</si>
  <si>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</si>
  <si>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</si>
  <si>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</si>
  <si>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</si>
  <si>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</si>
  <si>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</si>
  <si>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</si>
  <si>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</si>
  <si>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Metso</t>
  </si>
  <si>
    <t>Brechanlage</t>
  </si>
  <si>
    <t>Extec</t>
  </si>
  <si>
    <t>Fintec</t>
  </si>
  <si>
    <t>Kleemann</t>
  </si>
  <si>
    <t>MFL</t>
  </si>
  <si>
    <t>Posch</t>
  </si>
  <si>
    <t>Brechzug Flex Track</t>
  </si>
  <si>
    <t>Sandvik</t>
  </si>
  <si>
    <t>Aubema</t>
  </si>
  <si>
    <t>Kegelbrecher</t>
  </si>
  <si>
    <t>44 SBS cone</t>
  </si>
  <si>
    <t>38 SBS</t>
  </si>
  <si>
    <t>Fintec F 10 80</t>
  </si>
  <si>
    <t>Maulweite</t>
  </si>
  <si>
    <t>Kreiselbrecher</t>
  </si>
  <si>
    <t>Mobicone MCO 11</t>
  </si>
  <si>
    <t>Mobicone MCO 9</t>
  </si>
  <si>
    <t>Mobicone MCO 9S</t>
  </si>
  <si>
    <t>Mobicone MCO 11S</t>
  </si>
  <si>
    <t>Mobicone MCO 13</t>
  </si>
  <si>
    <t>Mobicone MCO 13S</t>
  </si>
  <si>
    <t>NW80 100HPS</t>
  </si>
  <si>
    <t>NW80 200HPS</t>
  </si>
  <si>
    <t>NW95 200HPS</t>
  </si>
  <si>
    <t>Nordberg NW100HP</t>
  </si>
  <si>
    <t>Nordberg NW100HPF</t>
  </si>
  <si>
    <t>Nordberg NW100HPC</t>
  </si>
  <si>
    <t>Nordberg NW100GP</t>
  </si>
  <si>
    <t>Nordberg NW100GPF</t>
  </si>
  <si>
    <t>Nordberg NW100GPC</t>
  </si>
  <si>
    <t>Nordberg NW100HPC-C</t>
  </si>
  <si>
    <t>Nordberg NW200HP</t>
  </si>
  <si>
    <t>Nordberg NW200HPF</t>
  </si>
  <si>
    <t>Nordberg NW200HPC</t>
  </si>
  <si>
    <t>Nordberg NW200GP</t>
  </si>
  <si>
    <t>Nordberg NW200GPF</t>
  </si>
  <si>
    <t>Nordberg NW1100C</t>
  </si>
  <si>
    <t>Nordberg NW300HP</t>
  </si>
  <si>
    <t>Nordberg NW300HPF</t>
  </si>
  <si>
    <t>Nordberg NW300HPD</t>
  </si>
  <si>
    <t>Nordberg NW300GP</t>
  </si>
  <si>
    <t>Nordberg NW300GPF</t>
  </si>
  <si>
    <t>Nordberg NW300GPD</t>
  </si>
  <si>
    <t>Nordberg LT100GPB</t>
  </si>
  <si>
    <t>Nordberg LT1100</t>
  </si>
  <si>
    <t>Nordberg LT200HP</t>
  </si>
  <si>
    <t>Nordberg LT300GPB</t>
  </si>
  <si>
    <t>Nordberg LT300GPC</t>
  </si>
  <si>
    <t>Nordberg LT300HPB</t>
  </si>
  <si>
    <t>Nordberg LT300HP</t>
  </si>
  <si>
    <t>Nordberg LT300GP(S)</t>
  </si>
  <si>
    <t>NW200GPS</t>
  </si>
  <si>
    <t>NW200GPSF</t>
  </si>
  <si>
    <t>NW300GPS</t>
  </si>
  <si>
    <t>NW300GPSF</t>
  </si>
  <si>
    <t>CC80 T</t>
  </si>
  <si>
    <t>Mobile Kegelbrecher</t>
  </si>
  <si>
    <t>K30 - 1140</t>
  </si>
  <si>
    <t>K40 - 1370</t>
  </si>
  <si>
    <t>K30 1140 C-1</t>
  </si>
  <si>
    <t>K30 1140 V-1 C-1</t>
  </si>
  <si>
    <t>K 1140 C-2</t>
  </si>
  <si>
    <t>K 1140 C-3</t>
  </si>
  <si>
    <t>K 1370 C-3</t>
  </si>
  <si>
    <t>K 1370 C-2</t>
  </si>
  <si>
    <t>B 137 R/AS/ARo + K 1140C-2</t>
  </si>
  <si>
    <t>B 137 R/AS/ARo + K 1140C-3</t>
  </si>
  <si>
    <t>B 137 R/AS/ARo + K 1370C-2</t>
  </si>
  <si>
    <t>B 137 R/AS/ARo + K 1370C-3</t>
  </si>
  <si>
    <t>Mobile Brech-und Siebanlagen</t>
  </si>
  <si>
    <t>UH440i</t>
  </si>
  <si>
    <t>UH420</t>
  </si>
  <si>
    <t>UV320</t>
  </si>
  <si>
    <t>UF320</t>
  </si>
  <si>
    <t>Terex</t>
  </si>
  <si>
    <t>Brechanlagen</t>
  </si>
  <si>
    <t>Maxtrak 1000</t>
  </si>
  <si>
    <t>Maxtrak 1300</t>
  </si>
  <si>
    <t>1000 SR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</si>
</sst>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Tabelle1!$N$6</c:f>
              <c:numCache>
                <c:formatCode>0.00</c:formatCode>
                <c:ptCount val="1"/>
                <c:pt idx="0">
                  <c:v>1.0416666666666667</c:v>
                </c:pt>
              </c:numCache>
            </c:numRef>
          </c:yVal>
        </c:ser>
        <c:ser>
          <c:idx val="2"/>
          <c:order val="1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Tabelle1!$N$63</c:f>
              <c:numCache>
                <c:formatCode>0.00</c:formatCode>
                <c:ptCount val="1"/>
                <c:pt idx="0">
                  <c:v>1.5517241379310345</c:v>
                </c:pt>
              </c:numCache>
            </c:numRef>
          </c:yVal>
        </c:ser>
        <c:ser>
          <c:idx val="3"/>
          <c:order val="2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Tabelle1!$N$67:$N$79</c:f>
              <c:numCache>
                <c:formatCode>0.00</c:formatCode>
                <c:ptCount val="13"/>
                <c:pt idx="0">
                  <c:v>0.875</c:v>
                </c:pt>
                <c:pt idx="1">
                  <c:v>0.44</c:v>
                </c:pt>
                <c:pt idx="2">
                  <c:v>1.2222222222222223</c:v>
                </c:pt>
                <c:pt idx="3">
                  <c:v>1.2222222222222223</c:v>
                </c:pt>
                <c:pt idx="4">
                  <c:v>1.3</c:v>
                </c:pt>
                <c:pt idx="5">
                  <c:v>1.3</c:v>
                </c:pt>
                <c:pt idx="6">
                  <c:v>1.2857142857142858</c:v>
                </c:pt>
                <c:pt idx="7">
                  <c:v>1.2857142857142858</c:v>
                </c:pt>
                <c:pt idx="9">
                  <c:v>1.7333333333333334</c:v>
                </c:pt>
                <c:pt idx="10">
                  <c:v>1.7333333333333334</c:v>
                </c:pt>
                <c:pt idx="11">
                  <c:v>1.7749999999999999</c:v>
                </c:pt>
                <c:pt idx="12">
                  <c:v>1.7749999999999999</c:v>
                </c:pt>
              </c:numCache>
            </c:numRef>
          </c:yVal>
        </c:ser>
        <c:ser>
          <c:idx val="4"/>
          <c:order val="3"/>
          <c:tx>
            <c:strRef>
              <c:f>Tabelle1!$A$81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Tabelle1!$D$83:$D$86</c:f>
              <c:numCache>
                <c:formatCode>General</c:formatCode>
                <c:ptCount val="4"/>
                <c:pt idx="0">
                  <c:v>350</c:v>
                </c:pt>
                <c:pt idx="1">
                  <c:v>300</c:v>
                </c:pt>
                <c:pt idx="2">
                  <c:v>160</c:v>
                </c:pt>
              </c:numCache>
            </c:numRef>
          </c:xVal>
          <c:yVal>
            <c:numRef>
              <c:f>Tabelle1!$N$83:$N$86</c:f>
              <c:numCache>
                <c:formatCode>0.00</c:formatCode>
                <c:ptCount val="4"/>
                <c:pt idx="0">
                  <c:v>0.83714285714285719</c:v>
                </c:pt>
                <c:pt idx="1">
                  <c:v>0.66666666666666663</c:v>
                </c:pt>
                <c:pt idx="2">
                  <c:v>1.5625</c:v>
                </c:pt>
              </c:numCache>
            </c:numRef>
          </c:yVal>
        </c:ser>
        <c:ser>
          <c:idx val="5"/>
          <c:order val="4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Tabelle1!$N$90:$N$92</c:f>
              <c:numCache>
                <c:formatCode>0.00</c:formatCode>
                <c:ptCount val="3"/>
                <c:pt idx="0">
                  <c:v>1.25</c:v>
                </c:pt>
                <c:pt idx="1">
                  <c:v>1.0061538461538462</c:v>
                </c:pt>
                <c:pt idx="2">
                  <c:v>1.2649999999999999</c:v>
                </c:pt>
              </c:numCache>
            </c:numRef>
          </c:yVal>
        </c:ser>
        <c:axId val="96262784"/>
        <c:axId val="96076544"/>
      </c:scatterChart>
      <c:valAx>
        <c:axId val="9626278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076544"/>
        <c:crosses val="autoZero"/>
        <c:crossBetween val="midCat"/>
      </c:valAx>
      <c:valAx>
        <c:axId val="96076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Arbeitsbedarf [kWh/t]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962627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Tabelle1!$Y$6</c:f>
              <c:numCache>
                <c:formatCode>0.000</c:formatCode>
                <c:ptCount val="1"/>
                <c:pt idx="0">
                  <c:v>0.14583333333333334</c:v>
                </c:pt>
              </c:numCache>
            </c:numRef>
          </c:yVal>
        </c:ser>
        <c:ser>
          <c:idx val="0"/>
          <c:order val="1"/>
          <c:tx>
            <c:strRef>
              <c:f>Tabelle1!$A$15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Tabelle1!$D$17:$D$22</c:f>
              <c:numCache>
                <c:formatCode>General</c:formatCode>
                <c:ptCount val="6"/>
                <c:pt idx="1">
                  <c:v>150</c:v>
                </c:pt>
                <c:pt idx="3">
                  <c:v>250</c:v>
                </c:pt>
                <c:pt idx="5">
                  <c:v>350</c:v>
                </c:pt>
              </c:numCache>
            </c:numRef>
          </c:xVal>
          <c:yVal>
            <c:numRef>
              <c:f>Tabelle1!$Y$17:$Y$22</c:f>
              <c:numCache>
                <c:formatCode>0.000</c:formatCode>
                <c:ptCount val="6"/>
              </c:numCache>
            </c:numRef>
          </c:yVal>
        </c:ser>
        <c:ser>
          <c:idx val="2"/>
          <c:order val="2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Tabelle1!$Y$63</c:f>
              <c:numCache>
                <c:formatCode>0.000</c:formatCode>
                <c:ptCount val="1"/>
                <c:pt idx="0">
                  <c:v>0.2</c:v>
                </c:pt>
              </c:numCache>
            </c:numRef>
          </c:yVal>
        </c:ser>
        <c:ser>
          <c:idx val="3"/>
          <c:order val="3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Tabelle1!$Y$67:$Y$79</c:f>
              <c:numCache>
                <c:formatCode>0.000</c:formatCode>
                <c:ptCount val="13"/>
                <c:pt idx="0">
                  <c:v>0.155</c:v>
                </c:pt>
                <c:pt idx="1">
                  <c:v>7.5999999999999998E-2</c:v>
                </c:pt>
                <c:pt idx="2">
                  <c:v>0.21666666666666667</c:v>
                </c:pt>
                <c:pt idx="3">
                  <c:v>0.2388888888888889</c:v>
                </c:pt>
                <c:pt idx="4">
                  <c:v>0.27500000000000002</c:v>
                </c:pt>
                <c:pt idx="5">
                  <c:v>0.28000000000000003</c:v>
                </c:pt>
                <c:pt idx="6">
                  <c:v>0.24285714285714285</c:v>
                </c:pt>
                <c:pt idx="7">
                  <c:v>0.24285714285714285</c:v>
                </c:pt>
              </c:numCache>
            </c:numRef>
          </c:yVal>
        </c:ser>
        <c:ser>
          <c:idx val="4"/>
          <c:order val="4"/>
          <c:tx>
            <c:strRef>
              <c:f>Tabelle1!$A$81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Tabelle1!$D$83:$D$86</c:f>
              <c:numCache>
                <c:formatCode>General</c:formatCode>
                <c:ptCount val="4"/>
                <c:pt idx="0">
                  <c:v>350</c:v>
                </c:pt>
                <c:pt idx="1">
                  <c:v>300</c:v>
                </c:pt>
                <c:pt idx="2">
                  <c:v>160</c:v>
                </c:pt>
              </c:numCache>
            </c:numRef>
          </c:xVal>
          <c:yVal>
            <c:numRef>
              <c:f>Tabelle1!$Y$83:$Y$86</c:f>
              <c:numCache>
                <c:formatCode>0.000</c:formatCode>
                <c:ptCount val="4"/>
              </c:numCache>
            </c:numRef>
          </c:yVal>
        </c:ser>
        <c:ser>
          <c:idx val="5"/>
          <c:order val="5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Tabelle1!$Y$90:$Y$92</c:f>
              <c:numCache>
                <c:formatCode>0.000</c:formatCode>
                <c:ptCount val="3"/>
                <c:pt idx="0">
                  <c:v>0.1575</c:v>
                </c:pt>
                <c:pt idx="1">
                  <c:v>0.1409230769230769</c:v>
                </c:pt>
                <c:pt idx="2">
                  <c:v>0.2</c:v>
                </c:pt>
              </c:numCache>
            </c:numRef>
          </c:yVal>
        </c:ser>
        <c:axId val="96414336"/>
        <c:axId val="96416512"/>
      </c:scatterChart>
      <c:valAx>
        <c:axId val="9641433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416512"/>
        <c:crosses val="autoZero"/>
        <c:crossBetween val="midCat"/>
      </c:valAx>
      <c:valAx>
        <c:axId val="96416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Maschinenmassen [th/t]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96414336"/>
        <c:crosses val="autoZero"/>
        <c:crossBetween val="midCat"/>
      </c:valAx>
    </c:plotArea>
    <c:legend>
      <c:legendPos val="r"/>
      <c:legendEntry>
        <c:idx val="7"/>
        <c:delete val="1"/>
      </c:legendEntry>
      <c:legendEntry>
        <c:idx val="9"/>
        <c:delete val="1"/>
      </c:legendEntry>
      <c:legendEntry>
        <c:idx val="6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Tabelle1!$W$6</c:f>
              <c:numCache>
                <c:formatCode>0.000</c:formatCode>
                <c:ptCount val="1"/>
                <c:pt idx="0">
                  <c:v>0.45600000000000002</c:v>
                </c:pt>
              </c:numCache>
            </c:numRef>
          </c:yVal>
        </c:ser>
        <c:ser>
          <c:idx val="2"/>
          <c:order val="1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Tabelle1!$W$63</c:f>
              <c:numCache>
                <c:formatCode>0.000</c:formatCode>
                <c:ptCount val="1"/>
              </c:numCache>
            </c:numRef>
          </c:yVal>
        </c:ser>
        <c:ser>
          <c:idx val="3"/>
          <c:order val="2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Tabelle1!$W$67:$W$79</c:f>
              <c:numCache>
                <c:formatCode>0.000</c:formatCode>
                <c:ptCount val="13"/>
                <c:pt idx="0">
                  <c:v>0.74321200000000009</c:v>
                </c:pt>
                <c:pt idx="1">
                  <c:v>0.29728480000000002</c:v>
                </c:pt>
                <c:pt idx="2">
                  <c:v>1.1478463333333333</c:v>
                </c:pt>
                <c:pt idx="3">
                  <c:v>1.1478463333333333</c:v>
                </c:pt>
                <c:pt idx="4">
                  <c:v>3.0656739750000002</c:v>
                </c:pt>
                <c:pt idx="5">
                  <c:v>3.0656739750000002</c:v>
                </c:pt>
                <c:pt idx="6">
                  <c:v>1.921465</c:v>
                </c:pt>
                <c:pt idx="7">
                  <c:v>1.921465</c:v>
                </c:pt>
              </c:numCache>
            </c:numRef>
          </c:yVal>
        </c:ser>
        <c:ser>
          <c:idx val="4"/>
          <c:order val="3"/>
          <c:tx>
            <c:strRef>
              <c:f>Tabelle1!$A$81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Tabelle1!$D$83:$D$86</c:f>
              <c:numCache>
                <c:formatCode>General</c:formatCode>
                <c:ptCount val="4"/>
                <c:pt idx="0">
                  <c:v>350</c:v>
                </c:pt>
                <c:pt idx="1">
                  <c:v>300</c:v>
                </c:pt>
                <c:pt idx="2">
                  <c:v>160</c:v>
                </c:pt>
              </c:numCache>
            </c:numRef>
          </c:xVal>
          <c:yVal>
            <c:numRef>
              <c:f>Tabelle1!$W$83:$W$86</c:f>
              <c:numCache>
                <c:formatCode>0.000</c:formatCode>
                <c:ptCount val="4"/>
              </c:numCache>
            </c:numRef>
          </c:yVal>
        </c:ser>
        <c:ser>
          <c:idx val="5"/>
          <c:order val="4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Tabelle1!$W$90:$W$92</c:f>
              <c:numCache>
                <c:formatCode>0.000</c:formatCode>
                <c:ptCount val="3"/>
                <c:pt idx="0">
                  <c:v>0.82963809434000002</c:v>
                </c:pt>
                <c:pt idx="1">
                  <c:v>0.67166595692307696</c:v>
                </c:pt>
                <c:pt idx="2">
                  <c:v>1.2736438350000001</c:v>
                </c:pt>
              </c:numCache>
            </c:numRef>
          </c:yVal>
        </c:ser>
        <c:axId val="96520832"/>
        <c:axId val="96666368"/>
      </c:scatterChart>
      <c:valAx>
        <c:axId val="9652083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666368"/>
        <c:crosses val="autoZero"/>
        <c:crossBetween val="midCat"/>
      </c:valAx>
      <c:valAx>
        <c:axId val="96666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Raumbedarf [m³ 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96520832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Tabelle1!$U$6</c:f>
              <c:numCache>
                <c:formatCode>0.000</c:formatCode>
                <c:ptCount val="1"/>
                <c:pt idx="0">
                  <c:v>0.08</c:v>
                </c:pt>
              </c:numCache>
            </c:numRef>
          </c:yVal>
        </c:ser>
        <c:ser>
          <c:idx val="2"/>
          <c:order val="1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Tabelle1!$U$63</c:f>
              <c:numCache>
                <c:formatCode>0.000</c:formatCode>
                <c:ptCount val="1"/>
              </c:numCache>
            </c:numRef>
          </c:yVal>
        </c:ser>
        <c:ser>
          <c:idx val="3"/>
          <c:order val="2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Tabelle1!$U$67:$U$79</c:f>
              <c:numCache>
                <c:formatCode>0.000</c:formatCode>
                <c:ptCount val="13"/>
                <c:pt idx="0">
                  <c:v>0.21604999999999999</c:v>
                </c:pt>
                <c:pt idx="1">
                  <c:v>8.6419999999999997E-2</c:v>
                </c:pt>
                <c:pt idx="2">
                  <c:v>0.30048333333333332</c:v>
                </c:pt>
                <c:pt idx="3">
                  <c:v>0.30048333333333332</c:v>
                </c:pt>
                <c:pt idx="4">
                  <c:v>0.67377449999999994</c:v>
                </c:pt>
                <c:pt idx="5">
                  <c:v>0.67377449999999994</c:v>
                </c:pt>
                <c:pt idx="6">
                  <c:v>0.42230000000000001</c:v>
                </c:pt>
                <c:pt idx="7">
                  <c:v>0.42230000000000001</c:v>
                </c:pt>
              </c:numCache>
            </c:numRef>
          </c:yVal>
        </c:ser>
        <c:ser>
          <c:idx val="5"/>
          <c:order val="3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Tabelle1!$U$90:$U$92</c:f>
              <c:numCache>
                <c:formatCode>0.000</c:formatCode>
                <c:ptCount val="3"/>
                <c:pt idx="0">
                  <c:v>0.21196681000000001</c:v>
                </c:pt>
                <c:pt idx="1">
                  <c:v>0.14748923076923076</c:v>
                </c:pt>
                <c:pt idx="2">
                  <c:v>0.26830500000000002</c:v>
                </c:pt>
              </c:numCache>
            </c:numRef>
          </c:yVal>
        </c:ser>
        <c:axId val="96867072"/>
        <c:axId val="96868992"/>
      </c:scatterChart>
      <c:valAx>
        <c:axId val="9686707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868992"/>
        <c:crosses val="autoZero"/>
        <c:crossBetween val="midCat"/>
      </c:valAx>
      <c:valAx>
        <c:axId val="96868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Flächenbedarf [m² 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9686707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Tabelle1!$R$6</c:f>
              <c:numCache>
                <c:formatCode>0.00</c:formatCode>
                <c:ptCount val="1"/>
                <c:pt idx="0">
                  <c:v>2.2843567251461989</c:v>
                </c:pt>
              </c:numCache>
            </c:numRef>
          </c:yVal>
        </c:ser>
        <c:ser>
          <c:idx val="2"/>
          <c:order val="1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Tabelle1!$R$63</c:f>
              <c:numCache>
                <c:formatCode>0.00</c:formatCode>
                <c:ptCount val="1"/>
              </c:numCache>
            </c:numRef>
          </c:yVal>
        </c:ser>
        <c:ser>
          <c:idx val="3"/>
          <c:order val="2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Tabelle1!$R$67:$R$79</c:f>
              <c:numCache>
                <c:formatCode>0.00</c:formatCode>
                <c:ptCount val="13"/>
                <c:pt idx="0">
                  <c:v>1.1773222176175842</c:v>
                </c:pt>
                <c:pt idx="1">
                  <c:v>1.4800622164335344</c:v>
                </c:pt>
                <c:pt idx="2">
                  <c:v>1.0647960329958994</c:v>
                </c:pt>
                <c:pt idx="3">
                  <c:v>1.0647960329958994</c:v>
                </c:pt>
                <c:pt idx="4">
                  <c:v>0.42405031017689998</c:v>
                </c:pt>
                <c:pt idx="5">
                  <c:v>0.42405031017689998</c:v>
                </c:pt>
                <c:pt idx="6">
                  <c:v>0.66913229526131668</c:v>
                </c:pt>
                <c:pt idx="7">
                  <c:v>0.66913229526131668</c:v>
                </c:pt>
              </c:numCache>
            </c:numRef>
          </c:yVal>
        </c:ser>
        <c:ser>
          <c:idx val="5"/>
          <c:order val="3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Tabelle1!$R$90:$R$92</c:f>
              <c:numCache>
                <c:formatCode>0.00</c:formatCode>
                <c:ptCount val="3"/>
                <c:pt idx="0">
                  <c:v>1.5066810559059602</c:v>
                </c:pt>
                <c:pt idx="1">
                  <c:v>1.4979973836444962</c:v>
                </c:pt>
                <c:pt idx="2">
                  <c:v>0.99321330283830866</c:v>
                </c:pt>
              </c:numCache>
            </c:numRef>
          </c:yVal>
        </c:ser>
        <c:axId val="98166656"/>
        <c:axId val="98439168"/>
      </c:scatterChart>
      <c:valAx>
        <c:axId val="9816665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439168"/>
        <c:crosses val="autoZero"/>
        <c:crossBetween val="midCat"/>
      </c:valAx>
      <c:valAx>
        <c:axId val="98439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[kW/m³]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9816665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Tabelle1!$Q$6</c:f>
              <c:numCache>
                <c:formatCode>0.00</c:formatCode>
                <c:ptCount val="1"/>
                <c:pt idx="0">
                  <c:v>13.020833333333334</c:v>
                </c:pt>
              </c:numCache>
            </c:numRef>
          </c:yVal>
        </c:ser>
        <c:ser>
          <c:idx val="2"/>
          <c:order val="1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Tabelle1!$Q$63</c:f>
              <c:numCache>
                <c:formatCode>0.00</c:formatCode>
                <c:ptCount val="1"/>
              </c:numCache>
            </c:numRef>
          </c:yVal>
        </c:ser>
        <c:ser>
          <c:idx val="3"/>
          <c:order val="2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Tabelle1!$Q$67:$Q$79</c:f>
              <c:numCache>
                <c:formatCode>0.00</c:formatCode>
                <c:ptCount val="13"/>
                <c:pt idx="0">
                  <c:v>4.0499884286044896</c:v>
                </c:pt>
                <c:pt idx="1">
                  <c:v>5.0914140245313586</c:v>
                </c:pt>
                <c:pt idx="2">
                  <c:v>4.0675208460443359</c:v>
                </c:pt>
                <c:pt idx="3">
                  <c:v>4.0675208460443359</c:v>
                </c:pt>
                <c:pt idx="4">
                  <c:v>1.929428911304895</c:v>
                </c:pt>
                <c:pt idx="5">
                  <c:v>1.929428911304895</c:v>
                </c:pt>
                <c:pt idx="6">
                  <c:v>3.0445519434389903</c:v>
                </c:pt>
                <c:pt idx="7">
                  <c:v>3.0445519434389903</c:v>
                </c:pt>
              </c:numCache>
            </c:numRef>
          </c:yVal>
        </c:ser>
        <c:ser>
          <c:idx val="5"/>
          <c:order val="3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Tabelle1!$Q$90:$Q$92</c:f>
              <c:numCache>
                <c:formatCode>0.00</c:formatCode>
                <c:ptCount val="3"/>
                <c:pt idx="0">
                  <c:v>5.8971496528159291</c:v>
                </c:pt>
                <c:pt idx="1">
                  <c:v>6.8218800851170354</c:v>
                </c:pt>
                <c:pt idx="2">
                  <c:v>4.7147835485734513</c:v>
                </c:pt>
              </c:numCache>
            </c:numRef>
          </c:yVal>
        </c:ser>
        <c:axId val="98499584"/>
        <c:axId val="98505856"/>
      </c:scatterChart>
      <c:valAx>
        <c:axId val="9849958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505856"/>
        <c:crosses val="autoZero"/>
        <c:crossBetween val="midCat"/>
      </c:valAx>
      <c:valAx>
        <c:axId val="98505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[kW/m²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9849958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Tabelle1!$P$6</c:f>
              <c:numCache>
                <c:formatCode>0.00</c:formatCode>
                <c:ptCount val="1"/>
                <c:pt idx="0">
                  <c:v>7.1428571428571432</c:v>
                </c:pt>
              </c:numCache>
            </c:numRef>
          </c:yVal>
        </c:ser>
        <c:ser>
          <c:idx val="2"/>
          <c:order val="1"/>
          <c:tx>
            <c:strRef>
              <c:f>Tabelle1!$A$61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Tabelle1!$D$63</c:f>
              <c:numCache>
                <c:formatCode>General</c:formatCode>
                <c:ptCount val="1"/>
                <c:pt idx="0">
                  <c:v>145</c:v>
                </c:pt>
              </c:numCache>
            </c:numRef>
          </c:xVal>
          <c:yVal>
            <c:numRef>
              <c:f>Tabelle1!$P$63</c:f>
              <c:numCache>
                <c:formatCode>0.00</c:formatCode>
                <c:ptCount val="1"/>
                <c:pt idx="0">
                  <c:v>7.7586206896551726</c:v>
                </c:pt>
              </c:numCache>
            </c:numRef>
          </c:yVal>
        </c:ser>
        <c:ser>
          <c:idx val="3"/>
          <c:order val="2"/>
          <c:tx>
            <c:strRef>
              <c:f>Tabelle1!$A$65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Tabelle1!$D$67:$D$79</c:f>
              <c:numCache>
                <c:formatCode>General</c:formatCode>
                <c:ptCount val="13"/>
                <c:pt idx="0">
                  <c:v>200</c:v>
                </c:pt>
                <c:pt idx="1">
                  <c:v>500</c:v>
                </c:pt>
                <c:pt idx="2">
                  <c:v>180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350</c:v>
                </c:pt>
                <c:pt idx="7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Tabelle1!$P$67:$P$79</c:f>
              <c:numCache>
                <c:formatCode>0.00</c:formatCode>
                <c:ptCount val="13"/>
                <c:pt idx="0">
                  <c:v>5.645161290322581</c:v>
                </c:pt>
                <c:pt idx="1">
                  <c:v>5.7894736842105265</c:v>
                </c:pt>
                <c:pt idx="2">
                  <c:v>5.6410256410256414</c:v>
                </c:pt>
                <c:pt idx="3">
                  <c:v>5.1162790697674421</c:v>
                </c:pt>
                <c:pt idx="4">
                  <c:v>4.7272727272727275</c:v>
                </c:pt>
                <c:pt idx="5">
                  <c:v>4.6428571428571432</c:v>
                </c:pt>
                <c:pt idx="6">
                  <c:v>5.2941176470588234</c:v>
                </c:pt>
                <c:pt idx="7">
                  <c:v>5.2941176470588234</c:v>
                </c:pt>
              </c:numCache>
            </c:numRef>
          </c:yVal>
        </c:ser>
        <c:ser>
          <c:idx val="5"/>
          <c:order val="3"/>
          <c:tx>
            <c:strRef>
              <c:f>Tabelle1!$A$88</c:f>
              <c:strCache>
                <c:ptCount val="1"/>
                <c:pt idx="0">
                  <c:v>Terex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Tabelle1!$D$90:$D$92</c:f>
              <c:numCache>
                <c:formatCode>General</c:formatCode>
                <c:ptCount val="3"/>
                <c:pt idx="0">
                  <c:v>200</c:v>
                </c:pt>
                <c:pt idx="1">
                  <c:v>325</c:v>
                </c:pt>
                <c:pt idx="2">
                  <c:v>200</c:v>
                </c:pt>
              </c:numCache>
            </c:numRef>
          </c:xVal>
          <c:yVal>
            <c:numRef>
              <c:f>Tabelle1!$P$90:$P$92</c:f>
              <c:numCache>
                <c:formatCode>0.00</c:formatCode>
                <c:ptCount val="3"/>
                <c:pt idx="0">
                  <c:v>7.9365079365079367</c:v>
                </c:pt>
                <c:pt idx="1">
                  <c:v>7.1397379912663759</c:v>
                </c:pt>
                <c:pt idx="2">
                  <c:v>6.3250000000000002</c:v>
                </c:pt>
              </c:numCache>
            </c:numRef>
          </c:yVal>
        </c:ser>
        <c:axId val="98870016"/>
        <c:axId val="98871936"/>
      </c:scatterChart>
      <c:valAx>
        <c:axId val="9887001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871936"/>
        <c:crosses val="autoZero"/>
        <c:crossBetween val="midCat"/>
      </c:valAx>
      <c:valAx>
        <c:axId val="98871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[kW/t]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9887001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72"/>
  <sheetViews>
    <sheetView topLeftCell="D1" workbookViewId="0">
      <pane ySplit="3" topLeftCell="A66" activePane="bottomLeft" state="frozen"/>
      <selection pane="bottomLeft" activeCell="A12" sqref="A12"/>
    </sheetView>
  </sheetViews>
  <sheetFormatPr baseColWidth="10" defaultRowHeight="12.75"/>
  <cols>
    <col min="1" max="1" width="28.140625" style="1" bestFit="1" customWidth="1"/>
    <col min="2" max="2" width="25.7109375" style="1" bestFit="1" customWidth="1"/>
    <col min="3" max="3" width="13.42578125" bestFit="1" customWidth="1"/>
    <col min="10" max="10" width="15" bestFit="1" customWidth="1"/>
    <col min="17" max="17" width="12.42578125" bestFit="1" customWidth="1"/>
  </cols>
  <sheetData>
    <row r="1" spans="1:31">
      <c r="A1" s="1" t="s">
        <v>0</v>
      </c>
      <c r="B1" s="1" t="s">
        <v>1</v>
      </c>
      <c r="C1" s="24" t="s">
        <v>2</v>
      </c>
      <c r="D1" s="24"/>
      <c r="E1" s="24"/>
      <c r="F1" s="24"/>
      <c r="G1" t="s">
        <v>59</v>
      </c>
      <c r="H1" s="24" t="s">
        <v>3</v>
      </c>
      <c r="I1" s="24"/>
      <c r="J1" t="s">
        <v>4</v>
      </c>
      <c r="K1" s="24" t="s">
        <v>5</v>
      </c>
      <c r="L1" s="24"/>
      <c r="M1" s="24"/>
      <c r="N1" t="s">
        <v>6</v>
      </c>
      <c r="P1" s="24" t="s">
        <v>7</v>
      </c>
      <c r="Q1" s="24"/>
      <c r="R1" s="24"/>
      <c r="T1" t="s">
        <v>8</v>
      </c>
      <c r="V1" t="s">
        <v>9</v>
      </c>
      <c r="X1" t="s">
        <v>10</v>
      </c>
      <c r="Z1" s="24" t="s">
        <v>11</v>
      </c>
      <c r="AA1" s="24"/>
      <c r="AB1" s="24"/>
      <c r="AC1" s="24"/>
      <c r="AD1" s="24"/>
      <c r="AE1" s="24"/>
    </row>
    <row r="2" spans="1:31">
      <c r="C2" t="s">
        <v>12</v>
      </c>
      <c r="D2" t="s">
        <v>13</v>
      </c>
      <c r="E2" t="s">
        <v>14</v>
      </c>
      <c r="F2" t="s">
        <v>15</v>
      </c>
      <c r="H2" t="s">
        <v>12</v>
      </c>
      <c r="I2" t="s">
        <v>13</v>
      </c>
      <c r="K2" t="s">
        <v>16</v>
      </c>
      <c r="L2" t="s">
        <v>17</v>
      </c>
      <c r="M2" t="s">
        <v>18</v>
      </c>
      <c r="N2" t="s">
        <v>19</v>
      </c>
      <c r="Z2" s="24" t="s">
        <v>20</v>
      </c>
      <c r="AA2" s="24"/>
      <c r="AB2" s="24" t="s">
        <v>21</v>
      </c>
      <c r="AC2" s="24"/>
      <c r="AD2" s="24" t="s">
        <v>22</v>
      </c>
      <c r="AE2" s="24"/>
    </row>
    <row r="3" spans="1:31" s="2" customFormat="1">
      <c r="B3" s="1"/>
      <c r="C3" s="2" t="s">
        <v>24</v>
      </c>
      <c r="D3" s="2" t="s">
        <v>24</v>
      </c>
      <c r="E3" s="2" t="s">
        <v>25</v>
      </c>
      <c r="F3" s="2" t="s">
        <v>25</v>
      </c>
      <c r="G3" s="2" t="s">
        <v>26</v>
      </c>
      <c r="H3" s="24" t="s">
        <v>27</v>
      </c>
      <c r="I3" s="24"/>
      <c r="J3" s="2" t="s">
        <v>28</v>
      </c>
      <c r="K3" s="2" t="s">
        <v>23</v>
      </c>
      <c r="L3" s="2" t="s">
        <v>23</v>
      </c>
      <c r="M3" s="2" t="s">
        <v>23</v>
      </c>
      <c r="N3" s="2" t="s">
        <v>29</v>
      </c>
      <c r="P3" s="2" t="s">
        <v>30</v>
      </c>
      <c r="Q3" s="2" t="s">
        <v>31</v>
      </c>
      <c r="R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</row>
    <row r="4" spans="1:31">
      <c r="A4" s="6" t="s">
        <v>54</v>
      </c>
      <c r="F4" s="3"/>
      <c r="N4" s="4"/>
      <c r="P4" s="4"/>
      <c r="Q4" s="4"/>
      <c r="R4" s="4"/>
      <c r="T4" s="5"/>
      <c r="U4" s="5"/>
      <c r="V4" s="5"/>
      <c r="W4" s="5"/>
      <c r="X4" s="5"/>
      <c r="Y4" s="5"/>
      <c r="Z4" s="4"/>
      <c r="AA4" s="4"/>
      <c r="AB4" s="4"/>
      <c r="AC4" s="4"/>
      <c r="AD4" s="4"/>
      <c r="AE4" s="4"/>
    </row>
    <row r="5" spans="1:31">
      <c r="A5" s="1" t="s">
        <v>55</v>
      </c>
      <c r="F5" s="3"/>
      <c r="N5" s="4"/>
      <c r="P5" s="4"/>
      <c r="Q5" s="4"/>
      <c r="R5" s="4"/>
      <c r="T5" s="5"/>
      <c r="U5" s="5"/>
      <c r="V5" s="5"/>
      <c r="W5" s="5"/>
      <c r="X5" s="5"/>
      <c r="Y5" s="5"/>
      <c r="Z5" s="4"/>
      <c r="AA5" s="4"/>
      <c r="AB5" s="4"/>
      <c r="AC5" s="4"/>
      <c r="AD5" s="4"/>
      <c r="AE5" s="4"/>
    </row>
    <row r="6" spans="1:31">
      <c r="B6" s="7">
        <v>2210</v>
      </c>
      <c r="C6">
        <v>3.5</v>
      </c>
      <c r="D6">
        <v>240</v>
      </c>
      <c r="E6" s="3">
        <f t="shared" ref="E6:F6" si="0">C6/1.6</f>
        <v>2.1875</v>
      </c>
      <c r="F6" s="3">
        <f t="shared" si="0"/>
        <v>150</v>
      </c>
      <c r="G6" s="8">
        <v>350</v>
      </c>
      <c r="H6">
        <v>22</v>
      </c>
      <c r="I6">
        <v>250</v>
      </c>
      <c r="J6">
        <v>35</v>
      </c>
      <c r="K6">
        <v>5700</v>
      </c>
      <c r="L6">
        <v>2400</v>
      </c>
      <c r="M6" s="8">
        <v>8000</v>
      </c>
      <c r="N6" s="4">
        <f t="shared" ref="N6:N63" si="1">I6/D6</f>
        <v>1.0416666666666667</v>
      </c>
      <c r="P6" s="4">
        <f t="shared" ref="P6:P63" si="2">I6/J6</f>
        <v>7.1428571428571432</v>
      </c>
      <c r="Q6" s="4">
        <f t="shared" ref="Q6:Q59" si="3">I6/(L6*M6)*1000000</f>
        <v>13.020833333333334</v>
      </c>
      <c r="R6" s="4">
        <f t="shared" ref="R6:R59" si="4">I6/(K6*L6*M6)*1000000000</f>
        <v>2.2843567251461989</v>
      </c>
      <c r="T6" s="5">
        <f t="shared" ref="T6" si="5">(L6*M6)/1000000/F6</f>
        <v>0.128</v>
      </c>
      <c r="U6" s="5">
        <f t="shared" ref="U6" si="6">(L6*M6)/1000000/D6</f>
        <v>0.08</v>
      </c>
      <c r="V6" s="5">
        <f t="shared" ref="V6" si="7">(K6*L6*M6)/1000000000/F6</f>
        <v>0.72960000000000003</v>
      </c>
      <c r="W6" s="5">
        <f t="shared" ref="W6" si="8">(K6*L6*M6)/1000000000/D6</f>
        <v>0.45600000000000002</v>
      </c>
      <c r="X6" s="5">
        <f t="shared" ref="X6:X63" si="9">J6/F6</f>
        <v>0.23333333333333334</v>
      </c>
      <c r="Y6" s="5">
        <f t="shared" ref="Y6:Y63" si="10">J6/D6</f>
        <v>0.14583333333333334</v>
      </c>
      <c r="Z6" s="4">
        <f t="shared" ref="Z6:Z63" si="11">F6/J6</f>
        <v>4.2857142857142856</v>
      </c>
      <c r="AA6" s="4">
        <f t="shared" ref="AA6:AA63" si="12">D6/J6</f>
        <v>6.8571428571428568</v>
      </c>
      <c r="AB6" s="4">
        <f t="shared" ref="AB6" si="13">F6/(L6*M6)*1000000</f>
        <v>7.8125</v>
      </c>
      <c r="AC6" s="4">
        <f t="shared" ref="AC6" si="14">D6/(L6*M6)*1000000</f>
        <v>12.5</v>
      </c>
      <c r="AD6" s="4">
        <f t="shared" ref="AD6" si="15">F6/(L6*M6*K6)*1000000000</f>
        <v>1.3706140350877194</v>
      </c>
      <c r="AE6" s="4">
        <f t="shared" ref="AE6" si="16">D6/(L6*M6*K6)*1000000000</f>
        <v>2.192982456140351</v>
      </c>
    </row>
    <row r="7" spans="1:31" s="11" customFormat="1">
      <c r="A7" s="9"/>
      <c r="B7" s="20"/>
      <c r="F7" s="3"/>
      <c r="G7" s="10"/>
      <c r="N7" s="4"/>
      <c r="O7"/>
      <c r="P7" s="4"/>
      <c r="Q7" s="4"/>
      <c r="R7" s="4"/>
      <c r="S7"/>
      <c r="T7" s="5"/>
      <c r="U7" s="5"/>
      <c r="V7" s="5"/>
      <c r="W7" s="5"/>
      <c r="X7" s="5"/>
      <c r="Y7" s="5"/>
      <c r="Z7" s="4"/>
      <c r="AA7" s="4"/>
      <c r="AB7" s="4"/>
      <c r="AC7" s="4"/>
      <c r="AD7" s="4"/>
      <c r="AE7" s="4"/>
    </row>
    <row r="8" spans="1:31">
      <c r="A8" s="6" t="s">
        <v>47</v>
      </c>
      <c r="B8" s="7"/>
      <c r="F8" s="3"/>
      <c r="G8" s="8"/>
      <c r="N8" s="4"/>
      <c r="P8" s="4"/>
      <c r="Q8" s="4"/>
      <c r="R8" s="4"/>
      <c r="T8" s="5"/>
      <c r="U8" s="5"/>
      <c r="V8" s="5"/>
      <c r="W8" s="5"/>
      <c r="X8" s="5"/>
      <c r="Y8" s="5"/>
      <c r="Z8" s="4"/>
      <c r="AA8" s="4"/>
      <c r="AB8" s="4"/>
      <c r="AC8" s="4"/>
      <c r="AD8" s="4"/>
      <c r="AE8" s="4"/>
    </row>
    <row r="9" spans="1:31">
      <c r="B9" s="1" t="s">
        <v>56</v>
      </c>
      <c r="F9" s="3"/>
      <c r="I9">
        <v>300</v>
      </c>
      <c r="J9">
        <v>48</v>
      </c>
      <c r="K9">
        <v>4500</v>
      </c>
      <c r="L9">
        <v>2850</v>
      </c>
      <c r="M9">
        <v>14340</v>
      </c>
      <c r="N9" s="4"/>
      <c r="P9" s="4">
        <f t="shared" si="2"/>
        <v>6.25</v>
      </c>
      <c r="Q9" s="4">
        <f t="shared" si="3"/>
        <v>7.3405270498421791</v>
      </c>
      <c r="R9" s="4">
        <f t="shared" si="4"/>
        <v>1.6312282332982619</v>
      </c>
      <c r="T9" s="5"/>
      <c r="U9" s="5"/>
      <c r="V9" s="5"/>
      <c r="W9" s="5"/>
      <c r="X9" s="5"/>
      <c r="Y9" s="5"/>
      <c r="Z9" s="4"/>
      <c r="AA9" s="4"/>
      <c r="AB9" s="4"/>
      <c r="AC9" s="4"/>
      <c r="AD9" s="4"/>
      <c r="AE9" s="4"/>
    </row>
    <row r="10" spans="1:31">
      <c r="A10" s="6"/>
      <c r="B10" s="1" t="s">
        <v>57</v>
      </c>
      <c r="F10" s="3"/>
      <c r="I10">
        <v>300</v>
      </c>
      <c r="J10">
        <v>38</v>
      </c>
      <c r="K10">
        <v>4500</v>
      </c>
      <c r="L10">
        <v>2800</v>
      </c>
      <c r="M10">
        <v>13400</v>
      </c>
      <c r="N10" s="4"/>
      <c r="P10" s="4">
        <f t="shared" si="2"/>
        <v>7.8947368421052628</v>
      </c>
      <c r="Q10" s="4">
        <f t="shared" si="3"/>
        <v>7.9957356076759067</v>
      </c>
      <c r="R10" s="4">
        <f t="shared" si="4"/>
        <v>1.7768301350390903</v>
      </c>
      <c r="T10" s="5"/>
      <c r="U10" s="5"/>
      <c r="V10" s="5"/>
      <c r="W10" s="5"/>
      <c r="X10" s="5"/>
      <c r="Y10" s="5"/>
      <c r="Z10" s="4"/>
      <c r="AA10" s="4"/>
      <c r="AB10" s="4"/>
      <c r="AC10" s="4"/>
      <c r="AD10" s="4"/>
      <c r="AE10" s="4"/>
    </row>
    <row r="11" spans="1:31">
      <c r="B11" s="7"/>
      <c r="F11" s="3"/>
      <c r="G11" s="8"/>
      <c r="N11" s="4"/>
      <c r="P11" s="4"/>
      <c r="Q11" s="4"/>
      <c r="R11" s="4"/>
      <c r="T11" s="5"/>
      <c r="U11" s="5"/>
      <c r="V11" s="5"/>
      <c r="W11" s="5"/>
      <c r="X11" s="5"/>
      <c r="Y11" s="5"/>
      <c r="Z11" s="4"/>
      <c r="AA11" s="4"/>
      <c r="AB11" s="4"/>
      <c r="AC11" s="4"/>
      <c r="AD11" s="4"/>
      <c r="AE11" s="4"/>
    </row>
    <row r="12" spans="1:31">
      <c r="A12" s="6" t="s">
        <v>48</v>
      </c>
      <c r="N12" s="4"/>
      <c r="P12" s="4"/>
      <c r="Q12" s="4"/>
      <c r="R12" s="4"/>
      <c r="T12" s="5"/>
      <c r="U12" s="5"/>
      <c r="V12" s="5"/>
      <c r="W12" s="5"/>
      <c r="X12" s="5"/>
      <c r="Y12" s="5"/>
      <c r="Z12" s="4"/>
      <c r="AA12" s="4"/>
      <c r="AB12" s="4"/>
      <c r="AC12" s="4"/>
      <c r="AD12" s="4"/>
      <c r="AE12" s="4"/>
    </row>
    <row r="13" spans="1:31">
      <c r="A13" s="6"/>
      <c r="B13" s="1" t="s">
        <v>58</v>
      </c>
      <c r="G13">
        <v>190</v>
      </c>
      <c r="I13">
        <v>132</v>
      </c>
      <c r="K13">
        <v>4400</v>
      </c>
      <c r="L13">
        <v>3000</v>
      </c>
      <c r="M13">
        <v>13400</v>
      </c>
      <c r="N13" s="4"/>
      <c r="P13" s="4"/>
      <c r="Q13" s="4">
        <f t="shared" si="3"/>
        <v>3.2835820895522385</v>
      </c>
      <c r="R13" s="4">
        <f t="shared" si="4"/>
        <v>0.74626865671641796</v>
      </c>
      <c r="T13" s="5"/>
      <c r="U13" s="5"/>
      <c r="V13" s="5"/>
      <c r="W13" s="5"/>
      <c r="X13" s="5"/>
      <c r="Y13" s="5"/>
      <c r="Z13" s="4"/>
      <c r="AA13" s="4"/>
      <c r="AB13" s="4"/>
      <c r="AC13" s="4"/>
      <c r="AD13" s="4"/>
      <c r="AE13" s="4"/>
    </row>
    <row r="14" spans="1:31">
      <c r="A14" s="7"/>
      <c r="E14" s="3"/>
      <c r="F14" s="3"/>
      <c r="N14" s="4"/>
      <c r="P14" s="4"/>
      <c r="Q14" s="4"/>
      <c r="R14" s="4"/>
      <c r="T14" s="5"/>
      <c r="U14" s="5"/>
      <c r="V14" s="5"/>
      <c r="W14" s="5"/>
      <c r="X14" s="5"/>
      <c r="Y14" s="5"/>
      <c r="Z14" s="4"/>
      <c r="AA14" s="4"/>
      <c r="AB14" s="4"/>
      <c r="AC14" s="4"/>
      <c r="AD14" s="4"/>
      <c r="AE14" s="4"/>
    </row>
    <row r="15" spans="1:31">
      <c r="A15" s="6" t="s">
        <v>49</v>
      </c>
      <c r="B15" s="7"/>
      <c r="E15" s="3"/>
      <c r="F15" s="3"/>
      <c r="G15" s="8"/>
      <c r="N15" s="4"/>
      <c r="P15" s="4"/>
      <c r="Q15" s="4"/>
      <c r="R15" s="4"/>
      <c r="T15" s="5"/>
      <c r="U15" s="5"/>
      <c r="V15" s="5"/>
      <c r="W15" s="5"/>
      <c r="X15" s="5"/>
      <c r="Y15" s="5"/>
      <c r="Z15" s="4"/>
      <c r="AA15" s="4"/>
      <c r="AB15" s="4"/>
      <c r="AC15" s="4"/>
      <c r="AD15" s="4"/>
      <c r="AE15" s="4"/>
    </row>
    <row r="16" spans="1:31">
      <c r="A16" s="1" t="s">
        <v>60</v>
      </c>
      <c r="E16" s="3"/>
      <c r="F16" s="3"/>
      <c r="N16" s="4"/>
      <c r="P16" s="4"/>
      <c r="Q16" s="4"/>
      <c r="R16" s="4"/>
      <c r="T16" s="5"/>
      <c r="U16" s="5"/>
      <c r="V16" s="5"/>
      <c r="W16" s="5"/>
      <c r="X16" s="5"/>
      <c r="Y16" s="5"/>
      <c r="Z16" s="4"/>
      <c r="AA16" s="4"/>
      <c r="AB16" s="4"/>
      <c r="AC16" s="4"/>
      <c r="AD16" s="4"/>
      <c r="AE16" s="4"/>
    </row>
    <row r="17" spans="1:31">
      <c r="B17" s="1" t="s">
        <v>62</v>
      </c>
      <c r="E17" s="3"/>
      <c r="F17" s="3"/>
      <c r="G17" s="8"/>
      <c r="N17" s="4"/>
      <c r="P17" s="4"/>
      <c r="Q17" s="4"/>
      <c r="R17" s="4"/>
      <c r="T17" s="5"/>
      <c r="U17" s="5"/>
      <c r="V17" s="5"/>
      <c r="W17" s="5"/>
      <c r="X17" s="5"/>
      <c r="Y17" s="5"/>
      <c r="Z17" s="4"/>
      <c r="AA17" s="4"/>
      <c r="AB17" s="4"/>
      <c r="AC17" s="4"/>
      <c r="AD17" s="4"/>
      <c r="AE17" s="4"/>
    </row>
    <row r="18" spans="1:31">
      <c r="B18" s="1" t="s">
        <v>63</v>
      </c>
      <c r="D18">
        <v>150</v>
      </c>
      <c r="E18" s="3"/>
      <c r="F18" s="3">
        <f>D18/1.6</f>
        <v>93.75</v>
      </c>
      <c r="N18" s="4"/>
      <c r="P18" s="4"/>
      <c r="Q18" s="4"/>
      <c r="R18" s="4"/>
      <c r="T18" s="5"/>
      <c r="U18" s="5"/>
      <c r="V18" s="5"/>
      <c r="W18" s="5"/>
      <c r="X18" s="5"/>
      <c r="Y18" s="5"/>
      <c r="Z18" s="4"/>
      <c r="AA18" s="4"/>
      <c r="AB18" s="4"/>
      <c r="AC18" s="4"/>
      <c r="AD18" s="4"/>
      <c r="AE18" s="4"/>
    </row>
    <row r="19" spans="1:31">
      <c r="A19" s="6"/>
      <c r="B19" s="1" t="s">
        <v>61</v>
      </c>
      <c r="E19" s="3"/>
      <c r="F19" s="3"/>
      <c r="N19" s="4"/>
      <c r="P19" s="4"/>
      <c r="Q19" s="4"/>
      <c r="R19" s="4"/>
      <c r="T19" s="5"/>
      <c r="U19" s="5"/>
      <c r="V19" s="5"/>
      <c r="W19" s="5"/>
      <c r="X19" s="5"/>
      <c r="Y19" s="5"/>
      <c r="Z19" s="4"/>
      <c r="AA19" s="4"/>
      <c r="AB19" s="4"/>
      <c r="AC19" s="4"/>
      <c r="AD19" s="4"/>
      <c r="AE19" s="4"/>
    </row>
    <row r="20" spans="1:31" s="11" customFormat="1">
      <c r="A20" s="9"/>
      <c r="B20" s="9" t="s">
        <v>64</v>
      </c>
      <c r="D20" s="11">
        <v>250</v>
      </c>
      <c r="E20" s="13"/>
      <c r="F20" s="3">
        <f t="shared" ref="F20:F22" si="17">D20/1.6</f>
        <v>156.25</v>
      </c>
      <c r="G20" s="10"/>
      <c r="N20" s="4"/>
      <c r="O20"/>
      <c r="P20" s="4"/>
      <c r="Q20" s="4"/>
      <c r="R20" s="4"/>
      <c r="S20"/>
      <c r="T20" s="5"/>
      <c r="U20" s="5"/>
      <c r="V20" s="5"/>
      <c r="W20" s="5"/>
      <c r="X20" s="5"/>
      <c r="Y20" s="5"/>
      <c r="Z20" s="4"/>
      <c r="AA20" s="4"/>
      <c r="AB20" s="4"/>
      <c r="AC20" s="4"/>
      <c r="AD20" s="4"/>
      <c r="AE20" s="4"/>
    </row>
    <row r="21" spans="1:31">
      <c r="B21" s="1" t="s">
        <v>65</v>
      </c>
      <c r="E21" s="3"/>
      <c r="F21" s="3"/>
      <c r="N21" s="4"/>
      <c r="P21" s="4"/>
      <c r="Q21" s="4"/>
      <c r="R21" s="4"/>
      <c r="T21" s="5"/>
      <c r="U21" s="5"/>
      <c r="V21" s="5"/>
      <c r="W21" s="5"/>
      <c r="X21" s="5"/>
      <c r="Y21" s="5"/>
      <c r="Z21" s="4"/>
      <c r="AA21" s="4"/>
      <c r="AB21" s="4"/>
      <c r="AC21" s="4"/>
      <c r="AD21" s="4"/>
      <c r="AE21" s="4"/>
    </row>
    <row r="22" spans="1:31">
      <c r="A22" s="6"/>
      <c r="B22" s="1" t="s">
        <v>66</v>
      </c>
      <c r="D22">
        <v>350</v>
      </c>
      <c r="E22" s="3"/>
      <c r="F22" s="3">
        <f t="shared" si="17"/>
        <v>218.75</v>
      </c>
      <c r="N22" s="4"/>
      <c r="P22" s="4"/>
      <c r="Q22" s="4"/>
      <c r="R22" s="4"/>
      <c r="T22" s="5"/>
      <c r="U22" s="5"/>
      <c r="V22" s="5"/>
      <c r="W22" s="5"/>
      <c r="X22" s="5"/>
      <c r="Y22" s="5"/>
      <c r="Z22" s="4"/>
      <c r="AA22" s="4"/>
      <c r="AB22" s="4"/>
      <c r="AC22" s="4"/>
      <c r="AD22" s="4"/>
      <c r="AE22" s="4"/>
    </row>
    <row r="23" spans="1:31">
      <c r="A23" s="7"/>
      <c r="E23" s="3"/>
      <c r="F23" s="13"/>
      <c r="N23" s="4"/>
      <c r="P23" s="4"/>
      <c r="Q23" s="4"/>
      <c r="R23" s="4"/>
      <c r="T23" s="5"/>
      <c r="U23" s="5"/>
      <c r="V23" s="5"/>
      <c r="W23" s="5"/>
      <c r="X23" s="5"/>
      <c r="Y23" s="5"/>
      <c r="Z23" s="4"/>
      <c r="AA23" s="4"/>
      <c r="AB23" s="4"/>
      <c r="AC23" s="4"/>
      <c r="AD23" s="4"/>
      <c r="AE23" s="4"/>
    </row>
    <row r="24" spans="1:31">
      <c r="A24" s="6" t="s">
        <v>45</v>
      </c>
      <c r="B24" s="7"/>
      <c r="E24" s="3"/>
      <c r="F24" s="13"/>
      <c r="G24" s="8"/>
      <c r="N24" s="4"/>
      <c r="P24" s="4"/>
      <c r="Q24" s="4"/>
      <c r="R24" s="4"/>
      <c r="T24" s="5"/>
      <c r="U24" s="5"/>
      <c r="V24" s="5"/>
      <c r="W24" s="5"/>
      <c r="X24" s="5"/>
      <c r="Y24" s="5"/>
      <c r="Z24" s="4"/>
      <c r="AA24" s="4"/>
      <c r="AB24" s="4"/>
      <c r="AC24" s="4"/>
      <c r="AD24" s="4"/>
      <c r="AE24" s="4"/>
    </row>
    <row r="25" spans="1:31">
      <c r="A25" s="1" t="s">
        <v>46</v>
      </c>
      <c r="B25" s="7"/>
      <c r="E25" s="3"/>
      <c r="F25" s="13"/>
      <c r="G25" s="8"/>
      <c r="N25" s="4"/>
      <c r="P25" s="4"/>
      <c r="Q25" s="4"/>
      <c r="R25" s="4"/>
      <c r="T25" s="5"/>
      <c r="U25" s="5"/>
      <c r="V25" s="5"/>
      <c r="W25" s="5"/>
      <c r="X25" s="5"/>
      <c r="Y25" s="5"/>
      <c r="Z25" s="4"/>
      <c r="AA25" s="4"/>
      <c r="AB25" s="4"/>
      <c r="AC25" s="4"/>
      <c r="AD25" s="4"/>
      <c r="AE25" s="4"/>
    </row>
    <row r="26" spans="1:31">
      <c r="B26" s="1" t="s">
        <v>67</v>
      </c>
      <c r="E26" s="3"/>
      <c r="F26" s="13"/>
      <c r="G26" s="8"/>
      <c r="I26">
        <v>265.35000000000002</v>
      </c>
      <c r="J26">
        <v>47.5</v>
      </c>
      <c r="K26">
        <v>4636</v>
      </c>
      <c r="L26">
        <v>4077</v>
      </c>
      <c r="M26">
        <v>18430</v>
      </c>
      <c r="N26" s="4"/>
      <c r="P26" s="4">
        <f t="shared" si="2"/>
        <v>5.5863157894736846</v>
      </c>
      <c r="Q26" s="4">
        <f t="shared" si="3"/>
        <v>3.5314498667870837</v>
      </c>
      <c r="R26" s="4">
        <f t="shared" si="4"/>
        <v>0.76174501009212325</v>
      </c>
      <c r="T26" s="5"/>
      <c r="U26" s="5"/>
      <c r="V26" s="5"/>
      <c r="W26" s="5"/>
      <c r="X26" s="5"/>
      <c r="Y26" s="5"/>
      <c r="Z26" s="4"/>
      <c r="AA26" s="4"/>
      <c r="AB26" s="4"/>
      <c r="AC26" s="4"/>
      <c r="AD26" s="4"/>
      <c r="AE26" s="4"/>
    </row>
    <row r="27" spans="1:31" s="11" customFormat="1">
      <c r="A27" s="9"/>
      <c r="B27" s="9" t="s">
        <v>68</v>
      </c>
      <c r="E27" s="13"/>
      <c r="F27" s="13"/>
      <c r="G27" s="10"/>
      <c r="I27" s="11">
        <v>328.34</v>
      </c>
      <c r="J27" s="11">
        <v>52.9</v>
      </c>
      <c r="K27" s="11">
        <v>4636</v>
      </c>
      <c r="L27" s="11">
        <v>4077</v>
      </c>
      <c r="M27" s="11">
        <v>18430</v>
      </c>
      <c r="N27" s="4"/>
      <c r="O27"/>
      <c r="P27" s="4">
        <f t="shared" si="2"/>
        <v>6.2068052930056705</v>
      </c>
      <c r="Q27" s="4">
        <f t="shared" si="3"/>
        <v>4.3697616327901674</v>
      </c>
      <c r="R27" s="4">
        <f t="shared" si="4"/>
        <v>0.94257153425154594</v>
      </c>
      <c r="S27"/>
      <c r="T27" s="5"/>
      <c r="U27" s="5"/>
      <c r="V27" s="5"/>
      <c r="W27" s="5"/>
      <c r="X27" s="5"/>
      <c r="Y27" s="5"/>
      <c r="Z27" s="4"/>
      <c r="AA27" s="4"/>
      <c r="AB27" s="4"/>
      <c r="AC27" s="4"/>
      <c r="AD27" s="4"/>
      <c r="AE27" s="4"/>
    </row>
    <row r="28" spans="1:31">
      <c r="B28" s="9" t="s">
        <v>69</v>
      </c>
      <c r="D28" s="11"/>
      <c r="E28" s="3"/>
      <c r="F28" s="13"/>
      <c r="G28" s="10"/>
      <c r="I28" s="11">
        <v>351.44</v>
      </c>
      <c r="J28" s="11">
        <v>61.1</v>
      </c>
      <c r="K28" s="11">
        <v>5347</v>
      </c>
      <c r="L28" s="11">
        <v>4087</v>
      </c>
      <c r="M28" s="11">
        <v>19913</v>
      </c>
      <c r="N28" s="4"/>
      <c r="P28" s="4">
        <f t="shared" si="2"/>
        <v>5.7518821603927988</v>
      </c>
      <c r="Q28" s="4">
        <f t="shared" si="3"/>
        <v>4.3182706530196171</v>
      </c>
      <c r="R28" s="4">
        <f t="shared" si="4"/>
        <v>0.80760625640912986</v>
      </c>
      <c r="T28" s="5"/>
      <c r="U28" s="5"/>
      <c r="V28" s="5"/>
      <c r="W28" s="5"/>
      <c r="X28" s="5"/>
      <c r="Y28" s="5"/>
      <c r="Z28" s="4"/>
      <c r="AA28" s="4"/>
      <c r="AB28" s="4"/>
      <c r="AC28" s="4"/>
      <c r="AD28" s="4"/>
      <c r="AE28" s="4"/>
    </row>
    <row r="29" spans="1:31">
      <c r="B29" s="1" t="s">
        <v>70</v>
      </c>
      <c r="E29" s="3"/>
      <c r="F29" s="13"/>
      <c r="G29">
        <v>-150</v>
      </c>
      <c r="J29" s="11">
        <v>15.5</v>
      </c>
      <c r="K29" s="11">
        <v>3500</v>
      </c>
      <c r="L29" s="11">
        <v>3600</v>
      </c>
      <c r="M29" s="11">
        <v>8700</v>
      </c>
      <c r="N29" s="4"/>
      <c r="P29" s="4"/>
      <c r="Q29" s="4"/>
      <c r="R29" s="4"/>
      <c r="T29" s="5"/>
      <c r="U29" s="5"/>
      <c r="V29" s="5"/>
      <c r="W29" s="5"/>
      <c r="X29" s="5"/>
      <c r="Y29" s="5"/>
      <c r="Z29" s="4"/>
      <c r="AA29" s="4"/>
      <c r="AB29" s="4"/>
      <c r="AC29" s="4"/>
      <c r="AD29" s="4"/>
      <c r="AE29" s="4"/>
    </row>
    <row r="30" spans="1:31">
      <c r="A30" s="6"/>
      <c r="B30" s="1" t="s">
        <v>71</v>
      </c>
      <c r="E30" s="3"/>
      <c r="F30" s="13"/>
      <c r="G30">
        <v>-180</v>
      </c>
      <c r="J30" s="11">
        <v>22.4</v>
      </c>
      <c r="K30" s="11">
        <v>4800</v>
      </c>
      <c r="L30" s="11">
        <v>3600</v>
      </c>
      <c r="M30" s="11">
        <v>12200</v>
      </c>
      <c r="N30" s="4"/>
      <c r="P30" s="4"/>
      <c r="Q30" s="4"/>
      <c r="R30" s="4"/>
      <c r="T30" s="5"/>
      <c r="U30" s="5"/>
      <c r="V30" s="5"/>
      <c r="W30" s="5"/>
      <c r="X30" s="5"/>
      <c r="Y30" s="5"/>
      <c r="Z30" s="4"/>
      <c r="AA30" s="4"/>
      <c r="AB30" s="4"/>
      <c r="AC30" s="4"/>
      <c r="AD30" s="4"/>
      <c r="AE30" s="4"/>
    </row>
    <row r="31" spans="1:31">
      <c r="A31" s="7"/>
      <c r="B31" s="1" t="s">
        <v>72</v>
      </c>
      <c r="E31" s="3"/>
      <c r="F31" s="13"/>
      <c r="G31">
        <v>-150</v>
      </c>
      <c r="N31" s="4"/>
      <c r="P31" s="4"/>
      <c r="Q31" s="4"/>
      <c r="R31" s="4"/>
      <c r="T31" s="5"/>
      <c r="U31" s="5"/>
      <c r="V31" s="5"/>
      <c r="W31" s="5"/>
      <c r="X31" s="5"/>
      <c r="Y31" s="5"/>
      <c r="Z31" s="4"/>
      <c r="AA31" s="4"/>
      <c r="AB31" s="4"/>
      <c r="AC31" s="4"/>
      <c r="AD31" s="4"/>
      <c r="AE31" s="4"/>
    </row>
    <row r="32" spans="1:31">
      <c r="B32" s="1" t="s">
        <v>73</v>
      </c>
      <c r="E32" s="3"/>
      <c r="F32" s="13"/>
      <c r="G32" s="8">
        <v>-150</v>
      </c>
      <c r="J32">
        <v>15.1</v>
      </c>
      <c r="K32">
        <v>4000</v>
      </c>
      <c r="L32">
        <v>3600</v>
      </c>
      <c r="M32">
        <v>8700</v>
      </c>
      <c r="N32" s="4"/>
      <c r="P32" s="4"/>
      <c r="Q32" s="4"/>
      <c r="R32" s="4"/>
      <c r="T32" s="5"/>
      <c r="U32" s="5"/>
      <c r="V32" s="5"/>
      <c r="W32" s="5"/>
      <c r="X32" s="5"/>
      <c r="Y32" s="5"/>
      <c r="Z32" s="4"/>
      <c r="AA32" s="4"/>
      <c r="AB32" s="4"/>
      <c r="AC32" s="4"/>
      <c r="AD32" s="4"/>
      <c r="AE32" s="4"/>
    </row>
    <row r="33" spans="1:31">
      <c r="B33" s="1" t="s">
        <v>74</v>
      </c>
      <c r="E33" s="3"/>
      <c r="F33" s="13"/>
      <c r="G33" s="21">
        <v>-150</v>
      </c>
      <c r="J33">
        <v>22.1</v>
      </c>
      <c r="K33">
        <v>4800</v>
      </c>
      <c r="L33">
        <v>3600</v>
      </c>
      <c r="M33">
        <v>12500</v>
      </c>
      <c r="N33" s="4"/>
      <c r="P33" s="4"/>
      <c r="Q33" s="4"/>
      <c r="R33" s="4"/>
      <c r="T33" s="5"/>
      <c r="U33" s="5"/>
      <c r="V33" s="5"/>
      <c r="W33" s="5"/>
      <c r="X33" s="5"/>
      <c r="Y33" s="5"/>
      <c r="Z33" s="4"/>
      <c r="AA33" s="4"/>
      <c r="AB33" s="4"/>
      <c r="AC33" s="4"/>
      <c r="AD33" s="4"/>
      <c r="AE33" s="4"/>
    </row>
    <row r="34" spans="1:31">
      <c r="B34" s="1" t="s">
        <v>75</v>
      </c>
      <c r="E34" s="3"/>
      <c r="F34" s="13"/>
      <c r="G34" s="21">
        <v>-150</v>
      </c>
      <c r="N34" s="4"/>
      <c r="P34" s="4"/>
      <c r="Q34" s="4"/>
      <c r="R34" s="4"/>
      <c r="T34" s="5"/>
      <c r="U34" s="5"/>
      <c r="V34" s="5"/>
      <c r="W34" s="5"/>
      <c r="X34" s="5"/>
      <c r="Y34" s="5"/>
      <c r="Z34" s="4"/>
      <c r="AA34" s="4"/>
      <c r="AB34" s="4"/>
      <c r="AC34" s="4"/>
      <c r="AD34" s="4"/>
      <c r="AE34" s="4"/>
    </row>
    <row r="35" spans="1:31">
      <c r="B35" s="1" t="s">
        <v>76</v>
      </c>
      <c r="E35" s="3"/>
      <c r="F35" s="13"/>
      <c r="G35" s="21">
        <v>-125</v>
      </c>
      <c r="J35">
        <v>31</v>
      </c>
      <c r="K35">
        <v>5500</v>
      </c>
      <c r="L35">
        <v>4000</v>
      </c>
      <c r="N35" s="4"/>
      <c r="P35" s="4"/>
      <c r="Q35" s="4"/>
      <c r="R35" s="4"/>
      <c r="T35" s="5"/>
      <c r="U35" s="5"/>
      <c r="V35" s="5"/>
      <c r="W35" s="5"/>
      <c r="X35" s="5"/>
      <c r="Y35" s="5"/>
      <c r="Z35" s="4"/>
      <c r="AA35" s="4"/>
      <c r="AB35" s="4"/>
      <c r="AC35" s="4"/>
      <c r="AD35" s="4"/>
      <c r="AE35" s="4"/>
    </row>
    <row r="36" spans="1:31">
      <c r="A36" s="6"/>
      <c r="B36" s="1" t="s">
        <v>77</v>
      </c>
      <c r="E36" s="3"/>
      <c r="F36" s="13"/>
      <c r="G36" s="21">
        <v>-185</v>
      </c>
      <c r="J36">
        <v>22.95</v>
      </c>
      <c r="K36">
        <v>4100</v>
      </c>
      <c r="L36">
        <v>3600</v>
      </c>
      <c r="M36">
        <v>9900</v>
      </c>
      <c r="N36" s="4"/>
      <c r="P36" s="4"/>
      <c r="Q36" s="4"/>
      <c r="R36" s="4"/>
      <c r="T36" s="5"/>
      <c r="U36" s="5"/>
      <c r="V36" s="5"/>
      <c r="W36" s="5"/>
      <c r="X36" s="5"/>
      <c r="Y36" s="5"/>
      <c r="Z36" s="4"/>
      <c r="AA36" s="4"/>
      <c r="AB36" s="4"/>
      <c r="AC36" s="4"/>
      <c r="AD36" s="4"/>
      <c r="AE36" s="4"/>
    </row>
    <row r="37" spans="1:31">
      <c r="A37" s="7"/>
      <c r="B37" s="1" t="s">
        <v>78</v>
      </c>
      <c r="E37" s="3"/>
      <c r="F37" s="13"/>
      <c r="G37" s="21">
        <v>-185</v>
      </c>
      <c r="J37">
        <v>29.9</v>
      </c>
      <c r="K37">
        <v>5000</v>
      </c>
      <c r="L37">
        <v>3600</v>
      </c>
      <c r="M37">
        <v>13800</v>
      </c>
      <c r="N37" s="4"/>
      <c r="P37" s="4"/>
      <c r="Q37" s="4"/>
      <c r="R37" s="4"/>
      <c r="T37" s="5"/>
      <c r="U37" s="5"/>
      <c r="V37" s="5"/>
      <c r="W37" s="5"/>
      <c r="X37" s="5"/>
      <c r="Y37" s="5"/>
      <c r="Z37" s="4"/>
      <c r="AA37" s="4"/>
      <c r="AB37" s="4"/>
      <c r="AC37" s="4"/>
      <c r="AD37" s="4"/>
      <c r="AE37" s="4"/>
    </row>
    <row r="38" spans="1:31">
      <c r="B38" s="1" t="s">
        <v>79</v>
      </c>
      <c r="E38" s="13"/>
      <c r="F38" s="13"/>
      <c r="G38" s="21">
        <v>-185</v>
      </c>
      <c r="N38" s="4"/>
      <c r="P38" s="4"/>
      <c r="Q38" s="4"/>
      <c r="R38" s="4"/>
      <c r="T38" s="5"/>
      <c r="U38" s="5"/>
      <c r="V38" s="5"/>
      <c r="W38" s="5"/>
      <c r="X38" s="5"/>
      <c r="Y38" s="5"/>
      <c r="Z38" s="4"/>
      <c r="AA38" s="4"/>
      <c r="AB38" s="4"/>
      <c r="AC38" s="4"/>
      <c r="AD38" s="4"/>
      <c r="AE38" s="4"/>
    </row>
    <row r="39" spans="1:31">
      <c r="B39" s="1" t="s">
        <v>80</v>
      </c>
      <c r="E39" s="3"/>
      <c r="F39" s="13"/>
      <c r="G39" s="21">
        <v>-210</v>
      </c>
      <c r="J39">
        <v>21.5</v>
      </c>
      <c r="K39">
        <v>4500</v>
      </c>
      <c r="L39">
        <v>3600</v>
      </c>
      <c r="M39">
        <v>9900</v>
      </c>
      <c r="N39" s="4"/>
      <c r="P39" s="4"/>
      <c r="Q39" s="4"/>
      <c r="R39" s="4"/>
      <c r="T39" s="5"/>
      <c r="U39" s="5"/>
      <c r="V39" s="5"/>
      <c r="W39" s="5"/>
      <c r="X39" s="5"/>
      <c r="Y39" s="5"/>
      <c r="Z39" s="4"/>
      <c r="AA39" s="4"/>
      <c r="AB39" s="4"/>
      <c r="AC39" s="4"/>
      <c r="AD39" s="4"/>
      <c r="AE39" s="4"/>
    </row>
    <row r="40" spans="1:31">
      <c r="A40" s="6"/>
      <c r="B40" s="1" t="s">
        <v>81</v>
      </c>
      <c r="E40" s="3"/>
      <c r="F40" s="13"/>
      <c r="G40" s="21">
        <v>-210</v>
      </c>
      <c r="J40">
        <v>28.4</v>
      </c>
      <c r="K40">
        <v>5000</v>
      </c>
      <c r="L40">
        <v>3600</v>
      </c>
      <c r="M40">
        <v>19300</v>
      </c>
      <c r="N40" s="4"/>
      <c r="P40" s="4"/>
      <c r="Q40" s="4"/>
      <c r="R40" s="4"/>
      <c r="T40" s="5"/>
      <c r="U40" s="5"/>
      <c r="V40" s="5"/>
      <c r="W40" s="5"/>
      <c r="X40" s="5"/>
      <c r="Y40" s="5"/>
      <c r="Z40" s="4"/>
      <c r="AA40" s="4"/>
      <c r="AB40" s="4"/>
      <c r="AC40" s="4"/>
      <c r="AD40" s="4"/>
      <c r="AE40" s="4"/>
    </row>
    <row r="41" spans="1:31">
      <c r="B41" s="1" t="s">
        <v>82</v>
      </c>
      <c r="E41" s="3"/>
      <c r="F41" s="13"/>
      <c r="G41" s="21">
        <v>-220</v>
      </c>
      <c r="N41" s="4"/>
      <c r="P41" s="4"/>
      <c r="Q41" s="4"/>
      <c r="R41" s="4"/>
      <c r="T41" s="5"/>
      <c r="U41" s="5"/>
      <c r="V41" s="5"/>
      <c r="W41" s="5"/>
      <c r="X41" s="5"/>
      <c r="Y41" s="5"/>
      <c r="Z41" s="4"/>
      <c r="AA41" s="4"/>
      <c r="AB41" s="4"/>
      <c r="AC41" s="4"/>
      <c r="AD41" s="4"/>
      <c r="AE41" s="4"/>
    </row>
    <row r="42" spans="1:31">
      <c r="B42" s="1" t="s">
        <v>83</v>
      </c>
      <c r="E42" s="13"/>
      <c r="F42" s="13"/>
      <c r="G42" s="21">
        <v>-215</v>
      </c>
      <c r="J42">
        <v>30.6</v>
      </c>
      <c r="K42">
        <v>4400</v>
      </c>
      <c r="L42">
        <v>3900</v>
      </c>
      <c r="M42">
        <v>10300</v>
      </c>
      <c r="N42" s="4"/>
      <c r="P42" s="4"/>
      <c r="Q42" s="4"/>
      <c r="R42" s="4"/>
      <c r="T42" s="5"/>
      <c r="U42" s="5"/>
      <c r="V42" s="5"/>
      <c r="W42" s="5"/>
      <c r="X42" s="5"/>
      <c r="Y42" s="5"/>
      <c r="Z42" s="4"/>
      <c r="AA42" s="4"/>
      <c r="AB42" s="4"/>
      <c r="AC42" s="4"/>
      <c r="AD42" s="4"/>
      <c r="AE42" s="4"/>
    </row>
    <row r="43" spans="1:31">
      <c r="B43" s="1" t="s">
        <v>84</v>
      </c>
      <c r="E43" s="13"/>
      <c r="F43" s="13"/>
      <c r="G43" s="21">
        <v>-215</v>
      </c>
      <c r="J43">
        <v>40.4</v>
      </c>
      <c r="K43">
        <v>5000</v>
      </c>
      <c r="L43">
        <v>3900</v>
      </c>
      <c r="M43">
        <v>15600</v>
      </c>
      <c r="N43" s="4"/>
      <c r="P43" s="4"/>
      <c r="Q43" s="4"/>
      <c r="R43" s="4"/>
      <c r="T43" s="5"/>
      <c r="U43" s="5"/>
      <c r="V43" s="5"/>
      <c r="W43" s="5"/>
      <c r="X43" s="5"/>
      <c r="Y43" s="5"/>
      <c r="Z43" s="4"/>
      <c r="AA43" s="4"/>
      <c r="AB43" s="4"/>
      <c r="AC43" s="4"/>
      <c r="AD43" s="4"/>
      <c r="AE43" s="4"/>
    </row>
    <row r="44" spans="1:31">
      <c r="B44" s="1" t="s">
        <v>85</v>
      </c>
      <c r="E44" s="3"/>
      <c r="F44" s="13"/>
      <c r="G44" s="21">
        <v>-220</v>
      </c>
      <c r="J44">
        <v>51</v>
      </c>
      <c r="N44" s="4"/>
      <c r="P44" s="4"/>
      <c r="Q44" s="4"/>
      <c r="R44" s="4"/>
      <c r="T44" s="5"/>
      <c r="U44" s="5"/>
      <c r="V44" s="5"/>
      <c r="W44" s="5"/>
      <c r="X44" s="5"/>
      <c r="Y44" s="5"/>
      <c r="Z44" s="4"/>
      <c r="AA44" s="4"/>
      <c r="AB44" s="4"/>
      <c r="AC44" s="4"/>
      <c r="AD44" s="4"/>
      <c r="AE44" s="4"/>
    </row>
    <row r="45" spans="1:31">
      <c r="B45" s="1" t="s">
        <v>86</v>
      </c>
      <c r="G45" s="21">
        <v>-260</v>
      </c>
      <c r="J45">
        <v>26.8</v>
      </c>
      <c r="K45">
        <v>4600</v>
      </c>
      <c r="L45">
        <v>3900</v>
      </c>
      <c r="M45">
        <v>10300</v>
      </c>
      <c r="N45" s="4"/>
      <c r="P45" s="4"/>
      <c r="Q45" s="4"/>
      <c r="R45" s="4"/>
      <c r="T45" s="5"/>
      <c r="U45" s="5"/>
      <c r="V45" s="5"/>
      <c r="W45" s="5"/>
      <c r="X45" s="5"/>
      <c r="Y45" s="5"/>
      <c r="Z45" s="4"/>
      <c r="AA45" s="4"/>
      <c r="AB45" s="4"/>
      <c r="AC45" s="4"/>
      <c r="AD45" s="4"/>
      <c r="AE45" s="4"/>
    </row>
    <row r="46" spans="1:31">
      <c r="B46" s="1" t="s">
        <v>87</v>
      </c>
      <c r="E46" s="14"/>
      <c r="F46" s="14"/>
      <c r="G46" s="21">
        <v>-260</v>
      </c>
      <c r="I46" s="14"/>
      <c r="J46" s="14">
        <v>37.299999999999997</v>
      </c>
      <c r="K46" s="14">
        <v>5000</v>
      </c>
      <c r="L46" s="14">
        <v>3900</v>
      </c>
      <c r="M46" s="14">
        <v>15900</v>
      </c>
      <c r="N46" s="4"/>
      <c r="P46" s="4"/>
      <c r="Q46" s="4"/>
      <c r="R46" s="4"/>
      <c r="T46" s="5"/>
      <c r="U46" s="5"/>
      <c r="V46" s="5"/>
      <c r="W46" s="5"/>
      <c r="X46" s="5"/>
      <c r="Y46" s="5"/>
      <c r="Z46" s="4"/>
      <c r="AA46" s="4"/>
      <c r="AB46" s="4"/>
      <c r="AC46" s="4"/>
      <c r="AD46" s="4"/>
      <c r="AE46" s="4"/>
    </row>
    <row r="47" spans="1:31">
      <c r="A47" s="15"/>
      <c r="B47" s="15" t="s">
        <v>88</v>
      </c>
      <c r="E47" s="14"/>
      <c r="F47" s="14"/>
      <c r="G47" s="21">
        <v>-220</v>
      </c>
      <c r="I47" s="14"/>
      <c r="J47" s="14">
        <v>51</v>
      </c>
      <c r="K47" s="14"/>
      <c r="L47" s="14"/>
      <c r="M47" s="14"/>
      <c r="N47" s="4"/>
      <c r="P47" s="4"/>
      <c r="Q47" s="4"/>
      <c r="R47" s="4"/>
      <c r="T47" s="5"/>
      <c r="U47" s="5"/>
      <c r="V47" s="5"/>
      <c r="W47" s="5"/>
      <c r="X47" s="5"/>
      <c r="Y47" s="5"/>
      <c r="Z47" s="4"/>
      <c r="AA47" s="4"/>
      <c r="AB47" s="4"/>
      <c r="AC47" s="4"/>
      <c r="AD47" s="4"/>
      <c r="AE47" s="4"/>
    </row>
    <row r="48" spans="1:31">
      <c r="A48" s="15"/>
      <c r="B48" s="15" t="s">
        <v>89</v>
      </c>
      <c r="E48" s="14"/>
      <c r="F48" s="14"/>
      <c r="G48" s="21">
        <v>-150</v>
      </c>
      <c r="I48" s="14">
        <v>224</v>
      </c>
      <c r="J48" s="14">
        <v>33</v>
      </c>
      <c r="K48" s="14">
        <v>6400</v>
      </c>
      <c r="L48" s="14">
        <v>12650</v>
      </c>
      <c r="M48" s="14">
        <v>14700</v>
      </c>
      <c r="N48" s="4"/>
      <c r="P48" s="4">
        <f t="shared" si="2"/>
        <v>6.7878787878787881</v>
      </c>
      <c r="Q48" s="4">
        <f t="shared" si="3"/>
        <v>1.2045925089403351</v>
      </c>
      <c r="R48" s="4">
        <f t="shared" si="4"/>
        <v>0.18821757952192733</v>
      </c>
      <c r="T48" s="5"/>
      <c r="U48" s="5"/>
      <c r="V48" s="5"/>
      <c r="W48" s="5"/>
      <c r="X48" s="5"/>
      <c r="Y48" s="5"/>
      <c r="Z48" s="4"/>
      <c r="AA48" s="4"/>
      <c r="AB48" s="4"/>
      <c r="AC48" s="4"/>
      <c r="AD48" s="4"/>
      <c r="AE48" s="4"/>
    </row>
    <row r="49" spans="1:31">
      <c r="A49" s="15"/>
      <c r="B49" s="15" t="s">
        <v>90</v>
      </c>
      <c r="E49" s="14"/>
      <c r="F49" s="14"/>
      <c r="G49" s="21">
        <v>-220</v>
      </c>
      <c r="I49" s="14">
        <v>317</v>
      </c>
      <c r="J49" s="14">
        <v>53</v>
      </c>
      <c r="K49" s="14">
        <v>6900</v>
      </c>
      <c r="L49" s="14">
        <v>12300</v>
      </c>
      <c r="M49" s="14">
        <v>16700</v>
      </c>
      <c r="N49" s="4"/>
      <c r="P49" s="4">
        <f t="shared" si="2"/>
        <v>5.9811320754716979</v>
      </c>
      <c r="Q49" s="4">
        <f t="shared" si="3"/>
        <v>1.543254953507619</v>
      </c>
      <c r="R49" s="4">
        <f t="shared" si="4"/>
        <v>0.22366013818951</v>
      </c>
      <c r="T49" s="5"/>
      <c r="U49" s="5"/>
      <c r="V49" s="5"/>
      <c r="W49" s="5"/>
      <c r="X49" s="5"/>
      <c r="Y49" s="5"/>
      <c r="Z49" s="4"/>
      <c r="AA49" s="4"/>
      <c r="AB49" s="4"/>
      <c r="AC49" s="4"/>
      <c r="AD49" s="4"/>
      <c r="AE49" s="4"/>
    </row>
    <row r="50" spans="1:31">
      <c r="A50" s="15"/>
      <c r="B50" s="15" t="s">
        <v>91</v>
      </c>
      <c r="C50" s="14"/>
      <c r="D50" s="14"/>
      <c r="E50" s="14"/>
      <c r="F50" s="14"/>
      <c r="G50" s="21">
        <v>-210</v>
      </c>
      <c r="I50" s="14">
        <v>317</v>
      </c>
      <c r="J50" s="14">
        <v>30</v>
      </c>
      <c r="K50" s="14"/>
      <c r="L50" s="14"/>
      <c r="M50" s="14"/>
      <c r="N50" s="4"/>
      <c r="P50" s="4">
        <f t="shared" si="2"/>
        <v>10.566666666666666</v>
      </c>
      <c r="Q50" s="4"/>
      <c r="R50" s="4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</row>
    <row r="51" spans="1:31">
      <c r="A51" s="16"/>
      <c r="B51" s="15" t="s">
        <v>92</v>
      </c>
      <c r="C51" s="14"/>
      <c r="D51" s="14"/>
      <c r="F51" s="14"/>
      <c r="G51" s="21">
        <v>-210</v>
      </c>
      <c r="I51" s="14">
        <v>317</v>
      </c>
      <c r="J51" s="14">
        <v>61</v>
      </c>
      <c r="K51" s="14">
        <v>7825</v>
      </c>
      <c r="L51" s="14">
        <v>12400</v>
      </c>
      <c r="M51" s="14">
        <v>19900</v>
      </c>
      <c r="N51" s="4"/>
      <c r="P51" s="4">
        <f t="shared" si="2"/>
        <v>5.1967213114754101</v>
      </c>
      <c r="Q51" s="4">
        <f t="shared" si="3"/>
        <v>1.2846490517101639</v>
      </c>
      <c r="R51" s="4">
        <f t="shared" si="4"/>
        <v>0.16417240277446182</v>
      </c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</row>
    <row r="52" spans="1:31">
      <c r="A52" s="15"/>
      <c r="B52" s="15" t="s">
        <v>93</v>
      </c>
      <c r="C52" s="14"/>
      <c r="D52" s="14"/>
      <c r="F52" s="14"/>
      <c r="G52" s="21">
        <v>-260</v>
      </c>
      <c r="I52" s="14">
        <v>317</v>
      </c>
      <c r="J52" s="14">
        <v>81</v>
      </c>
      <c r="N52" s="4"/>
      <c r="P52" s="4">
        <f t="shared" si="2"/>
        <v>3.9135802469135803</v>
      </c>
      <c r="Q52" s="4"/>
      <c r="R52" s="4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</row>
    <row r="53" spans="1:31">
      <c r="A53" s="15"/>
      <c r="B53" s="18" t="s">
        <v>94</v>
      </c>
      <c r="C53" s="14"/>
      <c r="D53" s="14"/>
      <c r="E53" s="14"/>
      <c r="F53" s="14"/>
      <c r="G53" s="21">
        <v>-200</v>
      </c>
      <c r="I53" s="14">
        <v>317</v>
      </c>
      <c r="J53" s="14">
        <v>65</v>
      </c>
      <c r="K53" s="14">
        <v>7825</v>
      </c>
      <c r="L53" s="14">
        <v>12700</v>
      </c>
      <c r="M53" s="14">
        <v>18100</v>
      </c>
      <c r="N53" s="4"/>
      <c r="P53" s="4">
        <f t="shared" si="2"/>
        <v>4.8769230769230774</v>
      </c>
      <c r="Q53" s="4">
        <f t="shared" si="3"/>
        <v>1.3790403271414278</v>
      </c>
      <c r="R53" s="4">
        <f t="shared" si="4"/>
        <v>0.17623518557717927</v>
      </c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</row>
    <row r="54" spans="1:31">
      <c r="A54" s="15"/>
      <c r="B54" s="18" t="s">
        <v>95</v>
      </c>
      <c r="C54" s="14"/>
      <c r="D54" s="14"/>
      <c r="E54" s="14"/>
      <c r="F54" s="14"/>
      <c r="G54" s="21">
        <v>-240</v>
      </c>
      <c r="I54" s="14">
        <v>397</v>
      </c>
      <c r="J54" s="14">
        <v>42</v>
      </c>
      <c r="K54" s="14"/>
      <c r="L54" s="14">
        <v>3500</v>
      </c>
      <c r="M54" s="14">
        <v>15000</v>
      </c>
      <c r="N54" s="4"/>
      <c r="P54" s="4">
        <f t="shared" si="2"/>
        <v>9.4523809523809526</v>
      </c>
      <c r="Q54" s="4">
        <f t="shared" si="3"/>
        <v>7.5619047619047617</v>
      </c>
      <c r="R54" s="4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</row>
    <row r="55" spans="1:31">
      <c r="A55" s="15"/>
      <c r="B55" s="18" t="s">
        <v>96</v>
      </c>
      <c r="C55" s="14"/>
      <c r="D55" s="14"/>
      <c r="E55" s="14"/>
      <c r="F55" s="14"/>
      <c r="G55" s="21">
        <v>-320</v>
      </c>
      <c r="I55" s="14">
        <v>317</v>
      </c>
      <c r="J55" s="14">
        <v>42</v>
      </c>
      <c r="K55" s="14">
        <v>4700</v>
      </c>
      <c r="L55" s="14">
        <v>4500</v>
      </c>
      <c r="M55" s="14">
        <v>15000</v>
      </c>
      <c r="N55" s="4"/>
      <c r="P55" s="4">
        <f t="shared" si="2"/>
        <v>7.5476190476190474</v>
      </c>
      <c r="Q55" s="4">
        <f t="shared" si="3"/>
        <v>4.6962962962962962</v>
      </c>
      <c r="R55" s="4">
        <f t="shared" si="4"/>
        <v>0.9992119779353823</v>
      </c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</row>
    <row r="56" spans="1:31">
      <c r="A56" s="15"/>
      <c r="B56" s="18" t="s">
        <v>97</v>
      </c>
      <c r="C56" s="14"/>
      <c r="D56" s="14"/>
      <c r="E56" s="14"/>
      <c r="F56" s="14"/>
      <c r="I56" s="14">
        <v>185.44</v>
      </c>
      <c r="J56" s="14">
        <v>23</v>
      </c>
      <c r="K56" s="14">
        <v>4500</v>
      </c>
      <c r="L56" s="14">
        <v>3600</v>
      </c>
      <c r="M56" s="14">
        <v>9900</v>
      </c>
      <c r="N56" s="4"/>
      <c r="P56" s="4">
        <f t="shared" si="2"/>
        <v>8.0626086956521732</v>
      </c>
      <c r="Q56" s="4">
        <f t="shared" si="3"/>
        <v>5.2031425364758697</v>
      </c>
      <c r="R56" s="4">
        <f t="shared" si="4"/>
        <v>1.1562538969946379</v>
      </c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</row>
    <row r="57" spans="1:31">
      <c r="A57" s="15"/>
      <c r="B57" s="18" t="s">
        <v>98</v>
      </c>
      <c r="C57" s="14"/>
      <c r="D57" s="14"/>
      <c r="E57" s="14"/>
      <c r="F57" s="14"/>
      <c r="I57" s="14">
        <v>201.3</v>
      </c>
      <c r="J57" s="14">
        <v>29.95</v>
      </c>
      <c r="K57" s="14">
        <v>5000</v>
      </c>
      <c r="L57" s="14">
        <v>3600</v>
      </c>
      <c r="M57" s="14">
        <v>14300</v>
      </c>
      <c r="N57" s="4"/>
      <c r="P57" s="4">
        <f t="shared" si="2"/>
        <v>6.7212020033388988</v>
      </c>
      <c r="Q57" s="4">
        <f t="shared" si="3"/>
        <v>3.9102564102564101</v>
      </c>
      <c r="R57" s="4">
        <f t="shared" si="4"/>
        <v>0.78205128205128205</v>
      </c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</row>
    <row r="58" spans="1:31">
      <c r="A58" s="15"/>
      <c r="B58" s="18" t="s">
        <v>99</v>
      </c>
      <c r="C58" s="14"/>
      <c r="D58" s="14"/>
      <c r="E58" s="14"/>
      <c r="F58" s="14"/>
      <c r="I58" s="14">
        <v>226.14</v>
      </c>
      <c r="J58" s="14">
        <v>30.5</v>
      </c>
      <c r="K58" s="14">
        <v>4600</v>
      </c>
      <c r="L58" s="14">
        <v>3900</v>
      </c>
      <c r="M58" s="14">
        <v>10300</v>
      </c>
      <c r="N58" s="4"/>
      <c r="P58" s="4">
        <f t="shared" si="2"/>
        <v>7.4144262295081962</v>
      </c>
      <c r="Q58" s="4">
        <f t="shared" si="3"/>
        <v>5.6295743091859594</v>
      </c>
      <c r="R58" s="4">
        <f t="shared" si="4"/>
        <v>1.2238205019969477</v>
      </c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</row>
    <row r="59" spans="1:31">
      <c r="A59" s="15"/>
      <c r="B59" s="18" t="s">
        <v>100</v>
      </c>
      <c r="C59" s="14"/>
      <c r="D59" s="14"/>
      <c r="E59" s="14"/>
      <c r="F59" s="14"/>
      <c r="I59" s="14">
        <v>245.67</v>
      </c>
      <c r="J59" s="14">
        <v>40</v>
      </c>
      <c r="K59" s="14">
        <v>5000</v>
      </c>
      <c r="L59" s="14">
        <v>3900</v>
      </c>
      <c r="M59" s="14">
        <v>15900</v>
      </c>
      <c r="N59" s="4"/>
      <c r="P59" s="4">
        <f t="shared" si="2"/>
        <v>6.14175</v>
      </c>
      <c r="Q59" s="4">
        <f t="shared" si="3"/>
        <v>3.9617803580067728</v>
      </c>
      <c r="R59" s="4">
        <f t="shared" si="4"/>
        <v>0.79235607160135457</v>
      </c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</row>
    <row r="60" spans="1:31">
      <c r="A60" s="16"/>
      <c r="B60" s="18"/>
      <c r="C60" s="14"/>
      <c r="D60" s="14"/>
      <c r="E60" s="14"/>
      <c r="F60" s="14"/>
      <c r="I60" s="14"/>
      <c r="J60" s="14"/>
      <c r="K60" s="14"/>
      <c r="L60" s="14"/>
      <c r="M60" s="14"/>
      <c r="N60" s="4"/>
      <c r="P60" s="4"/>
      <c r="Q60" s="4"/>
      <c r="R60" s="4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</row>
    <row r="61" spans="1:31">
      <c r="A61" s="16" t="s">
        <v>50</v>
      </c>
      <c r="B61" s="18"/>
      <c r="C61" s="14"/>
      <c r="D61" s="14"/>
      <c r="E61" s="14"/>
      <c r="F61" s="14"/>
      <c r="I61" s="14"/>
      <c r="J61" s="14"/>
      <c r="K61" s="14"/>
      <c r="L61" s="14"/>
      <c r="M61" s="14"/>
      <c r="N61" s="4"/>
      <c r="P61" s="4"/>
      <c r="Q61" s="4"/>
      <c r="R61" s="4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</row>
    <row r="62" spans="1:31">
      <c r="A62" s="15" t="s">
        <v>55</v>
      </c>
      <c r="B62" s="18"/>
      <c r="C62" s="14"/>
      <c r="D62" s="14"/>
      <c r="E62" s="14"/>
      <c r="F62" s="14"/>
      <c r="I62" s="14"/>
      <c r="J62" s="14"/>
      <c r="K62" s="14"/>
      <c r="L62" s="14"/>
      <c r="M62" s="14"/>
      <c r="N62" s="4"/>
      <c r="P62" s="4"/>
      <c r="Q62" s="4"/>
      <c r="R62" s="4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</row>
    <row r="63" spans="1:31">
      <c r="A63" s="15"/>
      <c r="B63" s="18" t="s">
        <v>101</v>
      </c>
      <c r="C63" s="14"/>
      <c r="D63" s="14">
        <v>145</v>
      </c>
      <c r="E63" s="14"/>
      <c r="F63" s="14">
        <f>D63/1.6</f>
        <v>90.625</v>
      </c>
      <c r="I63" s="14">
        <v>225</v>
      </c>
      <c r="J63" s="14">
        <v>29</v>
      </c>
      <c r="K63" s="14"/>
      <c r="L63" s="14"/>
      <c r="M63" s="14"/>
      <c r="N63" s="4">
        <f t="shared" si="1"/>
        <v>1.5517241379310345</v>
      </c>
      <c r="P63" s="4">
        <f t="shared" si="2"/>
        <v>7.7586206896551726</v>
      </c>
      <c r="Q63" s="4"/>
      <c r="R63" s="4"/>
      <c r="T63" s="5"/>
      <c r="U63" s="5"/>
      <c r="V63" s="5"/>
      <c r="W63" s="5"/>
      <c r="X63" s="5">
        <f t="shared" si="9"/>
        <v>0.32</v>
      </c>
      <c r="Y63" s="5">
        <f t="shared" si="10"/>
        <v>0.2</v>
      </c>
      <c r="Z63" s="4">
        <f t="shared" si="11"/>
        <v>3.125</v>
      </c>
      <c r="AA63" s="4">
        <f t="shared" si="12"/>
        <v>5</v>
      </c>
      <c r="AB63" s="4"/>
      <c r="AC63" s="4"/>
      <c r="AD63" s="4"/>
      <c r="AE63" s="4"/>
    </row>
    <row r="64" spans="1:31">
      <c r="A64" s="15"/>
      <c r="B64" s="18"/>
      <c r="C64" s="14"/>
      <c r="D64" s="14"/>
      <c r="E64" s="14"/>
      <c r="F64" s="14"/>
      <c r="I64" s="14"/>
      <c r="J64" s="14"/>
      <c r="K64" s="14"/>
      <c r="L64" s="14"/>
      <c r="M64" s="14"/>
      <c r="N64" s="4"/>
      <c r="P64" s="4"/>
      <c r="Q64" s="4"/>
      <c r="R64" s="4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</row>
    <row r="65" spans="1:31">
      <c r="A65" s="16" t="s">
        <v>51</v>
      </c>
      <c r="B65" s="18"/>
      <c r="C65" s="14"/>
      <c r="D65" s="14"/>
      <c r="E65" s="14"/>
      <c r="F65" s="14"/>
      <c r="I65" s="14"/>
      <c r="J65" s="14"/>
      <c r="K65" s="14"/>
      <c r="L65" s="14"/>
      <c r="M65" s="14"/>
      <c r="N65" s="4"/>
      <c r="P65" s="4"/>
      <c r="Q65" s="4"/>
      <c r="R65" s="4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</row>
    <row r="66" spans="1:31">
      <c r="A66" s="15" t="s">
        <v>102</v>
      </c>
      <c r="B66" s="15"/>
      <c r="C66" s="17"/>
      <c r="F66" s="14"/>
      <c r="N66" s="4"/>
      <c r="P66" s="4"/>
      <c r="Q66" s="4"/>
      <c r="R66" s="4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</row>
    <row r="67" spans="1:31">
      <c r="A67" s="15"/>
      <c r="B67" s="15" t="s">
        <v>103</v>
      </c>
      <c r="C67" s="17"/>
      <c r="D67">
        <v>200</v>
      </c>
      <c r="F67" s="14">
        <f t="shared" ref="E67:F92" si="18">D67/1.6</f>
        <v>125</v>
      </c>
      <c r="G67">
        <v>264</v>
      </c>
      <c r="I67">
        <v>175</v>
      </c>
      <c r="J67">
        <v>31</v>
      </c>
      <c r="K67">
        <v>3440</v>
      </c>
      <c r="L67">
        <v>2980</v>
      </c>
      <c r="M67">
        <v>14500</v>
      </c>
      <c r="N67" s="4">
        <f t="shared" ref="N67:N92" si="19">I67/D67</f>
        <v>0.875</v>
      </c>
      <c r="P67" s="4">
        <f t="shared" ref="P67:P92" si="20">I67/J67</f>
        <v>5.645161290322581</v>
      </c>
      <c r="Q67" s="4">
        <f t="shared" ref="Q67:Q92" si="21">I67/(L67*M67)*1000000</f>
        <v>4.0499884286044896</v>
      </c>
      <c r="R67" s="4">
        <f t="shared" ref="R67:R92" si="22">I67/(K67*L67*M67)*1000000000</f>
        <v>1.1773222176175842</v>
      </c>
      <c r="T67" s="5">
        <f t="shared" ref="T67:T92" si="23">(L67*M67)/1000000/F67</f>
        <v>0.34567999999999999</v>
      </c>
      <c r="U67" s="5">
        <f t="shared" ref="U67:U92" si="24">(L67*M67)/1000000/D67</f>
        <v>0.21604999999999999</v>
      </c>
      <c r="V67" s="5">
        <f t="shared" ref="V67:V92" si="25">(K67*L67*M67)/1000000000/F67</f>
        <v>1.1891392000000001</v>
      </c>
      <c r="W67" s="5">
        <f t="shared" ref="W67:W92" si="26">(K67*L67*M67)/1000000000/D67</f>
        <v>0.74321200000000009</v>
      </c>
      <c r="X67" s="5">
        <f t="shared" ref="X67:X92" si="27">J67/F67</f>
        <v>0.248</v>
      </c>
      <c r="Y67" s="5">
        <f t="shared" ref="Y67:Y92" si="28">J67/D67</f>
        <v>0.155</v>
      </c>
      <c r="Z67" s="4">
        <f t="shared" ref="Z67:Z92" si="29">F67/J67</f>
        <v>4.032258064516129</v>
      </c>
      <c r="AA67" s="4">
        <f t="shared" ref="AA67:AA92" si="30">D67/J67</f>
        <v>6.4516129032258061</v>
      </c>
      <c r="AB67" s="4">
        <f t="shared" ref="AB67:AB92" si="31">F67/(L67*M67)*1000000</f>
        <v>2.8928488775746355</v>
      </c>
      <c r="AC67" s="4">
        <f t="shared" ref="AC67:AC92" si="32">D67/(L67*M67)*1000000</f>
        <v>4.6285582041194164</v>
      </c>
      <c r="AD67" s="4">
        <f t="shared" ref="AD67:AD92" si="33">F67/(L67*M67*K67)*1000000000</f>
        <v>0.84094444115541722</v>
      </c>
      <c r="AE67" s="4">
        <f t="shared" ref="AE67:AE92" si="34">D67/(L67*M67*K67)*1000000000</f>
        <v>1.3455111058486677</v>
      </c>
    </row>
    <row r="68" spans="1:31">
      <c r="A68" s="6"/>
      <c r="B68" s="1" t="s">
        <v>104</v>
      </c>
      <c r="D68">
        <v>500</v>
      </c>
      <c r="F68" s="14">
        <f t="shared" si="18"/>
        <v>312.5</v>
      </c>
      <c r="G68">
        <v>337</v>
      </c>
      <c r="I68" s="14">
        <v>220</v>
      </c>
      <c r="J68" s="14">
        <v>38</v>
      </c>
      <c r="K68" s="14">
        <v>3440</v>
      </c>
      <c r="L68" s="14">
        <v>2980</v>
      </c>
      <c r="M68" s="14">
        <v>14500</v>
      </c>
      <c r="N68" s="4">
        <f t="shared" si="19"/>
        <v>0.44</v>
      </c>
      <c r="P68" s="4">
        <f t="shared" si="20"/>
        <v>5.7894736842105265</v>
      </c>
      <c r="Q68" s="4">
        <f t="shared" si="21"/>
        <v>5.0914140245313586</v>
      </c>
      <c r="R68" s="4">
        <f t="shared" si="22"/>
        <v>1.4800622164335344</v>
      </c>
      <c r="T68" s="5">
        <f t="shared" si="23"/>
        <v>0.13827200000000001</v>
      </c>
      <c r="U68" s="5">
        <f t="shared" si="24"/>
        <v>8.6419999999999997E-2</v>
      </c>
      <c r="V68" s="5">
        <f t="shared" si="25"/>
        <v>0.47565568000000003</v>
      </c>
      <c r="W68" s="5">
        <f t="shared" si="26"/>
        <v>0.29728480000000002</v>
      </c>
      <c r="X68" s="5">
        <f t="shared" si="27"/>
        <v>0.1216</v>
      </c>
      <c r="Y68" s="5">
        <f t="shared" si="28"/>
        <v>7.5999999999999998E-2</v>
      </c>
      <c r="Z68" s="4">
        <f t="shared" si="29"/>
        <v>8.223684210526315</v>
      </c>
      <c r="AA68" s="4">
        <f t="shared" si="30"/>
        <v>13.157894736842104</v>
      </c>
      <c r="AB68" s="4">
        <f t="shared" si="31"/>
        <v>7.2321221939365889</v>
      </c>
      <c r="AC68" s="4">
        <f t="shared" si="32"/>
        <v>11.571395510298542</v>
      </c>
      <c r="AD68" s="4">
        <f t="shared" si="33"/>
        <v>2.1023611028885432</v>
      </c>
      <c r="AE68" s="4">
        <f t="shared" si="34"/>
        <v>3.3637777646216689</v>
      </c>
    </row>
    <row r="69" spans="1:31">
      <c r="B69" s="1" t="s">
        <v>105</v>
      </c>
      <c r="D69">
        <v>180</v>
      </c>
      <c r="F69" s="14">
        <f t="shared" si="18"/>
        <v>112.5</v>
      </c>
      <c r="G69">
        <v>264</v>
      </c>
      <c r="I69" s="14">
        <v>220</v>
      </c>
      <c r="J69" s="14">
        <v>39</v>
      </c>
      <c r="K69" s="14">
        <v>3820</v>
      </c>
      <c r="L69" s="14">
        <v>2980</v>
      </c>
      <c r="M69" s="14">
        <v>18150</v>
      </c>
      <c r="N69" s="4">
        <f t="shared" si="19"/>
        <v>1.2222222222222223</v>
      </c>
      <c r="P69" s="4">
        <f t="shared" si="20"/>
        <v>5.6410256410256414</v>
      </c>
      <c r="Q69" s="4">
        <f t="shared" si="21"/>
        <v>4.0675208460443359</v>
      </c>
      <c r="R69" s="4">
        <f t="shared" si="22"/>
        <v>1.0647960329958994</v>
      </c>
      <c r="T69" s="5">
        <f t="shared" si="23"/>
        <v>0.48077333333333339</v>
      </c>
      <c r="U69" s="5">
        <f t="shared" si="24"/>
        <v>0.30048333333333332</v>
      </c>
      <c r="V69" s="5">
        <f t="shared" si="25"/>
        <v>1.8365541333333333</v>
      </c>
      <c r="W69" s="5">
        <f t="shared" si="26"/>
        <v>1.1478463333333333</v>
      </c>
      <c r="X69" s="5">
        <f t="shared" si="27"/>
        <v>0.34666666666666668</v>
      </c>
      <c r="Y69" s="5">
        <f t="shared" si="28"/>
        <v>0.21666666666666667</v>
      </c>
      <c r="Z69" s="4">
        <f t="shared" si="29"/>
        <v>2.8846153846153846</v>
      </c>
      <c r="AA69" s="4">
        <f t="shared" si="30"/>
        <v>4.615384615384615</v>
      </c>
      <c r="AB69" s="4">
        <f t="shared" si="31"/>
        <v>2.0799822508181265</v>
      </c>
      <c r="AC69" s="4">
        <f t="shared" si="32"/>
        <v>3.3279716013090024</v>
      </c>
      <c r="AD69" s="4">
        <f t="shared" si="33"/>
        <v>0.54449797141835765</v>
      </c>
      <c r="AE69" s="4">
        <f t="shared" si="34"/>
        <v>0.87119675426937238</v>
      </c>
    </row>
    <row r="70" spans="1:31">
      <c r="B70" s="1" t="s">
        <v>106</v>
      </c>
      <c r="D70">
        <v>180</v>
      </c>
      <c r="F70" s="14">
        <f t="shared" si="18"/>
        <v>112.5</v>
      </c>
      <c r="G70">
        <v>264</v>
      </c>
      <c r="I70" s="14">
        <v>220</v>
      </c>
      <c r="J70" s="14">
        <v>43</v>
      </c>
      <c r="K70" s="14">
        <v>3820</v>
      </c>
      <c r="L70" s="14">
        <v>2980</v>
      </c>
      <c r="M70" s="14">
        <v>18150</v>
      </c>
      <c r="N70" s="4">
        <f t="shared" si="19"/>
        <v>1.2222222222222223</v>
      </c>
      <c r="P70" s="4">
        <f t="shared" si="20"/>
        <v>5.1162790697674421</v>
      </c>
      <c r="Q70" s="4">
        <f t="shared" si="21"/>
        <v>4.0675208460443359</v>
      </c>
      <c r="R70" s="4">
        <f t="shared" si="22"/>
        <v>1.0647960329958994</v>
      </c>
      <c r="T70" s="5">
        <f t="shared" si="23"/>
        <v>0.48077333333333339</v>
      </c>
      <c r="U70" s="5">
        <f t="shared" si="24"/>
        <v>0.30048333333333332</v>
      </c>
      <c r="V70" s="5">
        <f t="shared" si="25"/>
        <v>1.8365541333333333</v>
      </c>
      <c r="W70" s="5">
        <f t="shared" si="26"/>
        <v>1.1478463333333333</v>
      </c>
      <c r="X70" s="5">
        <f t="shared" si="27"/>
        <v>0.38222222222222224</v>
      </c>
      <c r="Y70" s="5">
        <f t="shared" si="28"/>
        <v>0.2388888888888889</v>
      </c>
      <c r="Z70" s="4">
        <f t="shared" si="29"/>
        <v>2.6162790697674421</v>
      </c>
      <c r="AA70" s="4">
        <f t="shared" si="30"/>
        <v>4.1860465116279073</v>
      </c>
      <c r="AB70" s="4">
        <f t="shared" si="31"/>
        <v>2.0799822508181265</v>
      </c>
      <c r="AC70" s="4">
        <f t="shared" si="32"/>
        <v>3.3279716013090024</v>
      </c>
      <c r="AD70" s="4">
        <f t="shared" si="33"/>
        <v>0.54449797141835765</v>
      </c>
      <c r="AE70" s="4">
        <f t="shared" si="34"/>
        <v>0.87119675426937238</v>
      </c>
    </row>
    <row r="71" spans="1:31">
      <c r="B71" s="1" t="s">
        <v>107</v>
      </c>
      <c r="D71">
        <v>200</v>
      </c>
      <c r="F71" s="14">
        <f t="shared" si="18"/>
        <v>125</v>
      </c>
      <c r="G71">
        <v>264</v>
      </c>
      <c r="I71" s="14">
        <v>260</v>
      </c>
      <c r="J71" s="14">
        <v>55</v>
      </c>
      <c r="K71" s="14">
        <v>4550</v>
      </c>
      <c r="L71" s="14">
        <v>7210</v>
      </c>
      <c r="M71" s="14">
        <v>18690</v>
      </c>
      <c r="N71" s="4">
        <f t="shared" si="19"/>
        <v>1.3</v>
      </c>
      <c r="P71" s="4">
        <f t="shared" si="20"/>
        <v>4.7272727272727275</v>
      </c>
      <c r="Q71" s="4">
        <f t="shared" si="21"/>
        <v>1.929428911304895</v>
      </c>
      <c r="R71" s="4">
        <f t="shared" si="22"/>
        <v>0.42405031017689998</v>
      </c>
      <c r="T71" s="5">
        <f t="shared" si="23"/>
        <v>1.0780391999999999</v>
      </c>
      <c r="U71" s="5">
        <f t="shared" si="24"/>
        <v>0.67377449999999994</v>
      </c>
      <c r="V71" s="5">
        <f t="shared" si="25"/>
        <v>4.9050783600000001</v>
      </c>
      <c r="W71" s="5">
        <f t="shared" si="26"/>
        <v>3.0656739750000002</v>
      </c>
      <c r="X71" s="5">
        <f t="shared" si="27"/>
        <v>0.44</v>
      </c>
      <c r="Y71" s="5">
        <f t="shared" si="28"/>
        <v>0.27500000000000002</v>
      </c>
      <c r="Z71" s="4">
        <f t="shared" si="29"/>
        <v>2.2727272727272729</v>
      </c>
      <c r="AA71" s="4">
        <f t="shared" si="30"/>
        <v>3.6363636363636362</v>
      </c>
      <c r="AB71" s="4">
        <f t="shared" si="31"/>
        <v>0.92761005351196879</v>
      </c>
      <c r="AC71" s="4">
        <f t="shared" si="32"/>
        <v>1.4841760856191499</v>
      </c>
      <c r="AD71" s="4">
        <f t="shared" si="33"/>
        <v>0.20387034143120195</v>
      </c>
      <c r="AE71" s="4">
        <f t="shared" si="34"/>
        <v>0.32619254628992306</v>
      </c>
    </row>
    <row r="72" spans="1:31">
      <c r="B72" s="1" t="s">
        <v>108</v>
      </c>
      <c r="D72">
        <v>200</v>
      </c>
      <c r="F72" s="14">
        <f t="shared" si="18"/>
        <v>125</v>
      </c>
      <c r="G72">
        <v>264</v>
      </c>
      <c r="I72" s="14">
        <v>260</v>
      </c>
      <c r="J72" s="14">
        <v>56</v>
      </c>
      <c r="K72" s="14">
        <v>4550</v>
      </c>
      <c r="L72" s="14">
        <v>7210</v>
      </c>
      <c r="M72" s="14">
        <v>18690</v>
      </c>
      <c r="N72" s="4">
        <f t="shared" si="19"/>
        <v>1.3</v>
      </c>
      <c r="P72" s="4">
        <f t="shared" si="20"/>
        <v>4.6428571428571432</v>
      </c>
      <c r="Q72" s="4">
        <f t="shared" si="21"/>
        <v>1.929428911304895</v>
      </c>
      <c r="R72" s="4">
        <f t="shared" si="22"/>
        <v>0.42405031017689998</v>
      </c>
      <c r="T72" s="5">
        <f t="shared" si="23"/>
        <v>1.0780391999999999</v>
      </c>
      <c r="U72" s="5">
        <f t="shared" si="24"/>
        <v>0.67377449999999994</v>
      </c>
      <c r="V72" s="5">
        <f t="shared" si="25"/>
        <v>4.9050783600000001</v>
      </c>
      <c r="W72" s="5">
        <f t="shared" si="26"/>
        <v>3.0656739750000002</v>
      </c>
      <c r="X72" s="5">
        <f t="shared" si="27"/>
        <v>0.44800000000000001</v>
      </c>
      <c r="Y72" s="5">
        <f t="shared" si="28"/>
        <v>0.28000000000000003</v>
      </c>
      <c r="Z72" s="4">
        <f t="shared" si="29"/>
        <v>2.2321428571428572</v>
      </c>
      <c r="AA72" s="4">
        <f t="shared" si="30"/>
        <v>3.5714285714285716</v>
      </c>
      <c r="AB72" s="4">
        <f t="shared" si="31"/>
        <v>0.92761005351196879</v>
      </c>
      <c r="AC72" s="4">
        <f t="shared" si="32"/>
        <v>1.4841760856191499</v>
      </c>
      <c r="AD72" s="4">
        <f t="shared" si="33"/>
        <v>0.20387034143120195</v>
      </c>
      <c r="AE72" s="4">
        <f t="shared" si="34"/>
        <v>0.32619254628992306</v>
      </c>
    </row>
    <row r="73" spans="1:31">
      <c r="B73" s="1" t="s">
        <v>109</v>
      </c>
      <c r="D73">
        <v>350</v>
      </c>
      <c r="F73" s="14">
        <f t="shared" si="18"/>
        <v>218.75</v>
      </c>
      <c r="G73">
        <v>337</v>
      </c>
      <c r="I73" s="14">
        <v>450</v>
      </c>
      <c r="J73" s="14">
        <v>85</v>
      </c>
      <c r="K73" s="14">
        <v>4550</v>
      </c>
      <c r="L73" s="14">
        <v>7210</v>
      </c>
      <c r="M73" s="14">
        <v>20500</v>
      </c>
      <c r="N73" s="4">
        <f t="shared" si="19"/>
        <v>1.2857142857142858</v>
      </c>
      <c r="P73" s="4">
        <f t="shared" si="20"/>
        <v>5.2941176470588234</v>
      </c>
      <c r="Q73" s="4">
        <f t="shared" si="21"/>
        <v>3.0445519434389903</v>
      </c>
      <c r="R73" s="4">
        <f t="shared" si="22"/>
        <v>0.66913229526131668</v>
      </c>
      <c r="T73" s="5">
        <f t="shared" si="23"/>
        <v>0.67568000000000006</v>
      </c>
      <c r="U73" s="5">
        <f t="shared" si="24"/>
        <v>0.42230000000000001</v>
      </c>
      <c r="V73" s="5">
        <f t="shared" si="25"/>
        <v>3.074344</v>
      </c>
      <c r="W73" s="5">
        <f t="shared" si="26"/>
        <v>1.921465</v>
      </c>
      <c r="X73" s="5">
        <f t="shared" si="27"/>
        <v>0.38857142857142857</v>
      </c>
      <c r="Y73" s="5">
        <f t="shared" si="28"/>
        <v>0.24285714285714285</v>
      </c>
      <c r="Z73" s="4">
        <f t="shared" si="29"/>
        <v>2.5735294117647061</v>
      </c>
      <c r="AA73" s="4">
        <f t="shared" si="30"/>
        <v>4.117647058823529</v>
      </c>
      <c r="AB73" s="4">
        <f t="shared" si="31"/>
        <v>1.4799905280606205</v>
      </c>
      <c r="AC73" s="4">
        <f t="shared" si="32"/>
        <v>2.3679848448969927</v>
      </c>
      <c r="AD73" s="4">
        <f t="shared" si="33"/>
        <v>0.32527264352980667</v>
      </c>
      <c r="AE73" s="4">
        <f t="shared" si="34"/>
        <v>0.52043622964769076</v>
      </c>
    </row>
    <row r="74" spans="1:31">
      <c r="B74" s="1" t="s">
        <v>110</v>
      </c>
      <c r="D74">
        <v>350</v>
      </c>
      <c r="F74" s="14">
        <f t="shared" si="18"/>
        <v>218.75</v>
      </c>
      <c r="G74">
        <v>337</v>
      </c>
      <c r="I74" s="14">
        <v>450</v>
      </c>
      <c r="J74" s="14">
        <v>85</v>
      </c>
      <c r="K74" s="14">
        <v>4550</v>
      </c>
      <c r="L74" s="14">
        <v>7210</v>
      </c>
      <c r="M74" s="14">
        <v>20500</v>
      </c>
      <c r="N74" s="4">
        <f t="shared" si="19"/>
        <v>1.2857142857142858</v>
      </c>
      <c r="P74" s="4">
        <f t="shared" si="20"/>
        <v>5.2941176470588234</v>
      </c>
      <c r="Q74" s="4">
        <f t="shared" si="21"/>
        <v>3.0445519434389903</v>
      </c>
      <c r="R74" s="4">
        <f t="shared" si="22"/>
        <v>0.66913229526131668</v>
      </c>
      <c r="T74" s="5">
        <f t="shared" si="23"/>
        <v>0.67568000000000006</v>
      </c>
      <c r="U74" s="5">
        <f t="shared" si="24"/>
        <v>0.42230000000000001</v>
      </c>
      <c r="V74" s="5">
        <f t="shared" si="25"/>
        <v>3.074344</v>
      </c>
      <c r="W74" s="5">
        <f t="shared" si="26"/>
        <v>1.921465</v>
      </c>
      <c r="X74" s="5">
        <f t="shared" si="27"/>
        <v>0.38857142857142857</v>
      </c>
      <c r="Y74" s="5">
        <f t="shared" si="28"/>
        <v>0.24285714285714285</v>
      </c>
      <c r="Z74" s="4">
        <f t="shared" si="29"/>
        <v>2.5735294117647061</v>
      </c>
      <c r="AA74" s="4">
        <f t="shared" si="30"/>
        <v>4.117647058823529</v>
      </c>
      <c r="AB74" s="4">
        <f t="shared" si="31"/>
        <v>1.4799905280606205</v>
      </c>
      <c r="AC74" s="4">
        <f t="shared" si="32"/>
        <v>2.3679848448969927</v>
      </c>
      <c r="AD74" s="4">
        <f t="shared" si="33"/>
        <v>0.32527264352980667</v>
      </c>
      <c r="AE74" s="4">
        <f t="shared" si="34"/>
        <v>0.52043622964769076</v>
      </c>
    </row>
    <row r="75" spans="1:31">
      <c r="A75" s="1" t="s">
        <v>52</v>
      </c>
      <c r="F75" s="14"/>
      <c r="N75" s="4"/>
      <c r="P75" s="4"/>
      <c r="Q75" s="4"/>
      <c r="R75" s="4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</row>
    <row r="76" spans="1:31">
      <c r="A76" s="6"/>
      <c r="B76" s="1" t="s">
        <v>111</v>
      </c>
      <c r="D76" s="22">
        <v>300</v>
      </c>
      <c r="E76" s="4"/>
      <c r="F76" s="14">
        <f t="shared" si="18"/>
        <v>187.5</v>
      </c>
      <c r="I76" s="23">
        <v>520</v>
      </c>
      <c r="J76" s="19"/>
      <c r="L76" s="14"/>
      <c r="M76" s="14"/>
      <c r="N76" s="4">
        <f t="shared" si="19"/>
        <v>1.7333333333333334</v>
      </c>
      <c r="P76" s="4"/>
      <c r="Q76" s="4"/>
      <c r="R76" s="4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</row>
    <row r="77" spans="1:31">
      <c r="B77" s="1" t="s">
        <v>112</v>
      </c>
      <c r="D77" s="22">
        <v>300</v>
      </c>
      <c r="E77" s="4"/>
      <c r="F77" s="14">
        <f t="shared" si="18"/>
        <v>187.5</v>
      </c>
      <c r="I77" s="23">
        <v>520</v>
      </c>
      <c r="J77" s="19"/>
      <c r="L77" s="14"/>
      <c r="M77" s="14"/>
      <c r="N77" s="4">
        <f t="shared" si="19"/>
        <v>1.7333333333333334</v>
      </c>
      <c r="P77" s="4"/>
      <c r="Q77" s="4"/>
      <c r="R77" s="4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</row>
    <row r="78" spans="1:31">
      <c r="B78" s="1" t="s">
        <v>113</v>
      </c>
      <c r="D78">
        <v>400</v>
      </c>
      <c r="F78" s="14">
        <f t="shared" si="18"/>
        <v>250</v>
      </c>
      <c r="I78">
        <v>710</v>
      </c>
      <c r="N78" s="4">
        <f t="shared" si="19"/>
        <v>1.7749999999999999</v>
      </c>
      <c r="P78" s="4"/>
      <c r="Q78" s="4"/>
      <c r="R78" s="4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</row>
    <row r="79" spans="1:31">
      <c r="B79" s="1" t="s">
        <v>114</v>
      </c>
      <c r="D79">
        <v>400</v>
      </c>
      <c r="F79" s="14">
        <f t="shared" si="18"/>
        <v>250</v>
      </c>
      <c r="I79">
        <v>710</v>
      </c>
      <c r="N79" s="4">
        <f t="shared" si="19"/>
        <v>1.7749999999999999</v>
      </c>
      <c r="P79" s="4"/>
      <c r="Q79" s="4"/>
      <c r="R79" s="4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</row>
    <row r="80" spans="1:31">
      <c r="F80" s="14"/>
      <c r="N80" s="4"/>
      <c r="P80" s="4"/>
      <c r="Q80" s="4"/>
      <c r="R80" s="4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</row>
    <row r="81" spans="1:31">
      <c r="A81" s="6" t="s">
        <v>53</v>
      </c>
      <c r="F81" s="14"/>
      <c r="N81" s="4"/>
      <c r="P81" s="4"/>
      <c r="Q81" s="4"/>
      <c r="R81" s="4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</row>
    <row r="82" spans="1:31">
      <c r="A82" s="1" t="s">
        <v>115</v>
      </c>
      <c r="F82" s="14"/>
      <c r="N82" s="4"/>
      <c r="P82" s="4"/>
      <c r="Q82" s="4"/>
      <c r="R82" s="4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</row>
    <row r="83" spans="1:31">
      <c r="B83" s="1" t="s">
        <v>116</v>
      </c>
      <c r="D83">
        <v>350</v>
      </c>
      <c r="F83" s="14">
        <f t="shared" si="18"/>
        <v>218.75</v>
      </c>
      <c r="I83">
        <v>293</v>
      </c>
      <c r="N83" s="4">
        <f t="shared" si="19"/>
        <v>0.83714285714285719</v>
      </c>
      <c r="P83" s="4"/>
      <c r="Q83" s="4"/>
      <c r="R83" s="4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</row>
    <row r="84" spans="1:31">
      <c r="B84" s="1" t="s">
        <v>117</v>
      </c>
      <c r="D84">
        <v>300</v>
      </c>
      <c r="F84" s="14">
        <f t="shared" si="18"/>
        <v>187.5</v>
      </c>
      <c r="I84">
        <v>200</v>
      </c>
      <c r="N84" s="4">
        <f t="shared" si="19"/>
        <v>0.66666666666666663</v>
      </c>
      <c r="P84" s="4"/>
      <c r="Q84" s="4"/>
      <c r="R84" s="4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</row>
    <row r="85" spans="1:31">
      <c r="B85" s="1" t="s">
        <v>118</v>
      </c>
      <c r="D85">
        <v>160</v>
      </c>
      <c r="F85" s="14">
        <f t="shared" si="18"/>
        <v>100</v>
      </c>
      <c r="I85">
        <v>250</v>
      </c>
      <c r="N85" s="4">
        <f t="shared" si="19"/>
        <v>1.5625</v>
      </c>
      <c r="P85" s="4"/>
      <c r="Q85" s="4"/>
      <c r="R85" s="4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</row>
    <row r="86" spans="1:31">
      <c r="B86" s="1" t="s">
        <v>119</v>
      </c>
      <c r="F86" s="14"/>
      <c r="I86">
        <v>105</v>
      </c>
      <c r="N86" s="4"/>
      <c r="P86" s="4"/>
      <c r="Q86" s="4"/>
      <c r="R86" s="4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</row>
    <row r="87" spans="1:31">
      <c r="F87" s="14"/>
      <c r="N87" s="4"/>
      <c r="P87" s="4"/>
      <c r="Q87" s="4"/>
      <c r="R87" s="4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</row>
    <row r="88" spans="1:31">
      <c r="A88" s="6" t="s">
        <v>120</v>
      </c>
      <c r="F88" s="14"/>
      <c r="N88" s="4"/>
      <c r="P88" s="4"/>
      <c r="Q88" s="4"/>
      <c r="R88" s="4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</row>
    <row r="89" spans="1:31">
      <c r="A89" s="1" t="s">
        <v>121</v>
      </c>
      <c r="F89" s="14"/>
      <c r="N89" s="4"/>
      <c r="P89" s="4"/>
      <c r="Q89" s="4"/>
      <c r="R89" s="4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</row>
    <row r="90" spans="1:31">
      <c r="B90" s="1" t="s">
        <v>122</v>
      </c>
      <c r="C90">
        <v>100</v>
      </c>
      <c r="D90">
        <v>200</v>
      </c>
      <c r="E90" s="14">
        <f t="shared" si="18"/>
        <v>62.5</v>
      </c>
      <c r="F90" s="14">
        <f t="shared" si="18"/>
        <v>125</v>
      </c>
      <c r="I90">
        <v>250</v>
      </c>
      <c r="J90">
        <v>31.5</v>
      </c>
      <c r="K90">
        <v>3914</v>
      </c>
      <c r="L90">
        <v>2794</v>
      </c>
      <c r="M90">
        <v>15173</v>
      </c>
      <c r="N90" s="4">
        <f t="shared" si="19"/>
        <v>1.25</v>
      </c>
      <c r="P90" s="4">
        <f t="shared" si="20"/>
        <v>7.9365079365079367</v>
      </c>
      <c r="Q90" s="4">
        <f t="shared" si="21"/>
        <v>5.8971496528159291</v>
      </c>
      <c r="R90" s="4">
        <f t="shared" si="22"/>
        <v>1.5066810559059602</v>
      </c>
      <c r="T90" s="5">
        <f t="shared" si="23"/>
        <v>0.33914689600000003</v>
      </c>
      <c r="U90" s="5">
        <f t="shared" si="24"/>
        <v>0.21196681000000001</v>
      </c>
      <c r="V90" s="5">
        <f t="shared" si="25"/>
        <v>1.327420950944</v>
      </c>
      <c r="W90" s="5">
        <f t="shared" si="26"/>
        <v>0.82963809434000002</v>
      </c>
      <c r="X90" s="5">
        <f t="shared" si="27"/>
        <v>0.252</v>
      </c>
      <c r="Y90" s="5">
        <f t="shared" si="28"/>
        <v>0.1575</v>
      </c>
      <c r="Z90" s="4">
        <f t="shared" si="29"/>
        <v>3.9682539682539684</v>
      </c>
      <c r="AA90" s="4">
        <f t="shared" si="30"/>
        <v>6.3492063492063489</v>
      </c>
      <c r="AB90" s="4">
        <f t="shared" si="31"/>
        <v>2.9485748264079645</v>
      </c>
      <c r="AC90" s="4">
        <f t="shared" si="32"/>
        <v>4.7177197222527436</v>
      </c>
      <c r="AD90" s="4">
        <f t="shared" si="33"/>
        <v>0.75334052795298012</v>
      </c>
      <c r="AE90" s="4">
        <f t="shared" si="34"/>
        <v>1.2053448447247683</v>
      </c>
    </row>
    <row r="91" spans="1:31">
      <c r="B91" s="1" t="s">
        <v>123</v>
      </c>
      <c r="C91">
        <v>225</v>
      </c>
      <c r="D91">
        <v>325</v>
      </c>
      <c r="E91" s="14">
        <f t="shared" si="18"/>
        <v>140.625</v>
      </c>
      <c r="F91" s="14">
        <f t="shared" si="18"/>
        <v>203.125</v>
      </c>
      <c r="I91">
        <v>327</v>
      </c>
      <c r="J91">
        <v>45.8</v>
      </c>
      <c r="K91">
        <v>4554</v>
      </c>
      <c r="L91">
        <v>3000</v>
      </c>
      <c r="M91">
        <v>15978</v>
      </c>
      <c r="N91" s="4">
        <f t="shared" si="19"/>
        <v>1.0061538461538462</v>
      </c>
      <c r="P91" s="4">
        <f t="shared" si="20"/>
        <v>7.1397379912663759</v>
      </c>
      <c r="Q91" s="4">
        <f t="shared" si="21"/>
        <v>6.8218800851170354</v>
      </c>
      <c r="R91" s="4">
        <f t="shared" si="22"/>
        <v>1.4979973836444962</v>
      </c>
      <c r="T91" s="5">
        <f t="shared" si="23"/>
        <v>0.23598276923076922</v>
      </c>
      <c r="U91" s="5">
        <f t="shared" si="24"/>
        <v>0.14748923076923076</v>
      </c>
      <c r="V91" s="5">
        <f t="shared" si="25"/>
        <v>1.0746655310769231</v>
      </c>
      <c r="W91" s="5">
        <f t="shared" si="26"/>
        <v>0.67166595692307696</v>
      </c>
      <c r="X91" s="5">
        <f t="shared" si="27"/>
        <v>0.22547692307692307</v>
      </c>
      <c r="Y91" s="5">
        <f t="shared" si="28"/>
        <v>0.1409230769230769</v>
      </c>
      <c r="Z91" s="4">
        <f t="shared" si="29"/>
        <v>4.4350436681222707</v>
      </c>
      <c r="AA91" s="4">
        <f t="shared" si="30"/>
        <v>7.0960698689956336</v>
      </c>
      <c r="AB91" s="4">
        <f t="shared" si="31"/>
        <v>4.2375975299369966</v>
      </c>
      <c r="AC91" s="4">
        <f t="shared" si="32"/>
        <v>6.7801560478991947</v>
      </c>
      <c r="AD91" s="4">
        <f t="shared" si="33"/>
        <v>0.93052207508497953</v>
      </c>
      <c r="AE91" s="4">
        <f t="shared" si="34"/>
        <v>1.4888353201359672</v>
      </c>
    </row>
    <row r="92" spans="1:31">
      <c r="B92" s="1" t="s">
        <v>124</v>
      </c>
      <c r="C92">
        <v>100</v>
      </c>
      <c r="D92">
        <v>200</v>
      </c>
      <c r="E92" s="14">
        <f t="shared" si="18"/>
        <v>62.5</v>
      </c>
      <c r="F92" s="14">
        <f t="shared" si="18"/>
        <v>125</v>
      </c>
      <c r="I92">
        <v>253</v>
      </c>
      <c r="J92">
        <v>40</v>
      </c>
      <c r="K92">
        <v>4747</v>
      </c>
      <c r="L92">
        <v>3100</v>
      </c>
      <c r="M92">
        <v>17310</v>
      </c>
      <c r="N92" s="4">
        <f t="shared" si="19"/>
        <v>1.2649999999999999</v>
      </c>
      <c r="P92" s="4">
        <f t="shared" si="20"/>
        <v>6.3250000000000002</v>
      </c>
      <c r="Q92" s="4">
        <f t="shared" si="21"/>
        <v>4.7147835485734513</v>
      </c>
      <c r="R92" s="4">
        <f t="shared" si="22"/>
        <v>0.99321330283830866</v>
      </c>
      <c r="T92" s="5">
        <f t="shared" si="23"/>
        <v>0.429288</v>
      </c>
      <c r="U92" s="5">
        <f t="shared" si="24"/>
        <v>0.26830500000000002</v>
      </c>
      <c r="V92" s="5">
        <f t="shared" si="25"/>
        <v>2.0378301360000002</v>
      </c>
      <c r="W92" s="5">
        <f t="shared" si="26"/>
        <v>1.2736438350000001</v>
      </c>
      <c r="X92" s="5">
        <f t="shared" si="27"/>
        <v>0.32</v>
      </c>
      <c r="Y92" s="5">
        <f t="shared" si="28"/>
        <v>0.2</v>
      </c>
      <c r="Z92" s="4">
        <f t="shared" si="29"/>
        <v>3.125</v>
      </c>
      <c r="AA92" s="4">
        <f t="shared" si="30"/>
        <v>5</v>
      </c>
      <c r="AB92" s="4">
        <f t="shared" si="31"/>
        <v>2.3294385121410337</v>
      </c>
      <c r="AC92" s="4">
        <f t="shared" si="32"/>
        <v>3.7271016194256537</v>
      </c>
      <c r="AD92" s="4">
        <f t="shared" si="33"/>
        <v>0.49071803499916439</v>
      </c>
      <c r="AE92" s="4">
        <f t="shared" si="34"/>
        <v>0.78514885599866313</v>
      </c>
    </row>
    <row r="93" spans="1:31">
      <c r="N93" s="4"/>
      <c r="P93" s="4"/>
      <c r="Q93" s="4"/>
      <c r="R93" s="4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</row>
    <row r="94" spans="1:31">
      <c r="N94" s="4"/>
      <c r="P94" s="4"/>
      <c r="Q94" s="4"/>
      <c r="R94" s="4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</row>
    <row r="95" spans="1:31">
      <c r="N95" s="4"/>
      <c r="P95" s="4"/>
      <c r="Q95" s="4"/>
      <c r="R95" s="4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</row>
    <row r="96" spans="1:31">
      <c r="N96" s="4"/>
      <c r="P96" s="4"/>
      <c r="Q96" s="4"/>
      <c r="R96" s="4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</row>
    <row r="97" spans="1:31">
      <c r="A97" s="6"/>
      <c r="N97" s="4"/>
      <c r="P97" s="4"/>
      <c r="Q97" s="4"/>
      <c r="R97" s="4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</row>
    <row r="98" spans="1:31">
      <c r="N98" s="4"/>
      <c r="P98" s="4"/>
      <c r="Q98" s="4"/>
      <c r="R98" s="4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</row>
    <row r="99" spans="1:31">
      <c r="N99" s="4"/>
      <c r="P99" s="4"/>
      <c r="Q99" s="4"/>
      <c r="R99" s="4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</row>
    <row r="100" spans="1:31">
      <c r="N100" s="4"/>
      <c r="P100" s="4"/>
      <c r="Q100" s="4"/>
      <c r="R100" s="4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</row>
    <row r="101" spans="1:31">
      <c r="N101" s="4"/>
      <c r="P101" s="4"/>
      <c r="Q101" s="4"/>
      <c r="R101" s="4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</row>
    <row r="102" spans="1:31">
      <c r="N102" s="4"/>
      <c r="P102" s="4"/>
      <c r="Q102" s="4"/>
      <c r="R102" s="4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</row>
    <row r="103" spans="1:31">
      <c r="N103" s="4"/>
      <c r="P103" s="4"/>
      <c r="Q103" s="4"/>
      <c r="R103" s="4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</row>
    <row r="104" spans="1:31">
      <c r="A104" s="6"/>
      <c r="N104" s="4"/>
      <c r="P104" s="4"/>
      <c r="Q104" s="4"/>
      <c r="R104" s="4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</row>
    <row r="105" spans="1:31">
      <c r="N105" s="4"/>
      <c r="P105" s="4"/>
      <c r="Q105" s="4"/>
      <c r="R105" s="4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</row>
    <row r="106" spans="1:31">
      <c r="N106" s="4"/>
      <c r="P106" s="4"/>
      <c r="Q106" s="4"/>
      <c r="R106" s="4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</row>
    <row r="107" spans="1:31">
      <c r="N107" s="4"/>
      <c r="P107" s="4"/>
      <c r="Q107" s="4"/>
      <c r="R107" s="4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</row>
    <row r="108" spans="1:31">
      <c r="N108" s="4"/>
      <c r="P108" s="4"/>
      <c r="Q108" s="4"/>
      <c r="R108" s="4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</row>
    <row r="109" spans="1:31">
      <c r="N109" s="4"/>
      <c r="P109" s="4"/>
      <c r="Q109" s="4"/>
      <c r="R109" s="4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</row>
    <row r="110" spans="1:31">
      <c r="N110" s="4"/>
      <c r="P110" s="4"/>
      <c r="Q110" s="4"/>
      <c r="R110" s="4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</row>
    <row r="111" spans="1:31">
      <c r="N111" s="4"/>
      <c r="P111" s="4"/>
      <c r="Q111" s="4"/>
      <c r="R111" s="4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</row>
    <row r="112" spans="1:31">
      <c r="N112" s="4"/>
      <c r="P112" s="4"/>
      <c r="Q112" s="4"/>
      <c r="R112" s="4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</row>
    <row r="113" spans="1:31">
      <c r="N113" s="4"/>
      <c r="P113" s="4"/>
      <c r="Q113" s="4"/>
      <c r="R113" s="4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</row>
    <row r="114" spans="1:31">
      <c r="N114" s="4"/>
      <c r="P114" s="4"/>
      <c r="Q114" s="4"/>
      <c r="R114" s="4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</row>
    <row r="115" spans="1:31">
      <c r="N115" s="4"/>
      <c r="P115" s="4"/>
      <c r="Q115" s="4"/>
      <c r="R115" s="4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</row>
    <row r="116" spans="1:31">
      <c r="N116" s="4"/>
      <c r="P116" s="4"/>
      <c r="Q116" s="4"/>
      <c r="R116" s="4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</row>
    <row r="117" spans="1:31">
      <c r="N117" s="4"/>
      <c r="P117" s="4"/>
      <c r="Q117" s="4"/>
      <c r="R117" s="4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</row>
    <row r="118" spans="1:31">
      <c r="N118" s="4"/>
      <c r="P118" s="4"/>
      <c r="Q118" s="4"/>
      <c r="R118" s="4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</row>
    <row r="119" spans="1:31">
      <c r="N119" s="4"/>
      <c r="P119" s="4"/>
      <c r="Q119" s="4"/>
      <c r="R119" s="4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</row>
    <row r="120" spans="1:31">
      <c r="N120" s="4"/>
      <c r="P120" s="4"/>
      <c r="Q120" s="4"/>
      <c r="R120" s="4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</row>
    <row r="121" spans="1:31">
      <c r="N121" s="4"/>
      <c r="P121" s="4"/>
      <c r="Q121" s="4"/>
      <c r="R121" s="4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</row>
    <row r="122" spans="1:31">
      <c r="N122" s="4"/>
      <c r="P122" s="4"/>
      <c r="Q122" s="4"/>
      <c r="R122" s="4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</row>
    <row r="123" spans="1:31">
      <c r="A123" s="6"/>
      <c r="N123" s="4"/>
      <c r="P123" s="4"/>
      <c r="Q123" s="4"/>
      <c r="R123" s="4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</row>
    <row r="124" spans="1:31">
      <c r="N124" s="4"/>
      <c r="P124" s="4"/>
      <c r="Q124" s="4"/>
      <c r="R124" s="4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</row>
    <row r="125" spans="1:31">
      <c r="N125" s="4"/>
      <c r="P125" s="4"/>
      <c r="Q125" s="4"/>
      <c r="R125" s="4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</row>
    <row r="126" spans="1:31">
      <c r="N126" s="4"/>
      <c r="P126" s="4"/>
      <c r="Q126" s="4"/>
      <c r="R126" s="4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</row>
    <row r="127" spans="1:31">
      <c r="N127" s="4"/>
      <c r="P127" s="4"/>
      <c r="Q127" s="4"/>
      <c r="R127" s="4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</row>
    <row r="128" spans="1:31">
      <c r="N128" s="4"/>
      <c r="P128" s="4"/>
      <c r="Q128" s="4"/>
      <c r="R128" s="4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</row>
    <row r="129" spans="1:31">
      <c r="E129" s="4"/>
      <c r="N129" s="4"/>
      <c r="P129" s="4"/>
      <c r="Q129" s="4"/>
      <c r="R129" s="4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</row>
    <row r="130" spans="1:31">
      <c r="A130" s="6"/>
      <c r="E130" s="4"/>
      <c r="N130" s="4"/>
      <c r="P130" s="4"/>
      <c r="Q130" s="4"/>
      <c r="R130" s="4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</row>
    <row r="131" spans="1:31">
      <c r="N131" s="4"/>
      <c r="P131" s="4"/>
      <c r="Q131" s="4"/>
      <c r="R131" s="4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</row>
    <row r="132" spans="1:31">
      <c r="A132" s="9"/>
      <c r="N132" s="4"/>
      <c r="P132" s="4"/>
      <c r="Q132" s="4"/>
      <c r="R132" s="4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</row>
    <row r="133" spans="1:31">
      <c r="C133" s="11"/>
      <c r="D133" s="11"/>
      <c r="E133" s="12"/>
      <c r="N133" s="4"/>
      <c r="P133" s="4"/>
      <c r="Q133" s="4"/>
      <c r="R133" s="4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</row>
    <row r="134" spans="1:31">
      <c r="E134" s="4"/>
      <c r="N134" s="4"/>
      <c r="P134" s="4"/>
      <c r="Q134" s="4"/>
      <c r="R134" s="4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</row>
    <row r="135" spans="1:31">
      <c r="E135" s="4"/>
      <c r="N135" s="4"/>
      <c r="P135" s="4"/>
      <c r="Q135" s="4"/>
      <c r="R135" s="4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</row>
    <row r="136" spans="1:31">
      <c r="A136" s="6"/>
      <c r="E136" s="4"/>
      <c r="N136" s="4"/>
      <c r="P136" s="4"/>
      <c r="Q136" s="4"/>
      <c r="R136" s="4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</row>
    <row r="137" spans="1:31">
      <c r="E137" s="4"/>
      <c r="N137" s="4"/>
      <c r="P137" s="4"/>
      <c r="Q137" s="4"/>
      <c r="R137" s="4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</row>
    <row r="138" spans="1:31">
      <c r="N138" s="4"/>
      <c r="P138" s="4"/>
      <c r="Q138" s="4"/>
      <c r="R138" s="4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</row>
    <row r="139" spans="1:31">
      <c r="N139" s="4"/>
      <c r="P139" s="4"/>
      <c r="Q139" s="4"/>
      <c r="R139" s="4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</row>
    <row r="140" spans="1:31">
      <c r="N140" s="4"/>
      <c r="P140" s="4"/>
      <c r="Q140" s="4"/>
      <c r="R140" s="4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</row>
    <row r="141" spans="1:31">
      <c r="E141" s="4"/>
      <c r="N141" s="4"/>
      <c r="P141" s="4"/>
      <c r="Q141" s="4"/>
      <c r="R141" s="4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</row>
    <row r="142" spans="1:31">
      <c r="A142" s="6"/>
      <c r="E142" s="4"/>
      <c r="N142" s="4"/>
      <c r="P142" s="4"/>
      <c r="Q142" s="4"/>
      <c r="R142" s="4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</row>
    <row r="143" spans="1:31">
      <c r="E143" s="4"/>
      <c r="N143" s="4"/>
      <c r="P143" s="4"/>
      <c r="Q143" s="4"/>
      <c r="R143" s="4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</row>
    <row r="144" spans="1:31">
      <c r="E144" s="4"/>
      <c r="N144" s="4"/>
      <c r="P144" s="4"/>
      <c r="Q144" s="4"/>
      <c r="R144" s="4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</row>
    <row r="145" spans="1:31">
      <c r="E145" s="4"/>
      <c r="N145" s="4"/>
      <c r="P145" s="4"/>
      <c r="Q145" s="4"/>
      <c r="R145" s="4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</row>
    <row r="146" spans="1:31">
      <c r="E146" s="4"/>
      <c r="N146" s="4"/>
      <c r="P146" s="4"/>
      <c r="Q146" s="4"/>
      <c r="R146" s="4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</row>
    <row r="147" spans="1:31">
      <c r="E147" s="4"/>
      <c r="N147" s="4"/>
      <c r="P147" s="4"/>
      <c r="Q147" s="4"/>
      <c r="R147" s="4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</row>
    <row r="148" spans="1:31">
      <c r="E148" s="4"/>
      <c r="N148" s="4"/>
      <c r="P148" s="4"/>
      <c r="Q148" s="4"/>
      <c r="R148" s="4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</row>
    <row r="149" spans="1:31">
      <c r="A149" s="6"/>
      <c r="E149" s="4"/>
      <c r="N149" s="4"/>
      <c r="P149" s="4"/>
      <c r="Q149" s="4"/>
      <c r="R149" s="4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</row>
    <row r="150" spans="1:31">
      <c r="E150" s="4"/>
      <c r="N150" s="4"/>
      <c r="P150" s="4"/>
      <c r="Q150" s="4"/>
      <c r="R150" s="4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</row>
    <row r="151" spans="1:31">
      <c r="E151" s="4"/>
      <c r="N151" s="4"/>
      <c r="P151" s="4"/>
      <c r="Q151" s="4"/>
      <c r="R151" s="4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</row>
    <row r="152" spans="1:31">
      <c r="N152" s="4"/>
      <c r="P152" s="4"/>
      <c r="Q152" s="4"/>
      <c r="R152" s="4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</row>
    <row r="153" spans="1:31">
      <c r="E153" s="4"/>
      <c r="F153" s="4"/>
      <c r="N153" s="4"/>
      <c r="P153" s="4"/>
      <c r="Q153" s="4"/>
      <c r="R153" s="4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</row>
    <row r="154" spans="1:31">
      <c r="E154" s="4"/>
      <c r="F154" s="4"/>
      <c r="N154" s="4"/>
      <c r="P154" s="4"/>
      <c r="Q154" s="4"/>
      <c r="R154" s="4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</row>
    <row r="155" spans="1:31">
      <c r="E155" s="4"/>
      <c r="F155" s="4"/>
      <c r="N155" s="4"/>
      <c r="P155" s="4"/>
      <c r="Q155" s="4"/>
      <c r="R155" s="4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</row>
    <row r="156" spans="1:31">
      <c r="N156" s="4"/>
      <c r="P156" s="4"/>
      <c r="Q156" s="4"/>
      <c r="R156" s="4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</row>
    <row r="157" spans="1:31">
      <c r="N157" s="4"/>
      <c r="P157" s="4"/>
      <c r="Q157" s="4"/>
      <c r="R157" s="4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</row>
    <row r="158" spans="1:31">
      <c r="E158" s="4"/>
      <c r="F158" s="4"/>
      <c r="N158" s="4"/>
      <c r="P158" s="4"/>
      <c r="Q158" s="4"/>
      <c r="R158" s="4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</row>
    <row r="159" spans="1:31">
      <c r="E159" s="4"/>
      <c r="F159" s="4"/>
      <c r="N159" s="4"/>
      <c r="P159" s="4"/>
      <c r="Q159" s="4"/>
      <c r="R159" s="4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</row>
    <row r="160" spans="1:31">
      <c r="E160" s="4"/>
      <c r="F160" s="4"/>
      <c r="N160" s="4"/>
      <c r="P160" s="4"/>
      <c r="Q160" s="4"/>
      <c r="R160" s="4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</row>
    <row r="161" spans="5:31">
      <c r="E161" s="4"/>
      <c r="F161" s="4"/>
      <c r="N161" s="4"/>
      <c r="P161" s="4"/>
      <c r="Q161" s="4"/>
      <c r="R161" s="4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</row>
    <row r="162" spans="5:31">
      <c r="E162" s="4"/>
      <c r="F162" s="4"/>
      <c r="N162" s="4"/>
      <c r="P162" s="4"/>
      <c r="Q162" s="4"/>
      <c r="R162" s="4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</row>
    <row r="163" spans="5:31">
      <c r="E163" s="4"/>
      <c r="F163" s="4"/>
      <c r="N163" s="4"/>
      <c r="P163" s="4"/>
      <c r="Q163" s="4"/>
      <c r="R163" s="4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</row>
    <row r="164" spans="5:31">
      <c r="E164" s="4"/>
      <c r="F164" s="4"/>
      <c r="N164" s="4"/>
      <c r="P164" s="4"/>
      <c r="Q164" s="4"/>
      <c r="R164" s="4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</row>
    <row r="165" spans="5:31">
      <c r="E165" s="4"/>
      <c r="F165" s="4"/>
      <c r="N165" s="4"/>
      <c r="P165" s="4"/>
      <c r="Q165" s="4"/>
      <c r="R165" s="4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</row>
    <row r="166" spans="5:31">
      <c r="E166" s="4"/>
      <c r="F166" s="4"/>
      <c r="N166" s="4"/>
      <c r="P166" s="4"/>
      <c r="Q166" s="4"/>
      <c r="R166" s="4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</row>
    <row r="167" spans="5:31">
      <c r="N167" s="4"/>
      <c r="P167" s="4"/>
      <c r="Q167" s="4"/>
      <c r="R167" s="4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</row>
    <row r="168" spans="5:31">
      <c r="N168" s="4"/>
      <c r="P168" s="4"/>
      <c r="Q168" s="4"/>
      <c r="R168" s="4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</row>
    <row r="169" spans="5:31">
      <c r="N169" s="4"/>
      <c r="P169" s="4"/>
      <c r="Q169" s="4"/>
      <c r="R169" s="4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</row>
    <row r="170" spans="5:31">
      <c r="N170" s="4"/>
      <c r="P170" s="4"/>
      <c r="Q170" s="4"/>
      <c r="R170" s="4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</row>
    <row r="171" spans="5:31">
      <c r="N171" s="4"/>
      <c r="P171" s="4"/>
      <c r="Q171" s="4"/>
      <c r="R171" s="4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</row>
    <row r="172" spans="5:31">
      <c r="N172" s="4"/>
      <c r="P172" s="4"/>
      <c r="Q172" s="4"/>
      <c r="R172" s="4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</row>
  </sheetData>
  <mergeCells count="9">
    <mergeCell ref="Z2:AA2"/>
    <mergeCell ref="AB2:AC2"/>
    <mergeCell ref="AD2:AE2"/>
    <mergeCell ref="H3:I3"/>
    <mergeCell ref="C1:F1"/>
    <mergeCell ref="H1:I1"/>
    <mergeCell ref="K1:M1"/>
    <mergeCell ref="P1:R1"/>
    <mergeCell ref="Z1:AE1"/>
  </mergeCell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2008-10-16T13:09:59Z</dcterms:created>
  <dcterms:modified xsi:type="dcterms:W3CDTF">2008-10-22T09:04:05Z</dcterms:modified>
</cp:coreProperties>
</file>