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880" windowHeight="7815" firstSheet="2" activeTab="6"/>
  </bookViews>
  <sheets>
    <sheet name="Tabelle1" sheetId="1" r:id="rId1"/>
    <sheet name="Arbeitsbedarf" sheetId="3" r:id="rId2"/>
    <sheet name="Maschinenmassen" sheetId="5" r:id="rId3"/>
    <sheet name="Volumenbedarf" sheetId="6" r:id="rId4"/>
    <sheet name="Flächenbedarf" sheetId="7" r:id="rId5"/>
    <sheet name="LeistungV" sheetId="8" r:id="rId6"/>
    <sheet name="Leistungm2" sheetId="9" r:id="rId7"/>
    <sheet name="Leistungmasse" sheetId="10" r:id="rId8"/>
  </sheets>
  <calcPr calcId="124519"/>
</workbook>
</file>

<file path=xl/calcChain.xml><?xml version="1.0" encoding="utf-8"?>
<calcChain xmlns="http://schemas.openxmlformats.org/spreadsheetml/2006/main">
  <c r="AE5" i="1"/>
  <c r="AG5"/>
  <c r="AE6"/>
  <c r="AG6"/>
  <c r="AE7"/>
  <c r="AG7"/>
  <c r="AE8"/>
  <c r="AG8"/>
  <c r="AE11"/>
  <c r="AG11"/>
  <c r="AE12"/>
  <c r="AG12"/>
  <c r="AE13"/>
  <c r="AG13"/>
  <c r="AE19"/>
  <c r="AG19"/>
  <c r="AE23"/>
  <c r="AG23"/>
  <c r="AE24"/>
  <c r="AG24"/>
  <c r="AE25"/>
  <c r="AG25"/>
  <c r="AE26"/>
  <c r="AG26"/>
  <c r="AE27"/>
  <c r="AG27"/>
  <c r="AE28"/>
  <c r="AG28"/>
  <c r="AE29"/>
  <c r="AG29"/>
  <c r="AE30"/>
  <c r="AG30"/>
  <c r="AE31"/>
  <c r="AG31"/>
  <c r="AE32"/>
  <c r="AG32"/>
  <c r="AE33"/>
  <c r="AG33"/>
  <c r="AE34"/>
  <c r="AG34"/>
  <c r="AE35"/>
  <c r="AG35"/>
  <c r="AE36"/>
  <c r="AG36"/>
  <c r="AE37"/>
  <c r="AG37"/>
  <c r="AE41"/>
  <c r="AG41"/>
  <c r="AE42"/>
  <c r="AG42"/>
  <c r="AE43"/>
  <c r="AG43"/>
  <c r="AE44"/>
  <c r="AG44"/>
  <c r="AE45"/>
  <c r="AG45"/>
  <c r="AE46"/>
  <c r="AG46"/>
  <c r="AE50"/>
  <c r="AG50"/>
  <c r="AE51"/>
  <c r="AG51"/>
  <c r="AE52"/>
  <c r="AG52"/>
  <c r="AF56"/>
  <c r="AF57"/>
  <c r="AF58"/>
  <c r="AF59"/>
  <c r="AF60"/>
  <c r="AF61"/>
  <c r="AF62"/>
  <c r="AF63"/>
  <c r="AF64"/>
  <c r="AF65"/>
  <c r="AE69"/>
  <c r="AG69"/>
  <c r="AE70"/>
  <c r="AG70"/>
  <c r="AE71"/>
  <c r="AG71"/>
  <c r="AE72"/>
  <c r="AG72"/>
  <c r="AE73"/>
  <c r="AG73"/>
  <c r="AE74"/>
  <c r="AG74"/>
  <c r="AE75"/>
  <c r="AG75"/>
  <c r="AE76"/>
  <c r="AG76"/>
  <c r="AE77"/>
  <c r="AG77"/>
  <c r="AE85"/>
  <c r="AG85"/>
  <c r="AE86"/>
  <c r="AG86"/>
  <c r="AE87"/>
  <c r="AG87"/>
  <c r="AE88"/>
  <c r="AG88"/>
  <c r="AE92"/>
  <c r="AG92"/>
  <c r="AE93"/>
  <c r="AG93"/>
  <c r="AE97"/>
  <c r="AG97"/>
  <c r="AE98"/>
  <c r="AG98"/>
  <c r="AE99"/>
  <c r="AG99"/>
  <c r="AE100"/>
  <c r="AG100"/>
  <c r="AE101"/>
  <c r="AG101"/>
  <c r="AE102"/>
  <c r="AG102"/>
  <c r="AE116"/>
  <c r="AG116"/>
  <c r="AE117"/>
  <c r="AG117"/>
  <c r="AE121"/>
  <c r="AG121"/>
  <c r="AE122"/>
  <c r="AG122"/>
  <c r="AE123"/>
  <c r="AG123"/>
  <c r="AE124"/>
  <c r="AG124"/>
  <c r="AE125"/>
  <c r="AG125"/>
  <c r="AE126"/>
  <c r="AG126"/>
  <c r="AE127"/>
  <c r="AG127"/>
  <c r="AE128"/>
  <c r="AG128"/>
  <c r="AE129"/>
  <c r="AG129"/>
  <c r="AE130"/>
  <c r="AG130"/>
  <c r="AE131"/>
  <c r="AG131"/>
  <c r="AE133"/>
  <c r="AG133"/>
  <c r="AE134"/>
  <c r="AG134"/>
  <c r="AE135"/>
  <c r="AG135"/>
  <c r="AE139"/>
  <c r="AG139"/>
  <c r="AE140"/>
  <c r="AG140"/>
  <c r="AE144"/>
  <c r="AG144"/>
  <c r="AE145"/>
  <c r="AG145"/>
  <c r="AE146"/>
  <c r="AG146"/>
  <c r="AE147"/>
  <c r="AG147"/>
  <c r="AE151"/>
  <c r="AG151"/>
  <c r="AE152"/>
  <c r="AG152"/>
  <c r="AE153"/>
  <c r="AG153"/>
  <c r="AE157"/>
  <c r="AG157"/>
  <c r="AE158"/>
  <c r="AG158"/>
  <c r="AE159"/>
  <c r="AG159"/>
  <c r="AE163"/>
  <c r="AG163"/>
  <c r="AD56"/>
  <c r="AD57"/>
  <c r="AD58"/>
  <c r="AD59"/>
  <c r="AD60"/>
  <c r="AD61"/>
  <c r="AD62"/>
  <c r="AD63"/>
  <c r="AD64"/>
  <c r="AD65"/>
  <c r="AC5"/>
  <c r="AC6"/>
  <c r="AC7"/>
  <c r="AC8"/>
  <c r="AC11"/>
  <c r="AC12"/>
  <c r="AC13"/>
  <c r="AC19"/>
  <c r="AC23"/>
  <c r="AC24"/>
  <c r="AC25"/>
  <c r="AC26"/>
  <c r="AC27"/>
  <c r="AC28"/>
  <c r="AC29"/>
  <c r="AC30"/>
  <c r="AC31"/>
  <c r="AC32"/>
  <c r="AC33"/>
  <c r="AC34"/>
  <c r="AC35"/>
  <c r="AC36"/>
  <c r="AC37"/>
  <c r="AC41"/>
  <c r="AC42"/>
  <c r="AC43"/>
  <c r="AC44"/>
  <c r="AC45"/>
  <c r="AC46"/>
  <c r="AC50"/>
  <c r="AC51"/>
  <c r="AC52"/>
  <c r="AC69"/>
  <c r="AC70"/>
  <c r="AC71"/>
  <c r="AC72"/>
  <c r="AC73"/>
  <c r="AC74"/>
  <c r="AC75"/>
  <c r="AC76"/>
  <c r="AC77"/>
  <c r="AC85"/>
  <c r="AC86"/>
  <c r="AC87"/>
  <c r="AC88"/>
  <c r="AC92"/>
  <c r="AC93"/>
  <c r="AC97"/>
  <c r="AC98"/>
  <c r="AC99"/>
  <c r="AC100"/>
  <c r="AC101"/>
  <c r="AC102"/>
  <c r="AC106"/>
  <c r="AC107"/>
  <c r="AC108"/>
  <c r="AC109"/>
  <c r="AC110"/>
  <c r="AC111"/>
  <c r="AC112"/>
  <c r="AC113"/>
  <c r="AC116"/>
  <c r="AC117"/>
  <c r="AC121"/>
  <c r="AC122"/>
  <c r="AC123"/>
  <c r="AC124"/>
  <c r="AC125"/>
  <c r="AC126"/>
  <c r="AC127"/>
  <c r="AC128"/>
  <c r="AC129"/>
  <c r="AC130"/>
  <c r="AC131"/>
  <c r="AC133"/>
  <c r="AC134"/>
  <c r="AC135"/>
  <c r="AC139"/>
  <c r="AC140"/>
  <c r="AC144"/>
  <c r="AC145"/>
  <c r="AC146"/>
  <c r="AC147"/>
  <c r="AC151"/>
  <c r="AC152"/>
  <c r="AC153"/>
  <c r="AC157"/>
  <c r="AC158"/>
  <c r="AC159"/>
  <c r="AC163"/>
  <c r="AB56"/>
  <c r="AB57"/>
  <c r="AB58"/>
  <c r="AB59"/>
  <c r="AB60"/>
  <c r="AB61"/>
  <c r="AB62"/>
  <c r="AB63"/>
  <c r="AB64"/>
  <c r="AB65"/>
  <c r="AA5"/>
  <c r="AA6"/>
  <c r="AA7"/>
  <c r="AA8"/>
  <c r="AA11"/>
  <c r="AA12"/>
  <c r="AA13"/>
  <c r="AA19"/>
  <c r="AA23"/>
  <c r="AA24"/>
  <c r="AA25"/>
  <c r="AA26"/>
  <c r="AA27"/>
  <c r="AA28"/>
  <c r="AA29"/>
  <c r="AA30"/>
  <c r="AA31"/>
  <c r="AA32"/>
  <c r="AA33"/>
  <c r="AA34"/>
  <c r="AA35"/>
  <c r="AA36"/>
  <c r="AA37"/>
  <c r="AA41"/>
  <c r="AA42"/>
  <c r="AA43"/>
  <c r="AA44"/>
  <c r="AA45"/>
  <c r="AA46"/>
  <c r="AA50"/>
  <c r="AA51"/>
  <c r="AA52"/>
  <c r="AA69"/>
  <c r="AA70"/>
  <c r="AA71"/>
  <c r="AA72"/>
  <c r="AA73"/>
  <c r="AA74"/>
  <c r="AA75"/>
  <c r="AA76"/>
  <c r="AA77"/>
  <c r="AA85"/>
  <c r="AA86"/>
  <c r="AA87"/>
  <c r="AA88"/>
  <c r="AA92"/>
  <c r="AA93"/>
  <c r="AA97"/>
  <c r="AA98"/>
  <c r="AA99"/>
  <c r="AA100"/>
  <c r="AA101"/>
  <c r="AA102"/>
  <c r="AA106"/>
  <c r="AA107"/>
  <c r="AA108"/>
  <c r="AA109"/>
  <c r="AA110"/>
  <c r="AA111"/>
  <c r="AA112"/>
  <c r="AA113"/>
  <c r="AA116"/>
  <c r="AA117"/>
  <c r="AA121"/>
  <c r="AA122"/>
  <c r="AA123"/>
  <c r="AA124"/>
  <c r="AA125"/>
  <c r="AA126"/>
  <c r="AA127"/>
  <c r="AA128"/>
  <c r="AA129"/>
  <c r="AA130"/>
  <c r="AA131"/>
  <c r="AA133"/>
  <c r="AA134"/>
  <c r="AA135"/>
  <c r="AA139"/>
  <c r="AA140"/>
  <c r="AA144"/>
  <c r="AA145"/>
  <c r="AA146"/>
  <c r="AA147"/>
  <c r="AA151"/>
  <c r="AA152"/>
  <c r="AA153"/>
  <c r="AA157"/>
  <c r="AA158"/>
  <c r="AA159"/>
  <c r="AA163"/>
  <c r="Z56"/>
  <c r="Z57"/>
  <c r="Z58"/>
  <c r="Z59"/>
  <c r="Z60"/>
  <c r="Z61"/>
  <c r="Z62"/>
  <c r="Z63"/>
  <c r="Z64"/>
  <c r="Z65"/>
  <c r="Y5"/>
  <c r="Y6"/>
  <c r="Y7"/>
  <c r="Y8"/>
  <c r="Y11"/>
  <c r="Y12"/>
  <c r="Y13"/>
  <c r="Y19"/>
  <c r="Y23"/>
  <c r="Y24"/>
  <c r="Y25"/>
  <c r="Y26"/>
  <c r="Y27"/>
  <c r="Y28"/>
  <c r="Y29"/>
  <c r="Y30"/>
  <c r="Y31"/>
  <c r="Y32"/>
  <c r="Y33"/>
  <c r="Y34"/>
  <c r="Y35"/>
  <c r="Y36"/>
  <c r="Y37"/>
  <c r="Y41"/>
  <c r="Y42"/>
  <c r="Y43"/>
  <c r="Y44"/>
  <c r="Y45"/>
  <c r="Y46"/>
  <c r="Y50"/>
  <c r="Y51"/>
  <c r="Y52"/>
  <c r="Y69"/>
  <c r="Y70"/>
  <c r="Y71"/>
  <c r="Y72"/>
  <c r="Y73"/>
  <c r="Y74"/>
  <c r="Y75"/>
  <c r="Y76"/>
  <c r="Y77"/>
  <c r="Y85"/>
  <c r="Y86"/>
  <c r="Y87"/>
  <c r="Y88"/>
  <c r="Y92"/>
  <c r="Y93"/>
  <c r="Y97"/>
  <c r="Y98"/>
  <c r="Y99"/>
  <c r="Y100"/>
  <c r="Y101"/>
  <c r="Y102"/>
  <c r="Y116"/>
  <c r="Y117"/>
  <c r="Y121"/>
  <c r="Y122"/>
  <c r="Y123"/>
  <c r="Y124"/>
  <c r="Y125"/>
  <c r="Y126"/>
  <c r="Y127"/>
  <c r="Y128"/>
  <c r="Y129"/>
  <c r="Y130"/>
  <c r="Y131"/>
  <c r="Y133"/>
  <c r="Y134"/>
  <c r="Y135"/>
  <c r="Y139"/>
  <c r="Y140"/>
  <c r="Y144"/>
  <c r="Y145"/>
  <c r="Y146"/>
  <c r="Y147"/>
  <c r="Y151"/>
  <c r="Y152"/>
  <c r="Y153"/>
  <c r="Y157"/>
  <c r="Y158"/>
  <c r="Y159"/>
  <c r="Y163"/>
  <c r="X56"/>
  <c r="X57"/>
  <c r="X58"/>
  <c r="X59"/>
  <c r="X60"/>
  <c r="X61"/>
  <c r="X62"/>
  <c r="X63"/>
  <c r="X64"/>
  <c r="X65"/>
  <c r="W5"/>
  <c r="W6"/>
  <c r="W7"/>
  <c r="W8"/>
  <c r="W11"/>
  <c r="W12"/>
  <c r="W13"/>
  <c r="W19"/>
  <c r="W23"/>
  <c r="W24"/>
  <c r="W25"/>
  <c r="W26"/>
  <c r="W27"/>
  <c r="W28"/>
  <c r="W29"/>
  <c r="W30"/>
  <c r="W31"/>
  <c r="W32"/>
  <c r="W33"/>
  <c r="W34"/>
  <c r="W35"/>
  <c r="W36"/>
  <c r="W37"/>
  <c r="W41"/>
  <c r="W42"/>
  <c r="W43"/>
  <c r="W44"/>
  <c r="W45"/>
  <c r="W46"/>
  <c r="W50"/>
  <c r="W51"/>
  <c r="W52"/>
  <c r="W69"/>
  <c r="W70"/>
  <c r="W71"/>
  <c r="W72"/>
  <c r="W73"/>
  <c r="W74"/>
  <c r="W75"/>
  <c r="W76"/>
  <c r="W77"/>
  <c r="W85"/>
  <c r="W86"/>
  <c r="W87"/>
  <c r="W88"/>
  <c r="W92"/>
  <c r="W93"/>
  <c r="W97"/>
  <c r="W98"/>
  <c r="W99"/>
  <c r="W100"/>
  <c r="W101"/>
  <c r="W102"/>
  <c r="W116"/>
  <c r="W117"/>
  <c r="W121"/>
  <c r="W122"/>
  <c r="W123"/>
  <c r="W124"/>
  <c r="W125"/>
  <c r="W126"/>
  <c r="W127"/>
  <c r="W128"/>
  <c r="W129"/>
  <c r="W130"/>
  <c r="W131"/>
  <c r="W133"/>
  <c r="W134"/>
  <c r="W135"/>
  <c r="W139"/>
  <c r="W140"/>
  <c r="W144"/>
  <c r="W145"/>
  <c r="W146"/>
  <c r="W147"/>
  <c r="W151"/>
  <c r="W152"/>
  <c r="W153"/>
  <c r="W157"/>
  <c r="W158"/>
  <c r="W159"/>
  <c r="W163"/>
  <c r="V56"/>
  <c r="V57"/>
  <c r="V58"/>
  <c r="V59"/>
  <c r="V60"/>
  <c r="V61"/>
  <c r="V62"/>
  <c r="V63"/>
  <c r="V64"/>
  <c r="V65"/>
  <c r="T5"/>
  <c r="T6"/>
  <c r="T7"/>
  <c r="T8"/>
  <c r="T11"/>
  <c r="T12"/>
  <c r="T13"/>
  <c r="T16"/>
  <c r="T17"/>
  <c r="T19"/>
  <c r="T23"/>
  <c r="T24"/>
  <c r="T25"/>
  <c r="T26"/>
  <c r="T27"/>
  <c r="T28"/>
  <c r="T29"/>
  <c r="T30"/>
  <c r="T31"/>
  <c r="T32"/>
  <c r="T33"/>
  <c r="T34"/>
  <c r="T35"/>
  <c r="T36"/>
  <c r="T37"/>
  <c r="T41"/>
  <c r="T42"/>
  <c r="T43"/>
  <c r="T44"/>
  <c r="T45"/>
  <c r="T46"/>
  <c r="T50"/>
  <c r="T51"/>
  <c r="T52"/>
  <c r="T56"/>
  <c r="T57"/>
  <c r="T58"/>
  <c r="T59"/>
  <c r="T60"/>
  <c r="T61"/>
  <c r="T62"/>
  <c r="T63"/>
  <c r="T64"/>
  <c r="T65"/>
  <c r="T69"/>
  <c r="T70"/>
  <c r="T71"/>
  <c r="T72"/>
  <c r="T73"/>
  <c r="T74"/>
  <c r="T75"/>
  <c r="T76"/>
  <c r="T77"/>
  <c r="T85"/>
  <c r="T86"/>
  <c r="T87"/>
  <c r="T88"/>
  <c r="T92"/>
  <c r="T93"/>
  <c r="T97"/>
  <c r="T98"/>
  <c r="T99"/>
  <c r="T100"/>
  <c r="T101"/>
  <c r="T102"/>
  <c r="T116"/>
  <c r="T117"/>
  <c r="T121"/>
  <c r="T122"/>
  <c r="T123"/>
  <c r="T124"/>
  <c r="T125"/>
  <c r="T126"/>
  <c r="T127"/>
  <c r="T128"/>
  <c r="T129"/>
  <c r="T130"/>
  <c r="T131"/>
  <c r="T133"/>
  <c r="T134"/>
  <c r="T135"/>
  <c r="T139"/>
  <c r="T140"/>
  <c r="T144"/>
  <c r="T145"/>
  <c r="T146"/>
  <c r="T147"/>
  <c r="T151"/>
  <c r="T152"/>
  <c r="T153"/>
  <c r="T157"/>
  <c r="T158"/>
  <c r="T159"/>
  <c r="T163"/>
  <c r="S5"/>
  <c r="S6"/>
  <c r="S7"/>
  <c r="S8"/>
  <c r="S11"/>
  <c r="S12"/>
  <c r="S13"/>
  <c r="S16"/>
  <c r="S17"/>
  <c r="S19"/>
  <c r="S23"/>
  <c r="S24"/>
  <c r="S25"/>
  <c r="S26"/>
  <c r="S27"/>
  <c r="S28"/>
  <c r="S29"/>
  <c r="S30"/>
  <c r="S31"/>
  <c r="S32"/>
  <c r="S33"/>
  <c r="S34"/>
  <c r="S35"/>
  <c r="S36"/>
  <c r="S37"/>
  <c r="S41"/>
  <c r="S42"/>
  <c r="S43"/>
  <c r="S44"/>
  <c r="S45"/>
  <c r="S46"/>
  <c r="S50"/>
  <c r="S51"/>
  <c r="S52"/>
  <c r="S56"/>
  <c r="S57"/>
  <c r="S58"/>
  <c r="S59"/>
  <c r="S60"/>
  <c r="S61"/>
  <c r="S62"/>
  <c r="S63"/>
  <c r="S64"/>
  <c r="S65"/>
  <c r="S69"/>
  <c r="S70"/>
  <c r="S71"/>
  <c r="S72"/>
  <c r="S73"/>
  <c r="S74"/>
  <c r="S75"/>
  <c r="S76"/>
  <c r="S77"/>
  <c r="S85"/>
  <c r="S86"/>
  <c r="S87"/>
  <c r="S88"/>
  <c r="S92"/>
  <c r="S93"/>
  <c r="S97"/>
  <c r="S98"/>
  <c r="S99"/>
  <c r="S100"/>
  <c r="S101"/>
  <c r="S102"/>
  <c r="S116"/>
  <c r="S117"/>
  <c r="S121"/>
  <c r="S122"/>
  <c r="S123"/>
  <c r="S124"/>
  <c r="S125"/>
  <c r="S126"/>
  <c r="S127"/>
  <c r="S128"/>
  <c r="S129"/>
  <c r="S130"/>
  <c r="S131"/>
  <c r="S133"/>
  <c r="S134"/>
  <c r="S135"/>
  <c r="S139"/>
  <c r="S140"/>
  <c r="S144"/>
  <c r="S145"/>
  <c r="S146"/>
  <c r="S147"/>
  <c r="S151"/>
  <c r="S152"/>
  <c r="S153"/>
  <c r="S157"/>
  <c r="S158"/>
  <c r="S159"/>
  <c r="S163"/>
  <c r="R5"/>
  <c r="R6"/>
  <c r="R7"/>
  <c r="R8"/>
  <c r="R11"/>
  <c r="R12"/>
  <c r="R13"/>
  <c r="R16"/>
  <c r="R17"/>
  <c r="R19"/>
  <c r="R23"/>
  <c r="R24"/>
  <c r="R25"/>
  <c r="R26"/>
  <c r="R27"/>
  <c r="R28"/>
  <c r="R29"/>
  <c r="R30"/>
  <c r="R31"/>
  <c r="R32"/>
  <c r="R33"/>
  <c r="R34"/>
  <c r="R35"/>
  <c r="R36"/>
  <c r="R37"/>
  <c r="R41"/>
  <c r="R42"/>
  <c r="R43"/>
  <c r="R44"/>
  <c r="R45"/>
  <c r="R46"/>
  <c r="R50"/>
  <c r="R51"/>
  <c r="R52"/>
  <c r="R56"/>
  <c r="R57"/>
  <c r="R58"/>
  <c r="R59"/>
  <c r="R60"/>
  <c r="R61"/>
  <c r="R62"/>
  <c r="R63"/>
  <c r="R64"/>
  <c r="R65"/>
  <c r="R69"/>
  <c r="R70"/>
  <c r="R71"/>
  <c r="R72"/>
  <c r="R73"/>
  <c r="R74"/>
  <c r="R75"/>
  <c r="R76"/>
  <c r="R77"/>
  <c r="R85"/>
  <c r="R86"/>
  <c r="R87"/>
  <c r="R88"/>
  <c r="R92"/>
  <c r="R93"/>
  <c r="R97"/>
  <c r="R98"/>
  <c r="R99"/>
  <c r="R100"/>
  <c r="R101"/>
  <c r="R102"/>
  <c r="R116"/>
  <c r="R117"/>
  <c r="R121"/>
  <c r="R122"/>
  <c r="R123"/>
  <c r="R124"/>
  <c r="R125"/>
  <c r="R126"/>
  <c r="R127"/>
  <c r="R128"/>
  <c r="R129"/>
  <c r="R130"/>
  <c r="R131"/>
  <c r="R133"/>
  <c r="R134"/>
  <c r="R135"/>
  <c r="R139"/>
  <c r="R140"/>
  <c r="R144"/>
  <c r="R145"/>
  <c r="R146"/>
  <c r="R147"/>
  <c r="R151"/>
  <c r="R152"/>
  <c r="R153"/>
  <c r="R157"/>
  <c r="R158"/>
  <c r="R159"/>
  <c r="R163"/>
  <c r="R167"/>
  <c r="P5"/>
  <c r="P6"/>
  <c r="P7"/>
  <c r="P8"/>
  <c r="P11"/>
  <c r="P12"/>
  <c r="P13"/>
  <c r="P19"/>
  <c r="P23"/>
  <c r="P24"/>
  <c r="P25"/>
  <c r="P26"/>
  <c r="P27"/>
  <c r="P28"/>
  <c r="P29"/>
  <c r="P30"/>
  <c r="P31"/>
  <c r="P32"/>
  <c r="P33"/>
  <c r="P34"/>
  <c r="P35"/>
  <c r="P36"/>
  <c r="P37"/>
  <c r="P41"/>
  <c r="P42"/>
  <c r="P43"/>
  <c r="P44"/>
  <c r="P45"/>
  <c r="P46"/>
  <c r="P50"/>
  <c r="P51"/>
  <c r="P52"/>
  <c r="P69"/>
  <c r="P70"/>
  <c r="P71"/>
  <c r="P72"/>
  <c r="P73"/>
  <c r="P74"/>
  <c r="P75"/>
  <c r="P76"/>
  <c r="P77"/>
  <c r="P85"/>
  <c r="P86"/>
  <c r="P87"/>
  <c r="P88"/>
  <c r="P92"/>
  <c r="P93"/>
  <c r="P97"/>
  <c r="P98"/>
  <c r="P99"/>
  <c r="P100"/>
  <c r="P101"/>
  <c r="P102"/>
  <c r="P116"/>
  <c r="P117"/>
  <c r="P121"/>
  <c r="P122"/>
  <c r="P123"/>
  <c r="P124"/>
  <c r="P125"/>
  <c r="P126"/>
  <c r="P127"/>
  <c r="P128"/>
  <c r="P129"/>
  <c r="P130"/>
  <c r="P131"/>
  <c r="P133"/>
  <c r="P134"/>
  <c r="P135"/>
  <c r="P139"/>
  <c r="P140"/>
  <c r="P144"/>
  <c r="P145"/>
  <c r="P146"/>
  <c r="P147"/>
  <c r="P151"/>
  <c r="P152"/>
  <c r="P153"/>
  <c r="P157"/>
  <c r="P158"/>
  <c r="P159"/>
  <c r="P163"/>
  <c r="P168"/>
  <c r="P170"/>
  <c r="F168"/>
  <c r="F170"/>
  <c r="E168"/>
  <c r="E163"/>
  <c r="F163"/>
  <c r="E157"/>
  <c r="E158"/>
  <c r="E159"/>
  <c r="F157"/>
  <c r="F158"/>
  <c r="F159"/>
  <c r="E152"/>
  <c r="E151"/>
  <c r="F151"/>
  <c r="F152"/>
  <c r="F153"/>
  <c r="F144"/>
  <c r="F145"/>
  <c r="F146"/>
  <c r="F147"/>
  <c r="E140"/>
  <c r="E139"/>
  <c r="F139"/>
  <c r="F140"/>
  <c r="F121"/>
  <c r="F122"/>
  <c r="F123"/>
  <c r="F124"/>
  <c r="F125"/>
  <c r="F126"/>
  <c r="F127"/>
  <c r="F128"/>
  <c r="F129"/>
  <c r="F130"/>
  <c r="F131"/>
  <c r="F133"/>
  <c r="F134"/>
  <c r="F135"/>
  <c r="E117"/>
  <c r="E116"/>
  <c r="F116"/>
  <c r="F117"/>
  <c r="E107"/>
  <c r="E108"/>
  <c r="E109"/>
  <c r="E106"/>
  <c r="F106"/>
  <c r="AB106" s="1"/>
  <c r="F107"/>
  <c r="AB107" s="1"/>
  <c r="F108"/>
  <c r="AB108" s="1"/>
  <c r="F109"/>
  <c r="AB109" s="1"/>
  <c r="F110"/>
  <c r="AB110" s="1"/>
  <c r="F111"/>
  <c r="AB111" s="1"/>
  <c r="F112"/>
  <c r="AB112" s="1"/>
  <c r="F113"/>
  <c r="AB113" s="1"/>
  <c r="F97"/>
  <c r="F98"/>
  <c r="F99"/>
  <c r="F100"/>
  <c r="F101"/>
  <c r="F102"/>
  <c r="E92"/>
  <c r="F92"/>
  <c r="F93"/>
  <c r="F85"/>
  <c r="F86"/>
  <c r="F87"/>
  <c r="F88"/>
  <c r="F70"/>
  <c r="F71"/>
  <c r="F72"/>
  <c r="F73"/>
  <c r="F74"/>
  <c r="F75"/>
  <c r="F76"/>
  <c r="F77"/>
  <c r="F79"/>
  <c r="F80"/>
  <c r="F81"/>
  <c r="F82"/>
  <c r="F69"/>
  <c r="C57"/>
  <c r="C58"/>
  <c r="C59"/>
  <c r="C60"/>
  <c r="C61"/>
  <c r="C62"/>
  <c r="C63"/>
  <c r="C64"/>
  <c r="C65"/>
  <c r="C56"/>
  <c r="D57"/>
  <c r="D58"/>
  <c r="D59"/>
  <c r="D60"/>
  <c r="D61"/>
  <c r="D62"/>
  <c r="D63"/>
  <c r="D64"/>
  <c r="D65"/>
  <c r="D56"/>
  <c r="E50"/>
  <c r="F50"/>
  <c r="F51"/>
  <c r="F52"/>
  <c r="F41"/>
  <c r="F42"/>
  <c r="F43"/>
  <c r="F44"/>
  <c r="F45"/>
  <c r="F46"/>
  <c r="F23"/>
  <c r="F24"/>
  <c r="F25"/>
  <c r="F26"/>
  <c r="F27"/>
  <c r="F28"/>
  <c r="F29"/>
  <c r="F30"/>
  <c r="F31"/>
  <c r="F32"/>
  <c r="F33"/>
  <c r="F34"/>
  <c r="F35"/>
  <c r="F36"/>
  <c r="F37"/>
  <c r="F19"/>
  <c r="F11"/>
  <c r="F12"/>
  <c r="F13"/>
  <c r="F5"/>
  <c r="F6"/>
  <c r="F7"/>
  <c r="F8"/>
  <c r="AF8" l="1"/>
  <c r="AD8"/>
  <c r="AB8"/>
  <c r="AF7"/>
  <c r="AD7"/>
  <c r="AB7"/>
  <c r="AF6"/>
  <c r="AD6"/>
  <c r="AB6"/>
  <c r="AF5"/>
  <c r="AD5"/>
  <c r="AB5"/>
  <c r="AF13"/>
  <c r="AD13"/>
  <c r="AB13"/>
  <c r="AF12"/>
  <c r="AD12"/>
  <c r="AB12"/>
  <c r="AF11"/>
  <c r="AD11"/>
  <c r="AB11"/>
  <c r="AF19"/>
  <c r="AD19"/>
  <c r="AB19"/>
  <c r="AF37"/>
  <c r="AD37"/>
  <c r="AB37"/>
  <c r="AF36"/>
  <c r="AD36"/>
  <c r="AB36"/>
  <c r="AF35"/>
  <c r="AD35"/>
  <c r="AB35"/>
  <c r="AF34"/>
  <c r="AD34"/>
  <c r="AB34"/>
  <c r="AF33"/>
  <c r="AD33"/>
  <c r="AB33"/>
  <c r="AF32"/>
  <c r="AD32"/>
  <c r="AB32"/>
  <c r="AF31"/>
  <c r="AD31"/>
  <c r="AB31"/>
  <c r="AF30"/>
  <c r="AD30"/>
  <c r="AB30"/>
  <c r="AF29"/>
  <c r="AD29"/>
  <c r="AB29"/>
  <c r="AF28"/>
  <c r="AD28"/>
  <c r="AB28"/>
  <c r="AF27"/>
  <c r="AD27"/>
  <c r="AB27"/>
  <c r="AF26"/>
  <c r="AD26"/>
  <c r="AB26"/>
  <c r="AF25"/>
  <c r="AD25"/>
  <c r="AB25"/>
  <c r="AF24"/>
  <c r="AD24"/>
  <c r="AB24"/>
  <c r="AF23"/>
  <c r="AD23"/>
  <c r="AB23"/>
  <c r="AF46"/>
  <c r="AD46"/>
  <c r="AB46"/>
  <c r="AF45"/>
  <c r="AD45"/>
  <c r="AB45"/>
  <c r="AF44"/>
  <c r="AD44"/>
  <c r="AB44"/>
  <c r="AF43"/>
  <c r="AD43"/>
  <c r="AB43"/>
  <c r="AF42"/>
  <c r="AD42"/>
  <c r="AB42"/>
  <c r="AF41"/>
  <c r="AD41"/>
  <c r="AB41"/>
  <c r="AF52"/>
  <c r="AD52"/>
  <c r="AB52"/>
  <c r="AF51"/>
  <c r="AD51"/>
  <c r="AB51"/>
  <c r="AF50"/>
  <c r="AD50"/>
  <c r="AB50"/>
  <c r="AE56"/>
  <c r="AG56"/>
  <c r="AC56"/>
  <c r="AE65"/>
  <c r="AG65"/>
  <c r="AC65"/>
  <c r="AE64"/>
  <c r="AG64"/>
  <c r="AC64"/>
  <c r="AE63"/>
  <c r="AG63"/>
  <c r="AC63"/>
  <c r="AE62"/>
  <c r="AG62"/>
  <c r="AC62"/>
  <c r="AE61"/>
  <c r="AG61"/>
  <c r="AC61"/>
  <c r="AE60"/>
  <c r="AG60"/>
  <c r="AC60"/>
  <c r="AE59"/>
  <c r="AG59"/>
  <c r="AC59"/>
  <c r="AE58"/>
  <c r="AG58"/>
  <c r="AC58"/>
  <c r="AE57"/>
  <c r="AG57"/>
  <c r="AC57"/>
  <c r="AF69"/>
  <c r="AD69"/>
  <c r="AB69"/>
  <c r="AF77"/>
  <c r="AD77"/>
  <c r="AB77"/>
  <c r="AF76"/>
  <c r="AD76"/>
  <c r="AB76"/>
  <c r="AF75"/>
  <c r="AD75"/>
  <c r="AB75"/>
  <c r="AF74"/>
  <c r="AD74"/>
  <c r="AB74"/>
  <c r="AF73"/>
  <c r="AD73"/>
  <c r="AB73"/>
  <c r="AF72"/>
  <c r="AD72"/>
  <c r="AB72"/>
  <c r="AF71"/>
  <c r="AD71"/>
  <c r="AB71"/>
  <c r="AF70"/>
  <c r="AD70"/>
  <c r="AB70"/>
  <c r="AF88"/>
  <c r="AD88"/>
  <c r="AB88"/>
  <c r="AF87"/>
  <c r="AD87"/>
  <c r="AB87"/>
  <c r="AF86"/>
  <c r="AD86"/>
  <c r="AB86"/>
  <c r="AF85"/>
  <c r="AD85"/>
  <c r="AB85"/>
  <c r="AF93"/>
  <c r="AD93"/>
  <c r="AB93"/>
  <c r="AF92"/>
  <c r="AD92"/>
  <c r="AB92"/>
  <c r="AF102"/>
  <c r="AD102"/>
  <c r="AB102"/>
  <c r="AF101"/>
  <c r="AD101"/>
  <c r="AB101"/>
  <c r="AF100"/>
  <c r="AD100"/>
  <c r="AB100"/>
  <c r="AF99"/>
  <c r="AD99"/>
  <c r="AB99"/>
  <c r="AF98"/>
  <c r="AD98"/>
  <c r="AB98"/>
  <c r="AF97"/>
  <c r="AD97"/>
  <c r="AB97"/>
  <c r="AF117"/>
  <c r="AD117"/>
  <c r="AF116"/>
  <c r="AD116"/>
  <c r="AB116"/>
  <c r="AF135"/>
  <c r="AD135"/>
  <c r="AF134"/>
  <c r="AD134"/>
  <c r="AF133"/>
  <c r="AD133"/>
  <c r="AF131"/>
  <c r="AD131"/>
  <c r="AF130"/>
  <c r="AD130"/>
  <c r="AF129"/>
  <c r="AD129"/>
  <c r="AF128"/>
  <c r="AD128"/>
  <c r="AF127"/>
  <c r="AD127"/>
  <c r="AF126"/>
  <c r="AD126"/>
  <c r="AF125"/>
  <c r="AD125"/>
  <c r="AF124"/>
  <c r="AD124"/>
  <c r="AF123"/>
  <c r="AD123"/>
  <c r="AF122"/>
  <c r="AD122"/>
  <c r="AF121"/>
  <c r="AD121"/>
  <c r="AF140"/>
  <c r="AD140"/>
  <c r="AF139"/>
  <c r="AD139"/>
  <c r="AF147"/>
  <c r="AD147"/>
  <c r="AF146"/>
  <c r="AD146"/>
  <c r="AF145"/>
  <c r="AD145"/>
  <c r="AF144"/>
  <c r="AD144"/>
  <c r="AF153"/>
  <c r="AD153"/>
  <c r="AF152"/>
  <c r="AD152"/>
  <c r="AF151"/>
  <c r="AD151"/>
  <c r="AF159"/>
  <c r="AD159"/>
  <c r="AF158"/>
  <c r="AD158"/>
  <c r="AF157"/>
  <c r="AD157"/>
  <c r="AF163"/>
  <c r="AD163"/>
  <c r="P65"/>
  <c r="P64"/>
  <c r="P63"/>
  <c r="P62"/>
  <c r="P61"/>
  <c r="P60"/>
  <c r="P59"/>
  <c r="P58"/>
  <c r="P57"/>
  <c r="P56"/>
  <c r="V163"/>
  <c r="V159"/>
  <c r="V158"/>
  <c r="V157"/>
  <c r="V153"/>
  <c r="V152"/>
  <c r="V151"/>
  <c r="V147"/>
  <c r="V146"/>
  <c r="V145"/>
  <c r="V144"/>
  <c r="V140"/>
  <c r="V139"/>
  <c r="V135"/>
  <c r="V134"/>
  <c r="V133"/>
  <c r="V131"/>
  <c r="V130"/>
  <c r="V129"/>
  <c r="V128"/>
  <c r="V127"/>
  <c r="V126"/>
  <c r="V125"/>
  <c r="V124"/>
  <c r="V123"/>
  <c r="V122"/>
  <c r="V121"/>
  <c r="V117"/>
  <c r="V116"/>
  <c r="V102"/>
  <c r="V101"/>
  <c r="V100"/>
  <c r="V99"/>
  <c r="V98"/>
  <c r="V97"/>
  <c r="V93"/>
  <c r="V92"/>
  <c r="V88"/>
  <c r="V87"/>
  <c r="V86"/>
  <c r="V85"/>
  <c r="V77"/>
  <c r="V76"/>
  <c r="V75"/>
  <c r="V74"/>
  <c r="V73"/>
  <c r="V72"/>
  <c r="V71"/>
  <c r="V70"/>
  <c r="V69"/>
  <c r="V52"/>
  <c r="V51"/>
  <c r="V50"/>
  <c r="V46"/>
  <c r="V45"/>
  <c r="V44"/>
  <c r="V43"/>
  <c r="V42"/>
  <c r="V41"/>
  <c r="V37"/>
  <c r="V36"/>
  <c r="V35"/>
  <c r="V34"/>
  <c r="V33"/>
  <c r="V32"/>
  <c r="V31"/>
  <c r="V30"/>
  <c r="V29"/>
  <c r="V28"/>
  <c r="V27"/>
  <c r="V26"/>
  <c r="V25"/>
  <c r="V24"/>
  <c r="V23"/>
  <c r="V19"/>
  <c r="V13"/>
  <c r="V12"/>
  <c r="V11"/>
  <c r="V8"/>
  <c r="V7"/>
  <c r="V6"/>
  <c r="V5"/>
  <c r="W65"/>
  <c r="W64"/>
  <c r="W63"/>
  <c r="W62"/>
  <c r="W61"/>
  <c r="W60"/>
  <c r="W59"/>
  <c r="W58"/>
  <c r="W57"/>
  <c r="W56"/>
  <c r="X163"/>
  <c r="X159"/>
  <c r="X158"/>
  <c r="X157"/>
  <c r="X153"/>
  <c r="X152"/>
  <c r="X151"/>
  <c r="X147"/>
  <c r="X146"/>
  <c r="X145"/>
  <c r="X144"/>
  <c r="X140"/>
  <c r="X139"/>
  <c r="X135"/>
  <c r="X134"/>
  <c r="X133"/>
  <c r="X131"/>
  <c r="X130"/>
  <c r="X129"/>
  <c r="X128"/>
  <c r="X127"/>
  <c r="X126"/>
  <c r="X125"/>
  <c r="X124"/>
  <c r="X123"/>
  <c r="X122"/>
  <c r="X121"/>
  <c r="X117"/>
  <c r="X116"/>
  <c r="X102"/>
  <c r="X101"/>
  <c r="X100"/>
  <c r="X99"/>
  <c r="X98"/>
  <c r="X97"/>
  <c r="X93"/>
  <c r="X92"/>
  <c r="X88"/>
  <c r="X87"/>
  <c r="X86"/>
  <c r="X85"/>
  <c r="X77"/>
  <c r="X76"/>
  <c r="X75"/>
  <c r="X74"/>
  <c r="X73"/>
  <c r="X72"/>
  <c r="X71"/>
  <c r="X70"/>
  <c r="X69"/>
  <c r="X52"/>
  <c r="X51"/>
  <c r="X50"/>
  <c r="X46"/>
  <c r="X45"/>
  <c r="X44"/>
  <c r="X43"/>
  <c r="X42"/>
  <c r="X41"/>
  <c r="X37"/>
  <c r="X36"/>
  <c r="X35"/>
  <c r="X34"/>
  <c r="X33"/>
  <c r="X32"/>
  <c r="X31"/>
  <c r="X30"/>
  <c r="X29"/>
  <c r="X28"/>
  <c r="X27"/>
  <c r="X26"/>
  <c r="X25"/>
  <c r="X24"/>
  <c r="X23"/>
  <c r="X19"/>
  <c r="X13"/>
  <c r="X12"/>
  <c r="X11"/>
  <c r="X8"/>
  <c r="X7"/>
  <c r="X6"/>
  <c r="X5"/>
  <c r="Y65"/>
  <c r="Y64"/>
  <c r="Y63"/>
  <c r="Y62"/>
  <c r="Y61"/>
  <c r="Y60"/>
  <c r="Y59"/>
  <c r="Y58"/>
  <c r="Y57"/>
  <c r="Y56"/>
  <c r="Z163"/>
  <c r="Z159"/>
  <c r="Z158"/>
  <c r="Z157"/>
  <c r="Z153"/>
  <c r="Z152"/>
  <c r="Z151"/>
  <c r="Z147"/>
  <c r="Z146"/>
  <c r="Z145"/>
  <c r="Z144"/>
  <c r="Z140"/>
  <c r="Z139"/>
  <c r="Z135"/>
  <c r="Z134"/>
  <c r="Z133"/>
  <c r="Z131"/>
  <c r="Z130"/>
  <c r="Z129"/>
  <c r="Z128"/>
  <c r="Z127"/>
  <c r="Z126"/>
  <c r="Z125"/>
  <c r="Z124"/>
  <c r="Z123"/>
  <c r="Z122"/>
  <c r="Z121"/>
  <c r="Z117"/>
  <c r="Z116"/>
  <c r="Z113"/>
  <c r="Z112"/>
  <c r="Z111"/>
  <c r="Z110"/>
  <c r="Z109"/>
  <c r="Z108"/>
  <c r="Z107"/>
  <c r="Z106"/>
  <c r="Z102"/>
  <c r="Z101"/>
  <c r="Z100"/>
  <c r="Z99"/>
  <c r="Z98"/>
  <c r="Z97"/>
  <c r="Z93"/>
  <c r="Z92"/>
  <c r="Z88"/>
  <c r="Z87"/>
  <c r="Z86"/>
  <c r="Z85"/>
  <c r="Z77"/>
  <c r="Z76"/>
  <c r="Z75"/>
  <c r="Z74"/>
  <c r="Z73"/>
  <c r="Z72"/>
  <c r="Z71"/>
  <c r="Z70"/>
  <c r="Z69"/>
  <c r="Z52"/>
  <c r="Z51"/>
  <c r="Z50"/>
  <c r="Z46"/>
  <c r="Z45"/>
  <c r="Z44"/>
  <c r="Z43"/>
  <c r="Z42"/>
  <c r="Z41"/>
  <c r="Z37"/>
  <c r="Z36"/>
  <c r="Z35"/>
  <c r="Z34"/>
  <c r="Z33"/>
  <c r="Z32"/>
  <c r="Z31"/>
  <c r="Z30"/>
  <c r="Z29"/>
  <c r="Z28"/>
  <c r="Z27"/>
  <c r="Z26"/>
  <c r="Z25"/>
  <c r="Z24"/>
  <c r="Z23"/>
  <c r="Z19"/>
  <c r="Z13"/>
  <c r="Z12"/>
  <c r="Z11"/>
  <c r="Z8"/>
  <c r="Z7"/>
  <c r="Z6"/>
  <c r="Z5"/>
  <c r="AA65"/>
  <c r="AA64"/>
  <c r="AA63"/>
  <c r="AA62"/>
  <c r="AA61"/>
  <c r="AA60"/>
  <c r="AA59"/>
  <c r="AA58"/>
  <c r="AA57"/>
  <c r="AA56"/>
  <c r="AB163"/>
  <c r="AB159"/>
  <c r="AB158"/>
  <c r="AB157"/>
  <c r="AB153"/>
  <c r="AB152"/>
  <c r="AB151"/>
  <c r="AB147"/>
  <c r="AB146"/>
  <c r="AB145"/>
  <c r="AB144"/>
  <c r="AB140"/>
  <c r="AB139"/>
  <c r="AB135"/>
  <c r="AB134"/>
  <c r="AB133"/>
  <c r="AB131"/>
  <c r="AB130"/>
  <c r="AB129"/>
  <c r="AB128"/>
  <c r="AB127"/>
  <c r="AB126"/>
  <c r="AB125"/>
  <c r="AB124"/>
  <c r="AB123"/>
  <c r="AB122"/>
  <c r="AB121"/>
  <c r="AB117"/>
</calcChain>
</file>

<file path=xl/sharedStrings.xml><?xml version="1.0" encoding="utf-8"?>
<sst xmlns="http://schemas.openxmlformats.org/spreadsheetml/2006/main" count="292" uniqueCount="246">
  <si>
    <t>Hersteller</t>
  </si>
  <si>
    <t>Typenbezeichnung</t>
  </si>
  <si>
    <t>Durchsatz</t>
  </si>
  <si>
    <t>Maulweite</t>
  </si>
  <si>
    <t>Rotorbreite</t>
  </si>
  <si>
    <t>Rotordurchmesser</t>
  </si>
  <si>
    <t>Leistung</t>
  </si>
  <si>
    <t>Abmessungen</t>
  </si>
  <si>
    <t>spez. Arbeitsbedarf</t>
  </si>
  <si>
    <t>spez. Leistungsbedarf</t>
  </si>
  <si>
    <t>spez. Flächenbedarf</t>
  </si>
  <si>
    <t>spez. Raumbedarf</t>
  </si>
  <si>
    <t>spez. Maschinenmasse</t>
  </si>
  <si>
    <t>spez. Durchsatz bez. auf</t>
  </si>
  <si>
    <t>min.</t>
  </si>
  <si>
    <t>max.</t>
  </si>
  <si>
    <t>min</t>
  </si>
  <si>
    <t>max</t>
  </si>
  <si>
    <t>Höhe</t>
  </si>
  <si>
    <t>Breite</t>
  </si>
  <si>
    <t>Tiefe</t>
  </si>
  <si>
    <t>max. Werte</t>
  </si>
  <si>
    <t>Maschinenmasse</t>
  </si>
  <si>
    <t>Maschinenfläche</t>
  </si>
  <si>
    <t>Maschinenvolumen</t>
  </si>
  <si>
    <t>[t/h]</t>
  </si>
  <si>
    <t>[m³/h]</t>
  </si>
  <si>
    <t>[mm x mm]</t>
  </si>
  <si>
    <t>[mm]</t>
  </si>
  <si>
    <t>[kW]</t>
  </si>
  <si>
    <t>[t]</t>
  </si>
  <si>
    <t>[kWh/t]</t>
  </si>
  <si>
    <t>[kW/t]</t>
  </si>
  <si>
    <t>[kW/m²]</t>
  </si>
  <si>
    <t>[kW/m³]</t>
  </si>
  <si>
    <t>[m²h/m³]</t>
  </si>
  <si>
    <t>[m²h/t]</t>
  </si>
  <si>
    <t>[m³h/m³]</t>
  </si>
  <si>
    <t>[m³h/t]</t>
  </si>
  <si>
    <t>[t h/m³]</t>
  </si>
  <si>
    <t>[t h/t]</t>
  </si>
  <si>
    <t>[m³/h t]</t>
  </si>
  <si>
    <t>[t/h t]</t>
  </si>
  <si>
    <t>[m³/h m²]</t>
  </si>
  <si>
    <t>[t/h m²]</t>
  </si>
  <si>
    <t>[m³/h m³]</t>
  </si>
  <si>
    <t>[t/h m³]</t>
  </si>
  <si>
    <t>Prallmühle</t>
  </si>
  <si>
    <t>Bulltech</t>
  </si>
  <si>
    <t>680 x 650</t>
  </si>
  <si>
    <t>960 x 625</t>
  </si>
  <si>
    <t>980 x 650</t>
  </si>
  <si>
    <t>GIPO</t>
  </si>
  <si>
    <t>970 x 920</t>
  </si>
  <si>
    <t>1075 x 1100</t>
  </si>
  <si>
    <t>1275 x 920</t>
  </si>
  <si>
    <t>1275 x 1100</t>
  </si>
  <si>
    <t>1220 x 900</t>
  </si>
  <si>
    <t>450 x 1360</t>
  </si>
  <si>
    <t>Transportgewicht</t>
  </si>
  <si>
    <t>Bullcon 0700</t>
  </si>
  <si>
    <t>Bulltrack bt 1000</t>
  </si>
  <si>
    <t>Bulltrack bt 1000 evolution</t>
  </si>
  <si>
    <t>Bulltrack 1300</t>
  </si>
  <si>
    <t>1260 x 835</t>
  </si>
  <si>
    <t>DSB</t>
  </si>
  <si>
    <t>Innocrush 30</t>
  </si>
  <si>
    <t>Innocrush 35</t>
  </si>
  <si>
    <t>Innocrush 50</t>
  </si>
  <si>
    <t>1020 x 580</t>
  </si>
  <si>
    <t>1250 x 705</t>
  </si>
  <si>
    <t>1260 x 1060</t>
  </si>
  <si>
    <t>Extec</t>
  </si>
  <si>
    <t>IC13</t>
  </si>
  <si>
    <t>Secondary Impactor</t>
  </si>
  <si>
    <t>1290 x 950</t>
  </si>
  <si>
    <t>Fintec</t>
  </si>
  <si>
    <t>Prallbrecheranlage</t>
  </si>
  <si>
    <t>GIPOCOMBI RC 170 C/FDR</t>
  </si>
  <si>
    <t>GIPOCOMBI RC 150 C/FDR</t>
  </si>
  <si>
    <t>GIPOCOMBI RC 130 C/FDR</t>
  </si>
  <si>
    <t>GIPOCOMBI RC 110 C/FDR</t>
  </si>
  <si>
    <t>GIPOCOMBI RC 131 C/FDR</t>
  </si>
  <si>
    <t>GIPOCOMBI RC 100 C</t>
  </si>
  <si>
    <t>GIPOCOMBI MAG 2400 FDR</t>
  </si>
  <si>
    <t>GIPOREC R 170 C /FDR</t>
  </si>
  <si>
    <t>GIPOREC R 150 C /FDR</t>
  </si>
  <si>
    <t>GIPOREC R 130 C /FDR</t>
  </si>
  <si>
    <t>GIPOREC R 110 C /FDR</t>
  </si>
  <si>
    <t>GIPOREC R 100 C /FDR</t>
  </si>
  <si>
    <t>GIPOREC R 170 C /FDR GIGA</t>
  </si>
  <si>
    <t>GIPOREC R 131 C /FDR</t>
  </si>
  <si>
    <t>GIPOREC R 131 C /FDR GIGA</t>
  </si>
  <si>
    <t>1670 x 1100</t>
  </si>
  <si>
    <t>1475 x 1100</t>
  </si>
  <si>
    <t>1675 x 1100</t>
  </si>
  <si>
    <t>Hartl</t>
  </si>
  <si>
    <t>PC 1060 I</t>
  </si>
  <si>
    <t>PC 1</t>
  </si>
  <si>
    <t xml:space="preserve">PC 1270 I </t>
  </si>
  <si>
    <t>PC 1375 I</t>
  </si>
  <si>
    <t>PC 1310 I</t>
  </si>
  <si>
    <t>PC 1610 IG</t>
  </si>
  <si>
    <t>1070 x 750</t>
  </si>
  <si>
    <t>1000 x 600</t>
  </si>
  <si>
    <t>1250 x 750</t>
  </si>
  <si>
    <t>1250 x 1020</t>
  </si>
  <si>
    <t>1560 x 1020</t>
  </si>
  <si>
    <t>Hazemag</t>
  </si>
  <si>
    <t>Anlage</t>
  </si>
  <si>
    <t>AP-PH 1414</t>
  </si>
  <si>
    <t>AP-K 51</t>
  </si>
  <si>
    <t>AP-VM 1010</t>
  </si>
  <si>
    <t>KDS</t>
  </si>
  <si>
    <t>Brechanlage</t>
  </si>
  <si>
    <t>PM700</t>
  </si>
  <si>
    <t>PK700</t>
  </si>
  <si>
    <t>PM1000</t>
  </si>
  <si>
    <t>PK1000</t>
  </si>
  <si>
    <t>PM1200</t>
  </si>
  <si>
    <t>PK1200</t>
  </si>
  <si>
    <t>PR1200</t>
  </si>
  <si>
    <t>PK1400</t>
  </si>
  <si>
    <t>PR1400</t>
  </si>
  <si>
    <t>PR1000</t>
  </si>
  <si>
    <t>720 x 500</t>
  </si>
  <si>
    <t>1020 x 700</t>
  </si>
  <si>
    <t>1420 x 880</t>
  </si>
  <si>
    <t>Kleemann</t>
  </si>
  <si>
    <t>MR 100 R</t>
  </si>
  <si>
    <t>MR 100 Z</t>
  </si>
  <si>
    <t>MR 130 R</t>
  </si>
  <si>
    <t>MR 130 Z</t>
  </si>
  <si>
    <t>MRK 130 Z</t>
  </si>
  <si>
    <t>MR 122 Z</t>
  </si>
  <si>
    <t>MR 150 Z</t>
  </si>
  <si>
    <t>MR 170 Z</t>
  </si>
  <si>
    <t>MR 200 Z</t>
  </si>
  <si>
    <t>Sekundär-prallmühlen</t>
  </si>
  <si>
    <t>MF 10 S</t>
  </si>
  <si>
    <t>MF 12 S</t>
  </si>
  <si>
    <t>MF 14 S</t>
  </si>
  <si>
    <t>MF 16 S</t>
  </si>
  <si>
    <t>1020 x 800</t>
  </si>
  <si>
    <t>1300 x 800</t>
  </si>
  <si>
    <t>1300 x 801</t>
  </si>
  <si>
    <t>1300 x 900</t>
  </si>
  <si>
    <t>1270 x 1000</t>
  </si>
  <si>
    <t>1520 x 1000</t>
  </si>
  <si>
    <t>1660 x 1010</t>
  </si>
  <si>
    <t>2000 x 2100</t>
  </si>
  <si>
    <t>Kormann Rockster</t>
  </si>
  <si>
    <t>R 900</t>
  </si>
  <si>
    <t>R 700 TR</t>
  </si>
  <si>
    <t>R 700</t>
  </si>
  <si>
    <t>R 700 HL</t>
  </si>
  <si>
    <t>900 x 720</t>
  </si>
  <si>
    <t>700 x 650</t>
  </si>
  <si>
    <t>LUT</t>
  </si>
  <si>
    <t>LTP 1000/1000 - 1300/1500</t>
  </si>
  <si>
    <t>LTP 760/670</t>
  </si>
  <si>
    <t>1020 x 1520</t>
  </si>
  <si>
    <t>MFL</t>
  </si>
  <si>
    <t>Prallbrecher</t>
  </si>
  <si>
    <t>R-CI 100 - 100/T</t>
  </si>
  <si>
    <t>R-CI 100 - 130/T</t>
  </si>
  <si>
    <t>R-CI 100 - 130/TV</t>
  </si>
  <si>
    <t>R-CI 130 - 130/W</t>
  </si>
  <si>
    <t>R-CI 130 - 130/T-VR</t>
  </si>
  <si>
    <t>R-CI 130 - 130/TV</t>
  </si>
  <si>
    <t>1000 x 670</t>
  </si>
  <si>
    <t>1360 x 852</t>
  </si>
  <si>
    <t>1360 x 950</t>
  </si>
  <si>
    <t>Metso</t>
  </si>
  <si>
    <t>NW7150</t>
  </si>
  <si>
    <t>NW9100</t>
  </si>
  <si>
    <t>NW6150C</t>
  </si>
  <si>
    <t>NW7150C</t>
  </si>
  <si>
    <t>LT1110(S)</t>
  </si>
  <si>
    <t>LT1213(S)</t>
  </si>
  <si>
    <t>LT1315(S)</t>
  </si>
  <si>
    <t>LT1415(S)</t>
  </si>
  <si>
    <t>1040 x 933</t>
  </si>
  <si>
    <t>1320 x 990</t>
  </si>
  <si>
    <t>1540 x 930</t>
  </si>
  <si>
    <t>1540 x 1320</t>
  </si>
  <si>
    <t>Officine Meccaniche</t>
  </si>
  <si>
    <t>MARTE</t>
  </si>
  <si>
    <t>TITANO</t>
  </si>
  <si>
    <t>1100 x 750</t>
  </si>
  <si>
    <t>1250 x 900</t>
  </si>
  <si>
    <t>Posch</t>
  </si>
  <si>
    <t>Mobile Prallbrecher</t>
  </si>
  <si>
    <t>P 28 R</t>
  </si>
  <si>
    <t>P 28 Ro</t>
  </si>
  <si>
    <t>P 28 R C-1</t>
  </si>
  <si>
    <t>P 28 Ro C-1</t>
  </si>
  <si>
    <t>P 1300 WAS-2</t>
  </si>
  <si>
    <t>P 1300 WAS-2-C-3</t>
  </si>
  <si>
    <t>P 1300 Wro</t>
  </si>
  <si>
    <t>P 1300 Wro C-3</t>
  </si>
  <si>
    <t>P 70-MAX R</t>
  </si>
  <si>
    <t>P 70-MAX RoRo</t>
  </si>
  <si>
    <t>Mobile Vertikal-brecher</t>
  </si>
  <si>
    <t>V 30</t>
  </si>
  <si>
    <t>V 30 C-1</t>
  </si>
  <si>
    <t>V 1220 2C-3 FlexChips</t>
  </si>
  <si>
    <t>1300 x 750</t>
  </si>
  <si>
    <t>1300 x 1100</t>
  </si>
  <si>
    <t>1500 x 1100</t>
  </si>
  <si>
    <t>PSP</t>
  </si>
  <si>
    <t>ODN 1120 x 1000</t>
  </si>
  <si>
    <t>ODR 900 x 1000</t>
  </si>
  <si>
    <t>1030 x 770</t>
  </si>
  <si>
    <t>Rubble Master</t>
  </si>
  <si>
    <t>RM 60</t>
  </si>
  <si>
    <t>RM 70</t>
  </si>
  <si>
    <t>RM 80</t>
  </si>
  <si>
    <t>RM 100</t>
  </si>
  <si>
    <t>640 x 550</t>
  </si>
  <si>
    <t>760 x 650</t>
  </si>
  <si>
    <t>860 x 600</t>
  </si>
  <si>
    <t>950 x 700</t>
  </si>
  <si>
    <t>SBM</t>
  </si>
  <si>
    <t>Prallbrechanlage</t>
  </si>
  <si>
    <t>RCL 0705 E/D - RCL 1618 E</t>
  </si>
  <si>
    <t>REMAX 0806 E/D - REMAX 1648 E/D S2</t>
  </si>
  <si>
    <t>Semimobile SMR (V18)</t>
  </si>
  <si>
    <t>1029 x 1540</t>
  </si>
  <si>
    <t>Terex Pegson</t>
  </si>
  <si>
    <t>Primärbrechanlage</t>
  </si>
  <si>
    <t>Trakpactor 428</t>
  </si>
  <si>
    <t>Trakpactor 42425R</t>
  </si>
  <si>
    <t>Trakpactor 1412</t>
  </si>
  <si>
    <t>1067 x 711</t>
  </si>
  <si>
    <t>810 x 1360</t>
  </si>
  <si>
    <t>Trima Triebeser</t>
  </si>
  <si>
    <t>CB 83/105 P</t>
  </si>
  <si>
    <t>520 x 1070</t>
  </si>
  <si>
    <t>Vortex</t>
  </si>
  <si>
    <t>Rotation-backenbrecher</t>
  </si>
  <si>
    <t>Vortex - RA</t>
  </si>
  <si>
    <t>Vortex - RJC</t>
  </si>
  <si>
    <t>Spalt-Mahl-Prallbrecher</t>
  </si>
  <si>
    <t>Vortex - SMP</t>
  </si>
  <si>
    <t>810 x 626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</si>
</sst>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0" fillId="0" borderId="0" xfId="0" applyFill="1"/>
    <xf numFmtId="1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ill="1" applyAlignment="1">
      <alignment horizontal="left"/>
    </xf>
    <xf numFmtId="1" fontId="1" fillId="0" borderId="0" xfId="0" applyNumberFormat="1" applyFont="1"/>
    <xf numFmtId="0" fontId="1" fillId="0" borderId="0" xfId="0" applyNumberFormat="1" applyFont="1"/>
    <xf numFmtId="1" fontId="0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0" fillId="0" borderId="0" xfId="0" applyNumberFormat="1" applyFont="1" applyFill="1"/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2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NumberFormat="1" applyFont="1"/>
    <xf numFmtId="0" fontId="0" fillId="0" borderId="0" xfId="0" applyFont="1"/>
    <xf numFmtId="2" fontId="0" fillId="0" borderId="0" xfId="0" applyNumberForma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Tabelle1!$P$5:$P$8</c:f>
              <c:numCache>
                <c:formatCode>0.00</c:formatCode>
                <c:ptCount val="4"/>
                <c:pt idx="0">
                  <c:v>0.70833333333333337</c:v>
                </c:pt>
                <c:pt idx="1">
                  <c:v>0.92500000000000004</c:v>
                </c:pt>
                <c:pt idx="2">
                  <c:v>0.84090909090909094</c:v>
                </c:pt>
                <c:pt idx="3">
                  <c:v>0.89333333333333331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Tabelle1!$P$11:$P$13</c:f>
              <c:numCache>
                <c:formatCode>0.00</c:formatCode>
                <c:ptCount val="3"/>
                <c:pt idx="0">
                  <c:v>0.6216666666666667</c:v>
                </c:pt>
                <c:pt idx="1">
                  <c:v>0.77714285714285714</c:v>
                </c:pt>
                <c:pt idx="2">
                  <c:v>0.64761904761904765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Tabelle1!$P$19</c:f>
              <c:numCache>
                <c:formatCode>0.00</c:formatCode>
                <c:ptCount val="1"/>
                <c:pt idx="0">
                  <c:v>0.42499999999999999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Tabelle1!$P$23:$P$37</c:f>
              <c:numCache>
                <c:formatCode>0.00</c:formatCode>
                <c:ptCount val="15"/>
                <c:pt idx="0">
                  <c:v>1.0542857142857143</c:v>
                </c:pt>
                <c:pt idx="1">
                  <c:v>1.1040000000000001</c:v>
                </c:pt>
                <c:pt idx="2">
                  <c:v>0.87111111111111106</c:v>
                </c:pt>
                <c:pt idx="3">
                  <c:v>1.3066666666666666</c:v>
                </c:pt>
                <c:pt idx="4">
                  <c:v>1.0914285714285714</c:v>
                </c:pt>
                <c:pt idx="5">
                  <c:v>1.0566666666666666</c:v>
                </c:pt>
                <c:pt idx="6">
                  <c:v>1.1885714285714286</c:v>
                </c:pt>
                <c:pt idx="7">
                  <c:v>0.9</c:v>
                </c:pt>
                <c:pt idx="8">
                  <c:v>0.82</c:v>
                </c:pt>
                <c:pt idx="9">
                  <c:v>0.81111111111111112</c:v>
                </c:pt>
                <c:pt idx="10">
                  <c:v>0.94333333333333336</c:v>
                </c:pt>
                <c:pt idx="11">
                  <c:v>1.21</c:v>
                </c:pt>
                <c:pt idx="12">
                  <c:v>1.2450000000000001</c:v>
                </c:pt>
                <c:pt idx="13">
                  <c:v>0.90571428571428569</c:v>
                </c:pt>
                <c:pt idx="14">
                  <c:v>0.96857142857142853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Tabelle1!$P$41:$P$46</c:f>
              <c:numCache>
                <c:formatCode>0.00</c:formatCode>
                <c:ptCount val="6"/>
                <c:pt idx="0">
                  <c:v>0.96799999999999997</c:v>
                </c:pt>
                <c:pt idx="1">
                  <c:v>0.93500000000000005</c:v>
                </c:pt>
                <c:pt idx="2">
                  <c:v>1.1479999999999999</c:v>
                </c:pt>
                <c:pt idx="3">
                  <c:v>1.0933333333333333</c:v>
                </c:pt>
                <c:pt idx="4">
                  <c:v>0.93714285714285717</c:v>
                </c:pt>
                <c:pt idx="5">
                  <c:v>0.80600000000000005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Tabelle1!$P$50:$P$52</c:f>
              <c:numCache>
                <c:formatCode>0.00</c:formatCode>
                <c:ptCount val="3"/>
                <c:pt idx="0">
                  <c:v>1.2</c:v>
                </c:pt>
                <c:pt idx="1">
                  <c:v>1.3333333333333333</c:v>
                </c:pt>
                <c:pt idx="2">
                  <c:v>4.29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Tabelle1!$P$56:$P$65</c:f>
              <c:numCache>
                <c:formatCode>0.00</c:formatCode>
                <c:ptCount val="10"/>
                <c:pt idx="0">
                  <c:v>0.83750000000000002</c:v>
                </c:pt>
                <c:pt idx="1">
                  <c:v>0.83750000000000002</c:v>
                </c:pt>
                <c:pt idx="2">
                  <c:v>0.77916666666666667</c:v>
                </c:pt>
                <c:pt idx="3">
                  <c:v>0.77916666666666667</c:v>
                </c:pt>
                <c:pt idx="4">
                  <c:v>0.77916666666666667</c:v>
                </c:pt>
                <c:pt idx="5">
                  <c:v>0.75624999999999998</c:v>
                </c:pt>
                <c:pt idx="6">
                  <c:v>0.75624999999999998</c:v>
                </c:pt>
                <c:pt idx="7">
                  <c:v>0.75624999999999998</c:v>
                </c:pt>
                <c:pt idx="8">
                  <c:v>0.64583333333333337</c:v>
                </c:pt>
                <c:pt idx="9">
                  <c:v>0.64583333333333337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Tabelle1!$P$69:$P$82</c:f>
              <c:numCache>
                <c:formatCode>0.00</c:formatCode>
                <c:ptCount val="14"/>
                <c:pt idx="0">
                  <c:v>1.1639999999999999</c:v>
                </c:pt>
                <c:pt idx="1">
                  <c:v>1.1639999999999999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1.0878787878787879</c:v>
                </c:pt>
                <c:pt idx="6">
                  <c:v>0.92608695652173911</c:v>
                </c:pt>
                <c:pt idx="7">
                  <c:v>0.73833333333333329</c:v>
                </c:pt>
                <c:pt idx="8">
                  <c:v>0.67625000000000002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Tabelle1!$P$85:$P$88</c:f>
              <c:numCache>
                <c:formatCode>0.00</c:formatCode>
                <c:ptCount val="4"/>
                <c:pt idx="0">
                  <c:v>0.90500000000000003</c:v>
                </c:pt>
                <c:pt idx="1">
                  <c:v>0.8666666666666667</c:v>
                </c:pt>
                <c:pt idx="2">
                  <c:v>0.8666666666666667</c:v>
                </c:pt>
                <c:pt idx="3">
                  <c:v>0.8666666666666667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Tabelle1!$P$92:$P$93</c:f>
              <c:numCache>
                <c:formatCode>0.00</c:formatCode>
                <c:ptCount val="2"/>
                <c:pt idx="0">
                  <c:v>0.92592592592592593</c:v>
                </c:pt>
                <c:pt idx="1">
                  <c:v>2.5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Tabelle1!$P$97:$P$102</c:f>
              <c:numCache>
                <c:formatCode>0.00</c:formatCode>
                <c:ptCount val="6"/>
                <c:pt idx="0">
                  <c:v>1.5</c:v>
                </c:pt>
                <c:pt idx="1">
                  <c:v>0.9</c:v>
                </c:pt>
                <c:pt idx="2">
                  <c:v>0.9</c:v>
                </c:pt>
                <c:pt idx="3">
                  <c:v>1.1666666666666667</c:v>
                </c:pt>
                <c:pt idx="4">
                  <c:v>1.3333333333333333</c:v>
                </c:pt>
                <c:pt idx="5">
                  <c:v>0.88888888888888884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Tabelle1!$P$106:$P$113</c:f>
              <c:numCache>
                <c:formatCode>0.00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Tabelle1!$P$116:$P$117</c:f>
              <c:numCache>
                <c:formatCode>0.00</c:formatCode>
                <c:ptCount val="2"/>
                <c:pt idx="0">
                  <c:v>0.89600000000000002</c:v>
                </c:pt>
                <c:pt idx="1">
                  <c:v>0.745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Tabelle1!$P$121:$P$135</c:f>
              <c:numCache>
                <c:formatCode>0.00</c:formatCode>
                <c:ptCount val="15"/>
                <c:pt idx="0">
                  <c:v>1.1000000000000001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1.2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0.62142857142857144</c:v>
                </c:pt>
                <c:pt idx="10">
                  <c:v>0.62142857142857144</c:v>
                </c:pt>
                <c:pt idx="12">
                  <c:v>1.4666666666666666</c:v>
                </c:pt>
                <c:pt idx="13">
                  <c:v>1.4666666666666666</c:v>
                </c:pt>
                <c:pt idx="14">
                  <c:v>2.6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Tabelle1!$P$139:$P$140</c:f>
              <c:numCache>
                <c:formatCode>0.00</c:formatCode>
                <c:ptCount val="2"/>
                <c:pt idx="0">
                  <c:v>1.5666666666666667</c:v>
                </c:pt>
                <c:pt idx="1">
                  <c:v>1.6479999999999999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Tabelle1!$P$144:$P$147</c:f>
              <c:numCache>
                <c:formatCode>0.00</c:formatCode>
                <c:ptCount val="4"/>
                <c:pt idx="0">
                  <c:v>1.34</c:v>
                </c:pt>
                <c:pt idx="1">
                  <c:v>0.93333333333333335</c:v>
                </c:pt>
                <c:pt idx="2">
                  <c:v>0.81333333333333335</c:v>
                </c:pt>
                <c:pt idx="3">
                  <c:v>0.90500000000000003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Tabelle1!$P$151:$P$153</c:f>
              <c:numCache>
                <c:formatCode>0.00</c:formatCode>
                <c:ptCount val="3"/>
                <c:pt idx="0">
                  <c:v>1.2</c:v>
                </c:pt>
                <c:pt idx="1">
                  <c:v>1.2</c:v>
                </c:pt>
                <c:pt idx="2">
                  <c:v>1.5384615384615385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Tabelle1!$P$157:$P$159</c:f>
              <c:numCache>
                <c:formatCode>0.00</c:formatCode>
                <c:ptCount val="3"/>
                <c:pt idx="0">
                  <c:v>0.89600000000000002</c:v>
                </c:pt>
                <c:pt idx="1">
                  <c:v>0.92</c:v>
                </c:pt>
                <c:pt idx="2">
                  <c:v>0.82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Tabelle1!$P$163</c:f>
              <c:numCache>
                <c:formatCode>0.00</c:formatCode>
                <c:ptCount val="1"/>
                <c:pt idx="0">
                  <c:v>1.34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Tabelle1!$P$167:$P$170</c:f>
              <c:numCache>
                <c:formatCode>0.00</c:formatCode>
                <c:ptCount val="4"/>
                <c:pt idx="1">
                  <c:v>0.23636363636363636</c:v>
                </c:pt>
                <c:pt idx="3">
                  <c:v>0.2</c:v>
                </c:pt>
              </c:numCache>
            </c:numRef>
          </c:yVal>
        </c:ser>
        <c:axId val="82510976"/>
        <c:axId val="82518400"/>
      </c:scatterChart>
      <c:valAx>
        <c:axId val="82510976"/>
        <c:scaling>
          <c:orientation val="minMax"/>
          <c:max val="14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518400"/>
        <c:crosses val="autoZero"/>
        <c:crossBetween val="midCat"/>
      </c:valAx>
      <c:valAx>
        <c:axId val="82518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Arbeitsbedarf [kWh/t]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2510976"/>
        <c:crosses val="autoZero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22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Tabelle1!$AA$5:$AA$8</c:f>
              <c:numCache>
                <c:formatCode>0.000</c:formatCode>
                <c:ptCount val="4"/>
                <c:pt idx="0">
                  <c:v>0.11666666666666667</c:v>
                </c:pt>
                <c:pt idx="1">
                  <c:v>0.11749999999999999</c:v>
                </c:pt>
                <c:pt idx="2">
                  <c:v>0.10909090909090909</c:v>
                </c:pt>
                <c:pt idx="3">
                  <c:v>0.10666666666666667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Tabelle1!$AA$11:$AA$13</c:f>
              <c:numCache>
                <c:formatCode>0.000</c:formatCode>
                <c:ptCount val="3"/>
                <c:pt idx="0">
                  <c:v>9.799999999999999E-2</c:v>
                </c:pt>
                <c:pt idx="1">
                  <c:v>0.10142857142857142</c:v>
                </c:pt>
                <c:pt idx="2">
                  <c:v>0.11857142857142856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Tabelle1!$AA$19</c:f>
              <c:numCache>
                <c:formatCode>0.000</c:formatCode>
                <c:ptCount val="1"/>
                <c:pt idx="0">
                  <c:v>0.125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Tabelle1!$AA$23:$AA$37</c:f>
              <c:numCache>
                <c:formatCode>0.000</c:formatCode>
                <c:ptCount val="15"/>
                <c:pt idx="0">
                  <c:v>0.15</c:v>
                </c:pt>
                <c:pt idx="1">
                  <c:v>0.17</c:v>
                </c:pt>
                <c:pt idx="2">
                  <c:v>0.16222222222222221</c:v>
                </c:pt>
                <c:pt idx="3">
                  <c:v>0.21</c:v>
                </c:pt>
                <c:pt idx="4">
                  <c:v>0.16285714285714287</c:v>
                </c:pt>
                <c:pt idx="5">
                  <c:v>0.17333333333333334</c:v>
                </c:pt>
                <c:pt idx="6">
                  <c:v>0.18571428571428572</c:v>
                </c:pt>
                <c:pt idx="7">
                  <c:v>0.10666666666666667</c:v>
                </c:pt>
                <c:pt idx="8">
                  <c:v>0.12</c:v>
                </c:pt>
                <c:pt idx="9">
                  <c:v>0.11777777777777777</c:v>
                </c:pt>
                <c:pt idx="10">
                  <c:v>0.16666666666666666</c:v>
                </c:pt>
                <c:pt idx="11">
                  <c:v>0.16</c:v>
                </c:pt>
                <c:pt idx="12">
                  <c:v>0.22</c:v>
                </c:pt>
                <c:pt idx="13">
                  <c:v>0.12285714285714286</c:v>
                </c:pt>
                <c:pt idx="14">
                  <c:v>0.14857142857142858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Tabelle1!$AA$41:$AA$46</c:f>
              <c:numCache>
                <c:formatCode>0.000</c:formatCode>
                <c:ptCount val="6"/>
                <c:pt idx="0">
                  <c:v>0.128</c:v>
                </c:pt>
                <c:pt idx="1">
                  <c:v>0.15</c:v>
                </c:pt>
                <c:pt idx="2">
                  <c:v>0.13600000000000001</c:v>
                </c:pt>
                <c:pt idx="3">
                  <c:v>0.13333333333333333</c:v>
                </c:pt>
                <c:pt idx="4">
                  <c:v>0.12571428571428572</c:v>
                </c:pt>
                <c:pt idx="5">
                  <c:v>0.16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Tabelle1!$AA$50:$AA$52</c:f>
              <c:numCache>
                <c:formatCode>0.000</c:formatCode>
                <c:ptCount val="3"/>
                <c:pt idx="0">
                  <c:v>0.27600000000000002</c:v>
                </c:pt>
                <c:pt idx="1">
                  <c:v>0.21666666666666667</c:v>
                </c:pt>
                <c:pt idx="2">
                  <c:v>0.4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Tabelle1!$AA$56:$AA$65</c:f>
              <c:numCache>
                <c:formatCode>0.000</c:formatCode>
                <c:ptCount val="10"/>
                <c:pt idx="0">
                  <c:v>0.16250000000000001</c:v>
                </c:pt>
                <c:pt idx="1">
                  <c:v>0.121875</c:v>
                </c:pt>
                <c:pt idx="2">
                  <c:v>0.12916666666666668</c:v>
                </c:pt>
                <c:pt idx="3">
                  <c:v>0.12083333333333333</c:v>
                </c:pt>
                <c:pt idx="4">
                  <c:v>0.13750000000000001</c:v>
                </c:pt>
                <c:pt idx="5">
                  <c:v>0.13125000000000001</c:v>
                </c:pt>
                <c:pt idx="6">
                  <c:v>0.1125</c:v>
                </c:pt>
                <c:pt idx="7">
                  <c:v>0.15</c:v>
                </c:pt>
                <c:pt idx="8">
                  <c:v>0.12083333333333333</c:v>
                </c:pt>
                <c:pt idx="9">
                  <c:v>0.12708333333333333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Tabelle1!$AA$69:$AA$82</c:f>
              <c:numCache>
                <c:formatCode>0.000</c:formatCode>
                <c:ptCount val="14"/>
                <c:pt idx="0">
                  <c:v>0.17199999999999999</c:v>
                </c:pt>
                <c:pt idx="1">
                  <c:v>0.17199999999999999</c:v>
                </c:pt>
                <c:pt idx="2">
                  <c:v>0.17833333333333334</c:v>
                </c:pt>
                <c:pt idx="3">
                  <c:v>0.18666666666666668</c:v>
                </c:pt>
                <c:pt idx="4">
                  <c:v>0.24</c:v>
                </c:pt>
                <c:pt idx="5">
                  <c:v>0.19696969696969696</c:v>
                </c:pt>
                <c:pt idx="6">
                  <c:v>0.16304347826086957</c:v>
                </c:pt>
                <c:pt idx="7">
                  <c:v>0.14166666666666666</c:v>
                </c:pt>
                <c:pt idx="8">
                  <c:v>0.22500000000000001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Tabelle1!$AA$85:$AA$88</c:f>
              <c:numCache>
                <c:formatCode>0.000</c:formatCode>
                <c:ptCount val="4"/>
                <c:pt idx="0">
                  <c:v>0.1245</c:v>
                </c:pt>
                <c:pt idx="1">
                  <c:v>0.15</c:v>
                </c:pt>
                <c:pt idx="2">
                  <c:v>0.12416666666666668</c:v>
                </c:pt>
                <c:pt idx="3">
                  <c:v>0.14000000000000001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Tabelle1!$AA$92:$AA$93</c:f>
              <c:numCache>
                <c:formatCode>0.000</c:formatCode>
                <c:ptCount val="2"/>
                <c:pt idx="0">
                  <c:v>0.25925925925925924</c:v>
                </c:pt>
                <c:pt idx="1">
                  <c:v>0.49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Tabelle1!$AA$97:$AA$102</c:f>
              <c:numCache>
                <c:formatCode>0.000</c:formatCode>
                <c:ptCount val="6"/>
                <c:pt idx="0">
                  <c:v>0.2</c:v>
                </c:pt>
                <c:pt idx="1">
                  <c:v>0.14399999999999999</c:v>
                </c:pt>
                <c:pt idx="2">
                  <c:v>0.16200000000000001</c:v>
                </c:pt>
                <c:pt idx="3">
                  <c:v>0.14000000000000001</c:v>
                </c:pt>
                <c:pt idx="4">
                  <c:v>0.20666666666666667</c:v>
                </c:pt>
                <c:pt idx="5">
                  <c:v>0.13777777777777778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Tabelle1!$AA$106:$AA$113</c:f>
              <c:numCache>
                <c:formatCode>0.000</c:formatCode>
                <c:ptCount val="8"/>
                <c:pt idx="0">
                  <c:v>1.6645569620253164E-2</c:v>
                </c:pt>
                <c:pt idx="1">
                  <c:v>1.6645569620253164E-2</c:v>
                </c:pt>
                <c:pt idx="2">
                  <c:v>7.3333333333333334E-2</c:v>
                </c:pt>
                <c:pt idx="3">
                  <c:v>3.3139534883720928E-2</c:v>
                </c:pt>
                <c:pt idx="4">
                  <c:v>0.10666666666666667</c:v>
                </c:pt>
                <c:pt idx="5">
                  <c:v>8.3043478260869566E-2</c:v>
                </c:pt>
                <c:pt idx="6">
                  <c:v>0.1</c:v>
                </c:pt>
                <c:pt idx="7">
                  <c:v>8.2500000000000004E-2</c:v>
                </c:pt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Tabelle1!$AA$116:$AA$117</c:f>
              <c:numCache>
                <c:formatCode>0.000</c:formatCode>
                <c:ptCount val="2"/>
                <c:pt idx="0">
                  <c:v>0.14599999999999999</c:v>
                </c:pt>
                <c:pt idx="1">
                  <c:v>0.11175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Tabelle1!$AA$121:$AA$135</c:f>
              <c:numCache>
                <c:formatCode>0.000</c:formatCode>
                <c:ptCount val="15"/>
                <c:pt idx="0">
                  <c:v>0.12</c:v>
                </c:pt>
                <c:pt idx="1">
                  <c:v>0.14499999999999999</c:v>
                </c:pt>
                <c:pt idx="2">
                  <c:v>0.16500000000000001</c:v>
                </c:pt>
                <c:pt idx="3">
                  <c:v>0.19500000000000001</c:v>
                </c:pt>
                <c:pt idx="4">
                  <c:v>0.16800000000000001</c:v>
                </c:pt>
                <c:pt idx="5">
                  <c:v>0.12</c:v>
                </c:pt>
                <c:pt idx="6">
                  <c:v>0.1825</c:v>
                </c:pt>
                <c:pt idx="7">
                  <c:v>0.13500000000000001</c:v>
                </c:pt>
                <c:pt idx="8">
                  <c:v>0.19750000000000001</c:v>
                </c:pt>
                <c:pt idx="9">
                  <c:v>0.1</c:v>
                </c:pt>
                <c:pt idx="10">
                  <c:v>0.10714285714285714</c:v>
                </c:pt>
                <c:pt idx="12">
                  <c:v>0.2</c:v>
                </c:pt>
                <c:pt idx="13">
                  <c:v>0.2</c:v>
                </c:pt>
                <c:pt idx="14">
                  <c:v>0.84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Tabelle1!$AA$139:$AA$140</c:f>
              <c:numCache>
                <c:formatCode>0.000</c:formatCode>
                <c:ptCount val="2"/>
                <c:pt idx="0">
                  <c:v>0.24166666666666667</c:v>
                </c:pt>
                <c:pt idx="1">
                  <c:v>0.18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Tabelle1!$AA$144:$AA$147</c:f>
              <c:numCache>
                <c:formatCode>0.000</c:formatCode>
                <c:ptCount val="4"/>
                <c:pt idx="0">
                  <c:v>0.24</c:v>
                </c:pt>
                <c:pt idx="1">
                  <c:v>0.17499999999999999</c:v>
                </c:pt>
                <c:pt idx="2">
                  <c:v>0.15333333333333332</c:v>
                </c:pt>
                <c:pt idx="3">
                  <c:v>0.14000000000000001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Tabelle1!$AA$151:$AA$153</c:f>
              <c:numCache>
                <c:formatCode>0.000</c:formatCode>
                <c:ptCount val="3"/>
                <c:pt idx="0">
                  <c:v>0.24475000000000002</c:v>
                </c:pt>
                <c:pt idx="1">
                  <c:v>0.26637499999999997</c:v>
                </c:pt>
                <c:pt idx="2">
                  <c:v>0.16923076923076924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Tabelle1!$AA$157:$AA$159</c:f>
              <c:numCache>
                <c:formatCode>0.000</c:formatCode>
                <c:ptCount val="3"/>
                <c:pt idx="0">
                  <c:v>0.13400000000000001</c:v>
                </c:pt>
                <c:pt idx="1">
                  <c:v>0.17799999999999999</c:v>
                </c:pt>
                <c:pt idx="2">
                  <c:v>0.115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Tabelle1!$AA$163</c:f>
              <c:numCache>
                <c:formatCode>0.000</c:formatCode>
                <c:ptCount val="1"/>
                <c:pt idx="0">
                  <c:v>0.17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Tabelle1!$AA$167:$AA$170</c:f>
              <c:numCache>
                <c:formatCode>0.000</c:formatCode>
                <c:ptCount val="4"/>
              </c:numCache>
            </c:numRef>
          </c:yVal>
        </c:ser>
        <c:axId val="47241472"/>
        <c:axId val="47264128"/>
      </c:scatterChart>
      <c:valAx>
        <c:axId val="4724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264128"/>
        <c:crosses val="autoZero"/>
        <c:crossBetween val="midCat"/>
      </c:valAx>
      <c:valAx>
        <c:axId val="47264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Maschinenmassen [th/t]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472414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egendEntry>
        <c:idx val="22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Tabelle1!$Y$5:$Y$8</c:f>
              <c:numCache>
                <c:formatCode>0.000</c:formatCode>
                <c:ptCount val="4"/>
                <c:pt idx="0">
                  <c:v>0.429975</c:v>
                </c:pt>
                <c:pt idx="1">
                  <c:v>0.57834000000000008</c:v>
                </c:pt>
                <c:pt idx="2">
                  <c:v>0.54122727272727267</c:v>
                </c:pt>
                <c:pt idx="3">
                  <c:v>0.60350000000000004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Tabelle1!$Y$11:$Y$13</c:f>
              <c:numCache>
                <c:formatCode>0.000</c:formatCode>
                <c:ptCount val="3"/>
                <c:pt idx="0">
                  <c:v>0.67324399999999995</c:v>
                </c:pt>
                <c:pt idx="1">
                  <c:v>0.66441479999999997</c:v>
                </c:pt>
                <c:pt idx="2">
                  <c:v>0.76919142857142864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Tabelle1!$Y$19</c:f>
              <c:numCache>
                <c:formatCode>0.000</c:formatCode>
                <c:ptCount val="1"/>
                <c:pt idx="0">
                  <c:v>0.67531522499999996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Tabelle1!$Y$23:$Y$37</c:f>
              <c:numCache>
                <c:formatCode>0.000</c:formatCode>
                <c:ptCount val="15"/>
                <c:pt idx="0">
                  <c:v>2.1428571428571428</c:v>
                </c:pt>
                <c:pt idx="1">
                  <c:v>1.98</c:v>
                </c:pt>
                <c:pt idx="2">
                  <c:v>1.2133333333333334</c:v>
                </c:pt>
                <c:pt idx="3">
                  <c:v>1.8812500000000001</c:v>
                </c:pt>
                <c:pt idx="4">
                  <c:v>1.4892800000000002</c:v>
                </c:pt>
                <c:pt idx="5">
                  <c:v>1.8890666666666667</c:v>
                </c:pt>
                <c:pt idx="6">
                  <c:v>3.4859999999999998</c:v>
                </c:pt>
                <c:pt idx="7">
                  <c:v>1.0237499999999999</c:v>
                </c:pt>
                <c:pt idx="8">
                  <c:v>1.2284999999999999</c:v>
                </c:pt>
                <c:pt idx="9">
                  <c:v>1.0375000000000001</c:v>
                </c:pt>
                <c:pt idx="10">
                  <c:v>1.48125</c:v>
                </c:pt>
                <c:pt idx="11">
                  <c:v>1.659</c:v>
                </c:pt>
                <c:pt idx="12">
                  <c:v>1.7819999999999998</c:v>
                </c:pt>
                <c:pt idx="13">
                  <c:v>1.006696</c:v>
                </c:pt>
                <c:pt idx="14">
                  <c:v>1.2887999999999999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Tabelle1!$Y$41:$Y$46</c:f>
              <c:numCache>
                <c:formatCode>0.000</c:formatCode>
                <c:ptCount val="6"/>
                <c:pt idx="0">
                  <c:v>0.83747519999999998</c:v>
                </c:pt>
                <c:pt idx="1">
                  <c:v>1.1694374999999999</c:v>
                </c:pt>
                <c:pt idx="2">
                  <c:v>0.96025809600000001</c:v>
                </c:pt>
                <c:pt idx="3">
                  <c:v>0.64404166666666673</c:v>
                </c:pt>
                <c:pt idx="4">
                  <c:v>0.95657142857142863</c:v>
                </c:pt>
                <c:pt idx="5">
                  <c:v>1.1524000000000001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Tabelle1!$Y$50:$Y$52</c:f>
              <c:numCache>
                <c:formatCode>0.000</c:formatCode>
                <c:ptCount val="3"/>
                <c:pt idx="0">
                  <c:v>0.95879999999999999</c:v>
                </c:pt>
                <c:pt idx="1">
                  <c:v>1.4381999999999999</c:v>
                </c:pt>
                <c:pt idx="2">
                  <c:v>2.8944360000000002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Tabelle1!$Y$56:$Y$65</c:f>
              <c:numCache>
                <c:formatCode>0.000</c:formatCode>
                <c:ptCount val="10"/>
                <c:pt idx="0">
                  <c:v>1.597723875</c:v>
                </c:pt>
                <c:pt idx="1">
                  <c:v>1.3030875</c:v>
                </c:pt>
                <c:pt idx="2">
                  <c:v>1.3744041666666669</c:v>
                </c:pt>
                <c:pt idx="3">
                  <c:v>0.95508333333333328</c:v>
                </c:pt>
                <c:pt idx="4">
                  <c:v>1.2775711458333334</c:v>
                </c:pt>
                <c:pt idx="5">
                  <c:v>1.2869999999999999</c:v>
                </c:pt>
                <c:pt idx="6">
                  <c:v>1.076446875</c:v>
                </c:pt>
                <c:pt idx="7">
                  <c:v>1.21931875</c:v>
                </c:pt>
                <c:pt idx="8">
                  <c:v>0.77</c:v>
                </c:pt>
                <c:pt idx="9">
                  <c:v>0.86953124999999998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Tabelle1!$Y$69:$Y$82</c:f>
              <c:numCache>
                <c:formatCode>0.000</c:formatCode>
                <c:ptCount val="14"/>
                <c:pt idx="0">
                  <c:v>1.353</c:v>
                </c:pt>
                <c:pt idx="1">
                  <c:v>1.476</c:v>
                </c:pt>
                <c:pt idx="2">
                  <c:v>1.8129999999999999</c:v>
                </c:pt>
                <c:pt idx="3">
                  <c:v>2.0066666666666668</c:v>
                </c:pt>
                <c:pt idx="4">
                  <c:v>2.1604333333333332</c:v>
                </c:pt>
                <c:pt idx="5">
                  <c:v>1.7746060606060605</c:v>
                </c:pt>
                <c:pt idx="6">
                  <c:v>1.4540217391304349</c:v>
                </c:pt>
                <c:pt idx="7">
                  <c:v>1.274</c:v>
                </c:pt>
                <c:pt idx="8">
                  <c:v>1.7009999999999998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Tabelle1!$Y$85:$Y$88</c:f>
              <c:numCache>
                <c:formatCode>0.000</c:formatCode>
                <c:ptCount val="4"/>
                <c:pt idx="0">
                  <c:v>0.87552000000000008</c:v>
                </c:pt>
                <c:pt idx="1">
                  <c:v>0.75263999999999998</c:v>
                </c:pt>
                <c:pt idx="2">
                  <c:v>0.61152000000000006</c:v>
                </c:pt>
                <c:pt idx="3">
                  <c:v>0.61152000000000006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Tabelle1!$Y$92:$Y$93</c:f>
              <c:numCache>
                <c:formatCode>0.000</c:formatCode>
                <c:ptCount val="2"/>
                <c:pt idx="0">
                  <c:v>0.9051851851851852</c:v>
                </c:pt>
                <c:pt idx="1">
                  <c:v>1.9722499999999998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Tabelle1!$Y$97:$Y$102</c:f>
              <c:numCache>
                <c:formatCode>0.000</c:formatCode>
                <c:ptCount val="6"/>
                <c:pt idx="0">
                  <c:v>1.1987999999999999</c:v>
                </c:pt>
                <c:pt idx="1">
                  <c:v>0.79860799999999998</c:v>
                </c:pt>
                <c:pt idx="2">
                  <c:v>0.951048</c:v>
                </c:pt>
                <c:pt idx="3">
                  <c:v>1.1318999999999999</c:v>
                </c:pt>
                <c:pt idx="4">
                  <c:v>2.0106600000000001</c:v>
                </c:pt>
                <c:pt idx="5">
                  <c:v>0.85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Tabelle1!$Y$106:$Y$113</c:f>
              <c:numCache>
                <c:formatCode>0.000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Tabelle1!$Y$116:$Y$117</c:f>
              <c:numCache>
                <c:formatCode>0.000</c:formatCode>
                <c:ptCount val="2"/>
                <c:pt idx="0">
                  <c:v>0.34422654000000003</c:v>
                </c:pt>
                <c:pt idx="1">
                  <c:v>0.40439913999999999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Tabelle1!$Y$121:$Y$135</c:f>
              <c:numCache>
                <c:formatCode>0.000</c:formatCode>
                <c:ptCount val="15"/>
                <c:pt idx="0">
                  <c:v>1.3208000000000002</c:v>
                </c:pt>
                <c:pt idx="1">
                  <c:v>1.3208000000000002</c:v>
                </c:pt>
                <c:pt idx="2">
                  <c:v>1.5240420000000001</c:v>
                </c:pt>
                <c:pt idx="3">
                  <c:v>1.3353983999999999</c:v>
                </c:pt>
                <c:pt idx="4">
                  <c:v>1.0683187199999999</c:v>
                </c:pt>
                <c:pt idx="5">
                  <c:v>1.05165</c:v>
                </c:pt>
                <c:pt idx="6">
                  <c:v>1.3105799999999999</c:v>
                </c:pt>
                <c:pt idx="7">
                  <c:v>0.96997500000000003</c:v>
                </c:pt>
                <c:pt idx="8">
                  <c:v>1.2647844000000001</c:v>
                </c:pt>
                <c:pt idx="9">
                  <c:v>0.65571428571428569</c:v>
                </c:pt>
                <c:pt idx="10">
                  <c:v>0.65571428571428569</c:v>
                </c:pt>
                <c:pt idx="12">
                  <c:v>0.99094933333333335</c:v>
                </c:pt>
                <c:pt idx="13">
                  <c:v>1.3774156</c:v>
                </c:pt>
                <c:pt idx="14">
                  <c:v>25.680199999999999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Tabelle1!$Y$139:$Y$140</c:f>
              <c:numCache>
                <c:formatCode>0.000</c:formatCode>
                <c:ptCount val="2"/>
                <c:pt idx="0">
                  <c:v>1.17385125</c:v>
                </c:pt>
                <c:pt idx="1">
                  <c:v>1.45966566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Tabelle1!$Y$144:$Y$147</c:f>
              <c:numCache>
                <c:formatCode>0.000</c:formatCode>
                <c:ptCount val="4"/>
                <c:pt idx="0">
                  <c:v>0.97372799999999993</c:v>
                </c:pt>
                <c:pt idx="1">
                  <c:v>0.84369749999999999</c:v>
                </c:pt>
                <c:pt idx="2">
                  <c:v>0.84973681600000006</c:v>
                </c:pt>
                <c:pt idx="3">
                  <c:v>0.82799999999999996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Tabelle1!$Y$151:$Y$153</c:f>
              <c:numCache>
                <c:formatCode>0.000</c:formatCode>
                <c:ptCount val="3"/>
                <c:pt idx="0">
                  <c:v>2.9189159999999998</c:v>
                </c:pt>
                <c:pt idx="1">
                  <c:v>2.7799200000000002</c:v>
                </c:pt>
                <c:pt idx="2">
                  <c:v>1.7706461538461538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Tabelle1!$Y$157:$Y$159</c:f>
              <c:numCache>
                <c:formatCode>0.000</c:formatCode>
                <c:ptCount val="3"/>
                <c:pt idx="0">
                  <c:v>0.51266319999999999</c:v>
                </c:pt>
                <c:pt idx="1">
                  <c:v>1.0884325404399999</c:v>
                </c:pt>
                <c:pt idx="2">
                  <c:v>0.66022530000000001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Tabelle1!$Y$163</c:f>
              <c:numCache>
                <c:formatCode>0.000</c:formatCode>
                <c:ptCount val="1"/>
                <c:pt idx="0">
                  <c:v>0.62385599999999997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Tabelle1!$Y$167:$Y$170</c:f>
              <c:numCache>
                <c:formatCode>0.000</c:formatCode>
                <c:ptCount val="4"/>
              </c:numCache>
            </c:numRef>
          </c:yVal>
        </c:ser>
        <c:axId val="71538176"/>
        <c:axId val="71540096"/>
      </c:scatterChart>
      <c:valAx>
        <c:axId val="71538176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1540096"/>
        <c:crosses val="autoZero"/>
        <c:crossBetween val="midCat"/>
      </c:valAx>
      <c:valAx>
        <c:axId val="71540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 i="0" baseline="0"/>
                  <a:t>spez. Raumbedarf [m³ h/t]</a:t>
                </a:r>
                <a:endParaRPr lang="de-DE" sz="1200"/>
              </a:p>
            </c:rich>
          </c:tx>
          <c:layout/>
        </c:title>
        <c:numFmt formatCode="0.000" sourceLinked="1"/>
        <c:majorTickMark val="none"/>
        <c:tickLblPos val="nextTo"/>
        <c:crossAx val="7153817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22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"/>
        <c:delete val="1"/>
      </c:legendEntry>
      <c:legendEntry>
        <c:idx val="0"/>
        <c:delete val="1"/>
      </c:legendEntry>
      <c:legendEntry>
        <c:idx val="3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Tabelle1!$W$5:$W$8</c:f>
              <c:numCache>
                <c:formatCode>0.000</c:formatCode>
                <c:ptCount val="4"/>
                <c:pt idx="0">
                  <c:v>0.15925</c:v>
                </c:pt>
                <c:pt idx="1">
                  <c:v>0.18359999999999999</c:v>
                </c:pt>
                <c:pt idx="2">
                  <c:v>0.17181818181818181</c:v>
                </c:pt>
                <c:pt idx="3">
                  <c:v>0.17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Tabelle1!$W$11:$W$13</c:f>
              <c:numCache>
                <c:formatCode>0.000</c:formatCode>
                <c:ptCount val="3"/>
                <c:pt idx="0">
                  <c:v>0.21578333333333333</c:v>
                </c:pt>
                <c:pt idx="1">
                  <c:v>0.20634</c:v>
                </c:pt>
                <c:pt idx="2">
                  <c:v>0.21366428571428572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Tabelle1!$W$19</c:f>
              <c:numCache>
                <c:formatCode>0.000</c:formatCode>
                <c:ptCount val="1"/>
                <c:pt idx="0">
                  <c:v>0.16674449999999999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Tabelle1!$W$23:$W$37</c:f>
              <c:numCache>
                <c:formatCode>0.000</c:formatCode>
                <c:ptCount val="15"/>
                <c:pt idx="0">
                  <c:v>0.42857142857142855</c:v>
                </c:pt>
                <c:pt idx="1">
                  <c:v>0.52800000000000002</c:v>
                </c:pt>
                <c:pt idx="2">
                  <c:v>0.32355555555555554</c:v>
                </c:pt>
                <c:pt idx="3">
                  <c:v>0.50166666666666671</c:v>
                </c:pt>
                <c:pt idx="4">
                  <c:v>0.41599999999999998</c:v>
                </c:pt>
                <c:pt idx="5">
                  <c:v>0.51333333333333331</c:v>
                </c:pt>
                <c:pt idx="6">
                  <c:v>0.71142857142857141</c:v>
                </c:pt>
                <c:pt idx="7">
                  <c:v>0.27300000000000002</c:v>
                </c:pt>
                <c:pt idx="8">
                  <c:v>0.3276</c:v>
                </c:pt>
                <c:pt idx="9">
                  <c:v>0.27666666666666667</c:v>
                </c:pt>
                <c:pt idx="10">
                  <c:v>0.39500000000000002</c:v>
                </c:pt>
                <c:pt idx="11">
                  <c:v>0.47399999999999998</c:v>
                </c:pt>
                <c:pt idx="12">
                  <c:v>0.54</c:v>
                </c:pt>
                <c:pt idx="13">
                  <c:v>0.28120000000000001</c:v>
                </c:pt>
                <c:pt idx="14">
                  <c:v>0.36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Tabelle1!$W$41:$W$46</c:f>
              <c:numCache>
                <c:formatCode>0.000</c:formatCode>
                <c:ptCount val="6"/>
                <c:pt idx="0">
                  <c:v>0.23327999999999999</c:v>
                </c:pt>
                <c:pt idx="1">
                  <c:v>0.354375</c:v>
                </c:pt>
                <c:pt idx="2">
                  <c:v>0.2982168</c:v>
                </c:pt>
                <c:pt idx="3">
                  <c:v>0.19816666666666669</c:v>
                </c:pt>
                <c:pt idx="4">
                  <c:v>0.26571428571428574</c:v>
                </c:pt>
                <c:pt idx="5">
                  <c:v>0.26800000000000002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Tabelle1!$W$50:$W$52</c:f>
              <c:numCache>
                <c:formatCode>0.000</c:formatCode>
                <c:ptCount val="3"/>
                <c:pt idx="0">
                  <c:v>0.20399999999999999</c:v>
                </c:pt>
                <c:pt idx="1">
                  <c:v>0.26633333333333337</c:v>
                </c:pt>
                <c:pt idx="2">
                  <c:v>0.643208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Tabelle1!$W$56:$W$65</c:f>
              <c:numCache>
                <c:formatCode>0.000</c:formatCode>
                <c:ptCount val="10"/>
                <c:pt idx="0">
                  <c:v>0.39744374999999998</c:v>
                </c:pt>
                <c:pt idx="1">
                  <c:v>0.33412500000000001</c:v>
                </c:pt>
                <c:pt idx="2">
                  <c:v>0.31236458333333333</c:v>
                </c:pt>
                <c:pt idx="3">
                  <c:v>0.26166666666666666</c:v>
                </c:pt>
                <c:pt idx="4">
                  <c:v>0.31236458333333333</c:v>
                </c:pt>
                <c:pt idx="5">
                  <c:v>0.28599999999999998</c:v>
                </c:pt>
                <c:pt idx="6">
                  <c:v>0.25629687499999998</c:v>
                </c:pt>
                <c:pt idx="7">
                  <c:v>0.2835625</c:v>
                </c:pt>
                <c:pt idx="8">
                  <c:v>0.17499999999999999</c:v>
                </c:pt>
                <c:pt idx="9">
                  <c:v>0.19322916666666667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Tabelle1!$W$69:$W$82</c:f>
              <c:numCache>
                <c:formatCode>0.000</c:formatCode>
                <c:ptCount val="14"/>
                <c:pt idx="0">
                  <c:v>0.33</c:v>
                </c:pt>
                <c:pt idx="1">
                  <c:v>0.36</c:v>
                </c:pt>
                <c:pt idx="2">
                  <c:v>0.43166666666666664</c:v>
                </c:pt>
                <c:pt idx="3">
                  <c:v>0.46666666666666667</c:v>
                </c:pt>
                <c:pt idx="4">
                  <c:v>0.45966666666666667</c:v>
                </c:pt>
                <c:pt idx="5">
                  <c:v>0.37757575757575756</c:v>
                </c:pt>
                <c:pt idx="6">
                  <c:v>0.29673913043478262</c:v>
                </c:pt>
                <c:pt idx="7">
                  <c:v>0.26</c:v>
                </c:pt>
                <c:pt idx="8">
                  <c:v>0.30375000000000002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Tabelle1!$W$85:$W$88</c:f>
              <c:numCache>
                <c:formatCode>0.000</c:formatCode>
                <c:ptCount val="4"/>
                <c:pt idx="0">
                  <c:v>0.27360000000000001</c:v>
                </c:pt>
                <c:pt idx="1">
                  <c:v>0.23519999999999999</c:v>
                </c:pt>
                <c:pt idx="2">
                  <c:v>0.23519999999999999</c:v>
                </c:pt>
                <c:pt idx="3">
                  <c:v>0.23519999999999999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Tabelle1!$W$92:$W$93</c:f>
              <c:numCache>
                <c:formatCode>0.000</c:formatCode>
                <c:ptCount val="2"/>
                <c:pt idx="0">
                  <c:v>0.19259259259259259</c:v>
                </c:pt>
                <c:pt idx="1">
                  <c:v>0.5635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Tabelle1!$W$97:$W$102</c:f>
              <c:numCache>
                <c:formatCode>0.000</c:formatCode>
                <c:ptCount val="6"/>
                <c:pt idx="0">
                  <c:v>0.33300000000000002</c:v>
                </c:pt>
                <c:pt idx="1">
                  <c:v>0.21015999999999999</c:v>
                </c:pt>
                <c:pt idx="2">
                  <c:v>0.22644</c:v>
                </c:pt>
                <c:pt idx="3">
                  <c:v>0.25153333333333333</c:v>
                </c:pt>
                <c:pt idx="4">
                  <c:v>0.42780000000000001</c:v>
                </c:pt>
                <c:pt idx="5">
                  <c:v>0.17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Tabelle1!$W$106:$W$113</c:f>
              <c:numCache>
                <c:formatCode>0.000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Tabelle1!$W$116:$W$117</c:f>
              <c:numCache>
                <c:formatCode>0.000</c:formatCode>
                <c:ptCount val="2"/>
                <c:pt idx="0">
                  <c:v>0.132906</c:v>
                </c:pt>
                <c:pt idx="1">
                  <c:v>0.10841799999999999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Tabelle1!$W$121:$W$135</c:f>
              <c:numCache>
                <c:formatCode>0.000</c:formatCode>
                <c:ptCount val="15"/>
                <c:pt idx="0">
                  <c:v>0.41275000000000001</c:v>
                </c:pt>
                <c:pt idx="1">
                  <c:v>0.41275000000000001</c:v>
                </c:pt>
                <c:pt idx="2">
                  <c:v>0.45630000000000004</c:v>
                </c:pt>
                <c:pt idx="3">
                  <c:v>0.41731200000000002</c:v>
                </c:pt>
                <c:pt idx="4">
                  <c:v>0.33384960000000002</c:v>
                </c:pt>
                <c:pt idx="5">
                  <c:v>0.23370000000000002</c:v>
                </c:pt>
                <c:pt idx="6">
                  <c:v>0.29124</c:v>
                </c:pt>
                <c:pt idx="7">
                  <c:v>0.21554999999999999</c:v>
                </c:pt>
                <c:pt idx="8">
                  <c:v>0.28044000000000002</c:v>
                </c:pt>
                <c:pt idx="9">
                  <c:v>0.14571428571428571</c:v>
                </c:pt>
                <c:pt idx="10">
                  <c:v>0.14571428571428571</c:v>
                </c:pt>
                <c:pt idx="12">
                  <c:v>0.28806666666666669</c:v>
                </c:pt>
                <c:pt idx="13">
                  <c:v>0.36058000000000001</c:v>
                </c:pt>
                <c:pt idx="14">
                  <c:v>5.6440000000000001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Tabelle1!$W$139:$W$140</c:f>
              <c:numCache>
                <c:formatCode>0.000</c:formatCode>
                <c:ptCount val="2"/>
                <c:pt idx="0">
                  <c:v>0.29493749999999996</c:v>
                </c:pt>
                <c:pt idx="1">
                  <c:v>0.38666640000000002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Tabelle1!$W$144:$W$147</c:f>
              <c:numCache>
                <c:formatCode>0.000</c:formatCode>
                <c:ptCount val="4"/>
                <c:pt idx="0">
                  <c:v>0.36064000000000002</c:v>
                </c:pt>
                <c:pt idx="1">
                  <c:v>0.28893750000000001</c:v>
                </c:pt>
                <c:pt idx="2">
                  <c:v>0.27961066666666667</c:v>
                </c:pt>
                <c:pt idx="3">
                  <c:v>0.25874999999999998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Tabelle1!$W$151:$W$153</c:f>
              <c:numCache>
                <c:formatCode>0.000</c:formatCode>
                <c:ptCount val="3"/>
                <c:pt idx="0">
                  <c:v>0.46200000000000002</c:v>
                </c:pt>
                <c:pt idx="1">
                  <c:v>0.44</c:v>
                </c:pt>
                <c:pt idx="2">
                  <c:v>0.38492307692307692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Tabelle1!$W$157:$W$159</c:f>
              <c:numCache>
                <c:formatCode>0.000</c:formatCode>
                <c:ptCount val="3"/>
                <c:pt idx="0">
                  <c:v>0.14903</c:v>
                </c:pt>
                <c:pt idx="1">
                  <c:v>0.27028372000000001</c:v>
                </c:pt>
                <c:pt idx="2">
                  <c:v>0.15719649999999999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Tabelle1!$W$163</c:f>
              <c:numCache>
                <c:formatCode>0.000</c:formatCode>
                <c:ptCount val="1"/>
                <c:pt idx="0">
                  <c:v>0.1968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Tabelle1!$W$167:$W$170</c:f>
              <c:numCache>
                <c:formatCode>0.000</c:formatCode>
                <c:ptCount val="4"/>
              </c:numCache>
            </c:numRef>
          </c:yVal>
        </c:ser>
        <c:axId val="77003392"/>
        <c:axId val="77075200"/>
      </c:scatterChart>
      <c:valAx>
        <c:axId val="7700339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075200"/>
        <c:crosses val="autoZero"/>
        <c:crossBetween val="midCat"/>
      </c:valAx>
      <c:valAx>
        <c:axId val="77075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Flächenbedarf [m² 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770033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5"/>
        <c:delete val="1"/>
      </c:legendEntry>
      <c:legendEntry>
        <c:idx val="4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3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22"/>
        <c:delete val="1"/>
      </c:legendEntry>
      <c:legendEntry>
        <c:idx val="19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Tabelle1!$T$5:$T$8</c:f>
              <c:numCache>
                <c:formatCode>0.00</c:formatCode>
                <c:ptCount val="4"/>
                <c:pt idx="0">
                  <c:v>1.6473825997635523</c:v>
                </c:pt>
                <c:pt idx="1">
                  <c:v>1.599405194176436</c:v>
                </c:pt>
                <c:pt idx="2">
                  <c:v>1.5537079029142522</c:v>
                </c:pt>
                <c:pt idx="3">
                  <c:v>1.4802540734603702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Tabelle1!$T$11:$T$13</c:f>
              <c:numCache>
                <c:formatCode>0.00</c:formatCode>
                <c:ptCount val="3"/>
                <c:pt idx="0">
                  <c:v>0.92338983587921575</c:v>
                </c:pt>
                <c:pt idx="1">
                  <c:v>1.1696651807618632</c:v>
                </c:pt>
                <c:pt idx="2">
                  <c:v>0.84194782152191971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Tabelle1!$T$19</c:f>
              <c:numCache>
                <c:formatCode>0.00</c:formatCode>
                <c:ptCount val="1"/>
                <c:pt idx="0">
                  <c:v>0.6293357298437926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Tabelle1!$T$23:$T$37</c:f>
              <c:numCache>
                <c:formatCode>0.00</c:formatCode>
                <c:ptCount val="15"/>
                <c:pt idx="0">
                  <c:v>0.49199999999999994</c:v>
                </c:pt>
                <c:pt idx="1">
                  <c:v>0.55757575757575761</c:v>
                </c:pt>
                <c:pt idx="2">
                  <c:v>0.71794871794871795</c:v>
                </c:pt>
                <c:pt idx="3">
                  <c:v>0.6945736434108527</c:v>
                </c:pt>
                <c:pt idx="4">
                  <c:v>0.73285652894591435</c:v>
                </c:pt>
                <c:pt idx="5">
                  <c:v>0.55935911914172787</c:v>
                </c:pt>
                <c:pt idx="6">
                  <c:v>0.34095565937218264</c:v>
                </c:pt>
                <c:pt idx="7">
                  <c:v>0.87912087912087911</c:v>
                </c:pt>
                <c:pt idx="8">
                  <c:v>0.66748066748066748</c:v>
                </c:pt>
                <c:pt idx="9">
                  <c:v>0.78179384203480584</c:v>
                </c:pt>
                <c:pt idx="10">
                  <c:v>0.63684950773558369</c:v>
                </c:pt>
                <c:pt idx="11">
                  <c:v>0.7293550331525015</c:v>
                </c:pt>
                <c:pt idx="12">
                  <c:v>0.69865319865319864</c:v>
                </c:pt>
                <c:pt idx="13">
                  <c:v>0.89968996173053795</c:v>
                </c:pt>
                <c:pt idx="14">
                  <c:v>0.75152966214418726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Tabelle1!$T$41:$T$46</c:f>
              <c:numCache>
                <c:formatCode>0.00</c:formatCode>
                <c:ptCount val="6"/>
                <c:pt idx="0">
                  <c:v>1.1558551226352733</c:v>
                </c:pt>
                <c:pt idx="1">
                  <c:v>0.7995296884185773</c:v>
                </c:pt>
                <c:pt idx="2">
                  <c:v>1.1955119199536537</c:v>
                </c:pt>
                <c:pt idx="3">
                  <c:v>1.6976127320954908</c:v>
                </c:pt>
                <c:pt idx="4">
                  <c:v>0.97968936678614094</c:v>
                </c:pt>
                <c:pt idx="5">
                  <c:v>0.69940992710864291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Tabelle1!$T$50:$T$52</c:f>
              <c:numCache>
                <c:formatCode>0.00</c:formatCode>
                <c:ptCount val="3"/>
                <c:pt idx="0">
                  <c:v>1.2515644555694618</c:v>
                </c:pt>
                <c:pt idx="1">
                  <c:v>0.92708478190330501</c:v>
                </c:pt>
                <c:pt idx="2">
                  <c:v>1.4821540362267467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Tabelle1!$T$56:$T$65</c:f>
              <c:numCache>
                <c:formatCode>0.00</c:formatCode>
                <c:ptCount val="10"/>
                <c:pt idx="0">
                  <c:v>0.52418319154178006</c:v>
                </c:pt>
                <c:pt idx="1">
                  <c:v>0.64270434640805008</c:v>
                </c:pt>
                <c:pt idx="2">
                  <c:v>0.56691232867575947</c:v>
                </c:pt>
                <c:pt idx="3">
                  <c:v>0.81581013873134978</c:v>
                </c:pt>
                <c:pt idx="4">
                  <c:v>0.60988123378321313</c:v>
                </c:pt>
                <c:pt idx="5">
                  <c:v>0.58760683760683763</c:v>
                </c:pt>
                <c:pt idx="6">
                  <c:v>0.70254279850085499</c:v>
                </c:pt>
                <c:pt idx="7">
                  <c:v>0.62022338293411794</c:v>
                </c:pt>
                <c:pt idx="8">
                  <c:v>0.83874458874458868</c:v>
                </c:pt>
                <c:pt idx="9">
                  <c:v>0.74273734651093148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Tabelle1!$T$69:$T$82</c:f>
              <c:numCache>
                <c:formatCode>0.00</c:formatCode>
                <c:ptCount val="14"/>
                <c:pt idx="0">
                  <c:v>0.86031042128603108</c:v>
                </c:pt>
                <c:pt idx="1">
                  <c:v>0.78861788617886186</c:v>
                </c:pt>
                <c:pt idx="2">
                  <c:v>0.60672917815774952</c:v>
                </c:pt>
                <c:pt idx="3">
                  <c:v>0.54817275747508309</c:v>
                </c:pt>
                <c:pt idx="4">
                  <c:v>0.50915711354203641</c:v>
                </c:pt>
                <c:pt idx="5">
                  <c:v>0.61302551142379014</c:v>
                </c:pt>
                <c:pt idx="6">
                  <c:v>0.6369141063018614</c:v>
                </c:pt>
                <c:pt idx="7">
                  <c:v>0.57953950811093669</c:v>
                </c:pt>
                <c:pt idx="8">
                  <c:v>0.39756025867136979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Tabelle1!$T$85:$T$88</c:f>
              <c:numCache>
                <c:formatCode>0.00</c:formatCode>
                <c:ptCount val="4"/>
                <c:pt idx="0">
                  <c:v>1.033671418128655</c:v>
                </c:pt>
                <c:pt idx="1">
                  <c:v>1.1515022675736963</c:v>
                </c:pt>
                <c:pt idx="2">
                  <c:v>1.4172335600907029</c:v>
                </c:pt>
                <c:pt idx="3">
                  <c:v>1.4172335600907029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Tabelle1!$T$92:$T$93</c:f>
              <c:numCache>
                <c:formatCode>0.00</c:formatCode>
                <c:ptCount val="2"/>
                <c:pt idx="0">
                  <c:v>1.0229132569558101</c:v>
                </c:pt>
                <c:pt idx="1">
                  <c:v>1.2675877804537965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Tabelle1!$T$97:$T$102</c:f>
              <c:numCache>
                <c:formatCode>0.00</c:formatCode>
                <c:ptCount val="6"/>
                <c:pt idx="0">
                  <c:v>1.2512512512512513</c:v>
                </c:pt>
                <c:pt idx="1">
                  <c:v>1.1269609119868571</c:v>
                </c:pt>
                <c:pt idx="2">
                  <c:v>0.94632447573624046</c:v>
                </c:pt>
                <c:pt idx="3">
                  <c:v>1.0307153164296023</c:v>
                </c:pt>
                <c:pt idx="4">
                  <c:v>0.66313217218889986</c:v>
                </c:pt>
                <c:pt idx="5">
                  <c:v>1.0457516339869282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Tabelle1!$T$106:$T$113</c:f>
              <c:numCache>
                <c:formatCode>0.00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Tabelle1!$T$116:$T$117</c:f>
              <c:numCache>
                <c:formatCode>0.00</c:formatCode>
                <c:ptCount val="2"/>
                <c:pt idx="0">
                  <c:v>2.6029370077042868</c:v>
                </c:pt>
                <c:pt idx="1">
                  <c:v>1.8422393282043084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Tabelle1!$T$121:$T$135</c:f>
              <c:numCache>
                <c:formatCode>0.00</c:formatCode>
                <c:ptCount val="15"/>
                <c:pt idx="0">
                  <c:v>0.83282858873410048</c:v>
                </c:pt>
                <c:pt idx="1">
                  <c:v>1.1356753482737734</c:v>
                </c:pt>
                <c:pt idx="2">
                  <c:v>0.98422484419720702</c:v>
                </c:pt>
                <c:pt idx="3">
                  <c:v>1.1232602944559467</c:v>
                </c:pt>
                <c:pt idx="4">
                  <c:v>1.1232602944559467</c:v>
                </c:pt>
                <c:pt idx="5">
                  <c:v>0.76070936147957968</c:v>
                </c:pt>
                <c:pt idx="6">
                  <c:v>0.61041676204428574</c:v>
                </c:pt>
                <c:pt idx="7">
                  <c:v>0.82476352483311433</c:v>
                </c:pt>
                <c:pt idx="8">
                  <c:v>0.63251887040985</c:v>
                </c:pt>
                <c:pt idx="9">
                  <c:v>0.94771241830065367</c:v>
                </c:pt>
                <c:pt idx="10">
                  <c:v>0.94771241830065367</c:v>
                </c:pt>
                <c:pt idx="12">
                  <c:v>1.4800622164335344</c:v>
                </c:pt>
                <c:pt idx="13">
                  <c:v>1.0647960329958994</c:v>
                </c:pt>
                <c:pt idx="14">
                  <c:v>0.10124531740407006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Tabelle1!$T$139:$T$140</c:f>
              <c:numCache>
                <c:formatCode>0.00</c:formatCode>
                <c:ptCount val="2"/>
                <c:pt idx="0">
                  <c:v>1.3346381551041213</c:v>
                </c:pt>
                <c:pt idx="1">
                  <c:v>1.1290256701661394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Tabelle1!$T$144:$T$147</c:f>
              <c:numCache>
                <c:formatCode>0.00</c:formatCode>
                <c:ptCount val="4"/>
                <c:pt idx="0">
                  <c:v>1.3761543264648857</c:v>
                </c:pt>
                <c:pt idx="1">
                  <c:v>1.1062416723213395</c:v>
                </c:pt>
                <c:pt idx="2">
                  <c:v>0.95715910858372577</c:v>
                </c:pt>
                <c:pt idx="3">
                  <c:v>1.0929951690821258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Tabelle1!$T$151:$T$153</c:f>
              <c:numCache>
                <c:formatCode>0.00</c:formatCode>
                <c:ptCount val="3"/>
                <c:pt idx="0">
                  <c:v>0.41111152222263331</c:v>
                </c:pt>
                <c:pt idx="1">
                  <c:v>0.43166709833376499</c:v>
                </c:pt>
                <c:pt idx="2">
                  <c:v>0.86887012129426899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Tabelle1!$T$157:$T$159</c:f>
              <c:numCache>
                <c:formatCode>0.00</c:formatCode>
                <c:ptCount val="3"/>
                <c:pt idx="0">
                  <c:v>1.7477361355369372</c:v>
                </c:pt>
                <c:pt idx="1">
                  <c:v>0.84525220058938055</c:v>
                </c:pt>
                <c:pt idx="2">
                  <c:v>1.2420002686961558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Tabelle1!$T$163</c:f>
              <c:numCache>
                <c:formatCode>0.00</c:formatCode>
                <c:ptCount val="1"/>
                <c:pt idx="0">
                  <c:v>2.1479315739529636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Tabelle1!$T$167:$T$170</c:f>
              <c:numCache>
                <c:formatCode>0.00</c:formatCode>
                <c:ptCount val="4"/>
              </c:numCache>
            </c:numRef>
          </c:yVal>
        </c:ser>
        <c:axId val="80648832"/>
        <c:axId val="80667392"/>
      </c:scatterChart>
      <c:valAx>
        <c:axId val="8064883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667392"/>
        <c:crosses val="autoZero"/>
        <c:crossBetween val="midCat"/>
      </c:valAx>
      <c:valAx>
        <c:axId val="8066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[kW/m³]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8064883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22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"/>
        <c:delete val="1"/>
      </c:legendEntry>
      <c:legendEntry>
        <c:idx val="0"/>
        <c:delete val="1"/>
      </c:legendEntry>
      <c:legendEntry>
        <c:idx val="3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Tabelle1!$S$5:$S$8</c:f>
              <c:numCache>
                <c:formatCode>0.00</c:formatCode>
                <c:ptCount val="4"/>
                <c:pt idx="0">
                  <c:v>4.4479330193615905</c:v>
                </c:pt>
                <c:pt idx="1">
                  <c:v>5.038126361655773</c:v>
                </c:pt>
                <c:pt idx="2">
                  <c:v>4.894179894179894</c:v>
                </c:pt>
                <c:pt idx="3">
                  <c:v>5.2549019607843137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Tabelle1!$S$11:$S$13</c:f>
              <c:numCache>
                <c:formatCode>0.00</c:formatCode>
                <c:ptCount val="3"/>
                <c:pt idx="0">
                  <c:v>2.8809762879431529</c:v>
                </c:pt>
                <c:pt idx="1">
                  <c:v>3.7663218820531994</c:v>
                </c:pt>
                <c:pt idx="2">
                  <c:v>3.0310121574789108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Tabelle1!$S$19</c:f>
              <c:numCache>
                <c:formatCode>0.00</c:formatCode>
                <c:ptCount val="1"/>
                <c:pt idx="0">
                  <c:v>2.54880970586736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Tabelle1!$S$23:$S$37</c:f>
              <c:numCache>
                <c:formatCode>0.00</c:formatCode>
                <c:ptCount val="15"/>
                <c:pt idx="0">
                  <c:v>2.46</c:v>
                </c:pt>
                <c:pt idx="1">
                  <c:v>2.0909090909090908</c:v>
                </c:pt>
                <c:pt idx="2">
                  <c:v>2.6923076923076925</c:v>
                </c:pt>
                <c:pt idx="3">
                  <c:v>2.6046511627906974</c:v>
                </c:pt>
                <c:pt idx="4">
                  <c:v>2.6236263736263736</c:v>
                </c:pt>
                <c:pt idx="5">
                  <c:v>2.0584415584415585</c:v>
                </c:pt>
                <c:pt idx="6">
                  <c:v>1.6706827309236947</c:v>
                </c:pt>
                <c:pt idx="7">
                  <c:v>3.296703296703297</c:v>
                </c:pt>
                <c:pt idx="8">
                  <c:v>2.503052503052503</c:v>
                </c:pt>
                <c:pt idx="9">
                  <c:v>2.9317269076305221</c:v>
                </c:pt>
                <c:pt idx="10">
                  <c:v>2.3881856540084385</c:v>
                </c:pt>
                <c:pt idx="11">
                  <c:v>2.5527426160337554</c:v>
                </c:pt>
                <c:pt idx="12">
                  <c:v>2.3055555555555558</c:v>
                </c:pt>
                <c:pt idx="13">
                  <c:v>3.2208900629953261</c:v>
                </c:pt>
                <c:pt idx="14">
                  <c:v>2.6904761904761907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Tabelle1!$S$41:$S$46</c:f>
              <c:numCache>
                <c:formatCode>0.00</c:formatCode>
                <c:ptCount val="6"/>
                <c:pt idx="0">
                  <c:v>4.1495198902606312</c:v>
                </c:pt>
                <c:pt idx="1">
                  <c:v>2.638447971781305</c:v>
                </c:pt>
                <c:pt idx="2">
                  <c:v>3.8495483822507657</c:v>
                </c:pt>
                <c:pt idx="3">
                  <c:v>5.5172413793103452</c:v>
                </c:pt>
                <c:pt idx="4">
                  <c:v>3.5268817204301075</c:v>
                </c:pt>
                <c:pt idx="5">
                  <c:v>3.0074626865671643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Tabelle1!$S$50:$S$52</c:f>
              <c:numCache>
                <c:formatCode>0.00</c:formatCode>
                <c:ptCount val="3"/>
                <c:pt idx="0">
                  <c:v>5.882352941176471</c:v>
                </c:pt>
                <c:pt idx="1">
                  <c:v>5.0062578222778473</c:v>
                </c:pt>
                <c:pt idx="2">
                  <c:v>6.6696931630203604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Tabelle1!$S$56:$S$65</c:f>
              <c:numCache>
                <c:formatCode>0.00</c:formatCode>
                <c:ptCount val="10"/>
                <c:pt idx="0">
                  <c:v>2.1072164299979557</c:v>
                </c:pt>
                <c:pt idx="1">
                  <c:v>2.5065469509913956</c:v>
                </c:pt>
                <c:pt idx="2">
                  <c:v>2.4944142461733421</c:v>
                </c:pt>
                <c:pt idx="3">
                  <c:v>2.9777070063694269</c:v>
                </c:pt>
                <c:pt idx="4">
                  <c:v>2.4944142461733421</c:v>
                </c:pt>
                <c:pt idx="5">
                  <c:v>2.6442307692307692</c:v>
                </c:pt>
                <c:pt idx="6">
                  <c:v>2.9506797537035911</c:v>
                </c:pt>
                <c:pt idx="7">
                  <c:v>2.666960546616707</c:v>
                </c:pt>
                <c:pt idx="8">
                  <c:v>3.6904761904761902</c:v>
                </c:pt>
                <c:pt idx="9">
                  <c:v>3.342318059299191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Tabelle1!$S$69:$S$82</c:f>
              <c:numCache>
                <c:formatCode>0.00</c:formatCode>
                <c:ptCount val="14"/>
                <c:pt idx="0">
                  <c:v>3.5272727272727273</c:v>
                </c:pt>
                <c:pt idx="1">
                  <c:v>3.2333333333333334</c:v>
                </c:pt>
                <c:pt idx="2">
                  <c:v>2.5482625482625485</c:v>
                </c:pt>
                <c:pt idx="3">
                  <c:v>2.3571428571428568</c:v>
                </c:pt>
                <c:pt idx="4">
                  <c:v>2.393038433647571</c:v>
                </c:pt>
                <c:pt idx="5">
                  <c:v>2.8812199036918136</c:v>
                </c:pt>
                <c:pt idx="6">
                  <c:v>3.1208791208791209</c:v>
                </c:pt>
                <c:pt idx="7">
                  <c:v>2.8397435897435894</c:v>
                </c:pt>
                <c:pt idx="8">
                  <c:v>2.2263374485596708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Tabelle1!$S$85:$S$88</c:f>
              <c:numCache>
                <c:formatCode>0.00</c:formatCode>
                <c:ptCount val="4"/>
                <c:pt idx="0">
                  <c:v>3.3077485380116962</c:v>
                </c:pt>
                <c:pt idx="1">
                  <c:v>3.6848072562358278</c:v>
                </c:pt>
                <c:pt idx="2">
                  <c:v>3.6848072562358278</c:v>
                </c:pt>
                <c:pt idx="3">
                  <c:v>3.6848072562358278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Tabelle1!$S$92:$S$93</c:f>
              <c:numCache>
                <c:formatCode>0.00</c:formatCode>
                <c:ptCount val="2"/>
                <c:pt idx="0">
                  <c:v>4.8076923076923075</c:v>
                </c:pt>
                <c:pt idx="1">
                  <c:v>4.4365572315882877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Tabelle1!$S$97:$S$102</c:f>
              <c:numCache>
                <c:formatCode>0.00</c:formatCode>
                <c:ptCount val="6"/>
                <c:pt idx="0">
                  <c:v>4.5045045045045047</c:v>
                </c:pt>
                <c:pt idx="1">
                  <c:v>4.2824514655500572</c:v>
                </c:pt>
                <c:pt idx="2">
                  <c:v>3.9745627980922098</c:v>
                </c:pt>
                <c:pt idx="3">
                  <c:v>4.6382189239332092</c:v>
                </c:pt>
                <c:pt idx="4">
                  <c:v>3.1167212092878294</c:v>
                </c:pt>
                <c:pt idx="5">
                  <c:v>5.2287581699346406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Tabelle1!$S$106:$S$113</c:f>
              <c:numCache>
                <c:formatCode>0.00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Tabelle1!$S$116:$S$117</c:f>
              <c:numCache>
                <c:formatCode>0.00</c:formatCode>
                <c:ptCount val="2"/>
                <c:pt idx="0">
                  <c:v>6.7416068499541026</c:v>
                </c:pt>
                <c:pt idx="1">
                  <c:v>6.8715526942020704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Tabelle1!$S$121:$S$135</c:f>
              <c:numCache>
                <c:formatCode>0.00</c:formatCode>
                <c:ptCount val="15"/>
                <c:pt idx="0">
                  <c:v>2.6650514839491217</c:v>
                </c:pt>
                <c:pt idx="1">
                  <c:v>3.634161114476075</c:v>
                </c:pt>
                <c:pt idx="2">
                  <c:v>3.2873109796186721</c:v>
                </c:pt>
                <c:pt idx="3">
                  <c:v>3.5944329422590293</c:v>
                </c:pt>
                <c:pt idx="4">
                  <c:v>3.5944329422590293</c:v>
                </c:pt>
                <c:pt idx="5">
                  <c:v>3.4231921266581087</c:v>
                </c:pt>
                <c:pt idx="6">
                  <c:v>2.7468754291992856</c:v>
                </c:pt>
                <c:pt idx="7">
                  <c:v>3.7114358617490142</c:v>
                </c:pt>
                <c:pt idx="8">
                  <c:v>2.852660105548424</c:v>
                </c:pt>
                <c:pt idx="9">
                  <c:v>4.2647058823529411</c:v>
                </c:pt>
                <c:pt idx="10">
                  <c:v>4.2647058823529411</c:v>
                </c:pt>
                <c:pt idx="12">
                  <c:v>5.0914140245313586</c:v>
                </c:pt>
                <c:pt idx="13">
                  <c:v>4.0675208460443359</c:v>
                </c:pt>
                <c:pt idx="14">
                  <c:v>0.46066619418851878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Tabelle1!$S$139:$S$140</c:f>
              <c:numCache>
                <c:formatCode>0.00</c:formatCode>
                <c:ptCount val="2"/>
                <c:pt idx="0">
                  <c:v>5.3118598573144027</c:v>
                </c:pt>
                <c:pt idx="1">
                  <c:v>4.2620719048771756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Tabelle1!$S$144:$S$147</c:f>
              <c:numCache>
                <c:formatCode>0.00</c:formatCode>
                <c:ptCount val="4"/>
                <c:pt idx="0">
                  <c:v>3.7156166814551908</c:v>
                </c:pt>
                <c:pt idx="1">
                  <c:v>3.2302256831783116</c:v>
                </c:pt>
                <c:pt idx="2">
                  <c:v>2.9088065309859421</c:v>
                </c:pt>
                <c:pt idx="3">
                  <c:v>3.4975845410628019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Tabelle1!$S$151:$S$153</c:f>
              <c:numCache>
                <c:formatCode>0.00</c:formatCode>
                <c:ptCount val="3"/>
                <c:pt idx="0">
                  <c:v>2.5974025974025974</c:v>
                </c:pt>
                <c:pt idx="1">
                  <c:v>2.7272727272727271</c:v>
                </c:pt>
                <c:pt idx="2">
                  <c:v>3.9968025579536373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Tabelle1!$S$157:$S$159</c:f>
              <c:numCache>
                <c:formatCode>0.00</c:formatCode>
                <c:ptCount val="3"/>
                <c:pt idx="0">
                  <c:v>6.012212306247064</c:v>
                </c:pt>
                <c:pt idx="1">
                  <c:v>3.4038306117734356</c:v>
                </c:pt>
                <c:pt idx="2">
                  <c:v>5.2164011285238541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Tabelle1!$S$163</c:f>
              <c:numCache>
                <c:formatCode>0.00</c:formatCode>
                <c:ptCount val="1"/>
                <c:pt idx="0">
                  <c:v>6.808943089430894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Tabelle1!$S$167:$S$170</c:f>
              <c:numCache>
                <c:formatCode>0.00</c:formatCode>
                <c:ptCount val="4"/>
              </c:numCache>
            </c:numRef>
          </c:yVal>
        </c:ser>
        <c:axId val="114047232"/>
        <c:axId val="114057600"/>
      </c:scatterChart>
      <c:valAx>
        <c:axId val="11404723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057600"/>
        <c:crosses val="autoZero"/>
        <c:crossBetween val="midCat"/>
      </c:valAx>
      <c:valAx>
        <c:axId val="114057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[kW/m²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11404723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0"/>
        <c:delete val="1"/>
      </c:legendEntry>
      <c:legendEntry>
        <c:idx val="22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5"/>
        <c:delete val="1"/>
      </c:legendEntry>
      <c:legendEntry>
        <c:idx val="4"/>
        <c:delete val="1"/>
      </c:legendEntry>
      <c:legendEntry>
        <c:idx val="3"/>
        <c:delete val="1"/>
      </c:legendEntry>
      <c:legendEntry>
        <c:idx val="19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Bulltech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1">
                    <a:lumMod val="75000"/>
                  </a:schemeClr>
                </a:solidFill>
              </a:ln>
            </c:spPr>
            <c:trendlineType val="log"/>
          </c:trendline>
          <c:xVal>
            <c:numRef>
              <c:f>Tabelle1!$D$5:$D$8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220</c:v>
                </c:pt>
                <c:pt idx="3">
                  <c:v>300</c:v>
                </c:pt>
              </c:numCache>
            </c:numRef>
          </c:xVal>
          <c:yVal>
            <c:numRef>
              <c:f>Tabelle1!$R$5:$R$8</c:f>
              <c:numCache>
                <c:formatCode>0.00</c:formatCode>
                <c:ptCount val="4"/>
                <c:pt idx="0">
                  <c:v>6.0714285714285712</c:v>
                </c:pt>
                <c:pt idx="1">
                  <c:v>7.8723404255319149</c:v>
                </c:pt>
                <c:pt idx="2">
                  <c:v>7.708333333333333</c:v>
                </c:pt>
                <c:pt idx="3">
                  <c:v>8.375</c:v>
                </c:pt>
              </c:numCache>
            </c:numRef>
          </c:yVal>
        </c:ser>
        <c:ser>
          <c:idx val="0"/>
          <c:order val="1"/>
          <c:tx>
            <c:strRef>
              <c:f>Tabelle1!$A$10</c:f>
              <c:strCache>
                <c:ptCount val="1"/>
                <c:pt idx="0">
                  <c:v>DSB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og"/>
          </c:trendline>
          <c:xVal>
            <c:numRef>
              <c:f>Tabelle1!$D$11:$D$13</c:f>
              <c:numCache>
                <c:formatCode>General</c:formatCode>
                <c:ptCount val="3"/>
                <c:pt idx="0">
                  <c:v>300</c:v>
                </c:pt>
                <c:pt idx="1">
                  <c:v>350</c:v>
                </c:pt>
                <c:pt idx="2">
                  <c:v>420</c:v>
                </c:pt>
              </c:numCache>
            </c:numRef>
          </c:xVal>
          <c:yVal>
            <c:numRef>
              <c:f>Tabelle1!$R$11:$R$13</c:f>
              <c:numCache>
                <c:formatCode>0.00</c:formatCode>
                <c:ptCount val="3"/>
                <c:pt idx="0">
                  <c:v>6.3435374149659864</c:v>
                </c:pt>
                <c:pt idx="1">
                  <c:v>7.6619718309859151</c:v>
                </c:pt>
                <c:pt idx="2">
                  <c:v>5.4618473895582333</c:v>
                </c:pt>
              </c:numCache>
            </c:numRef>
          </c:yVal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Fintec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Tabelle1!$D$19</c:f>
              <c:numCache>
                <c:formatCode>General</c:formatCode>
                <c:ptCount val="1"/>
                <c:pt idx="0">
                  <c:v>400</c:v>
                </c:pt>
              </c:numCache>
            </c:numRef>
          </c:xVal>
          <c:yVal>
            <c:numRef>
              <c:f>Tabelle1!$R$19</c:f>
              <c:numCache>
                <c:formatCode>0.00</c:formatCode>
                <c:ptCount val="1"/>
                <c:pt idx="0">
                  <c:v>3.4</c:v>
                </c:pt>
              </c:numCache>
            </c:numRef>
          </c:yVal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GIPO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trendlineType val="log"/>
          </c:trendline>
          <c:xVal>
            <c:numRef>
              <c:f>Tabelle1!$D$23:$D$37</c:f>
              <c:numCache>
                <c:formatCode>General</c:formatCode>
                <c:ptCount val="15"/>
                <c:pt idx="0">
                  <c:v>700</c:v>
                </c:pt>
                <c:pt idx="1">
                  <c:v>500</c:v>
                </c:pt>
                <c:pt idx="2">
                  <c:v>450</c:v>
                </c:pt>
                <c:pt idx="3">
                  <c:v>300</c:v>
                </c:pt>
                <c:pt idx="4">
                  <c:v>350</c:v>
                </c:pt>
                <c:pt idx="5">
                  <c:v>300</c:v>
                </c:pt>
                <c:pt idx="6">
                  <c:v>350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  <c:pt idx="10">
                  <c:v>300</c:v>
                </c:pt>
                <c:pt idx="11">
                  <c:v>200</c:v>
                </c:pt>
                <c:pt idx="12">
                  <c:v>200</c:v>
                </c:pt>
                <c:pt idx="13">
                  <c:v>350</c:v>
                </c:pt>
                <c:pt idx="14">
                  <c:v>350</c:v>
                </c:pt>
              </c:numCache>
            </c:numRef>
          </c:xVal>
          <c:yVal>
            <c:numRef>
              <c:f>Tabelle1!$R$23:$R$37</c:f>
              <c:numCache>
                <c:formatCode>0.00</c:formatCode>
                <c:ptCount val="15"/>
                <c:pt idx="0">
                  <c:v>7.0285714285714285</c:v>
                </c:pt>
                <c:pt idx="1">
                  <c:v>6.4941176470588236</c:v>
                </c:pt>
                <c:pt idx="2">
                  <c:v>5.3698630136986303</c:v>
                </c:pt>
                <c:pt idx="3">
                  <c:v>6.2222222222222223</c:v>
                </c:pt>
                <c:pt idx="4">
                  <c:v>6.7017543859649127</c:v>
                </c:pt>
                <c:pt idx="5">
                  <c:v>6.0961538461538458</c:v>
                </c:pt>
                <c:pt idx="6">
                  <c:v>6.4</c:v>
                </c:pt>
                <c:pt idx="7">
                  <c:v>8.4375</c:v>
                </c:pt>
                <c:pt idx="8">
                  <c:v>6.833333333333333</c:v>
                </c:pt>
                <c:pt idx="9">
                  <c:v>6.8867924528301883</c:v>
                </c:pt>
                <c:pt idx="10">
                  <c:v>5.66</c:v>
                </c:pt>
                <c:pt idx="11">
                  <c:v>7.5625</c:v>
                </c:pt>
                <c:pt idx="12">
                  <c:v>5.6590909090909092</c:v>
                </c:pt>
                <c:pt idx="13">
                  <c:v>7.3720930232558137</c:v>
                </c:pt>
                <c:pt idx="14">
                  <c:v>6.5192307692307692</c:v>
                </c:pt>
              </c:numCache>
            </c:numRef>
          </c:yVal>
        </c:ser>
        <c:ser>
          <c:idx val="4"/>
          <c:order val="4"/>
          <c:tx>
            <c:strRef>
              <c:f>Tabelle1!$A$39</c:f>
              <c:strCache>
                <c:ptCount val="1"/>
                <c:pt idx="0">
                  <c:v>Hartl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Tabelle1!$D$41:$D$46</c:f>
              <c:numCache>
                <c:formatCode>General</c:formatCode>
                <c:ptCount val="6"/>
                <c:pt idx="0">
                  <c:v>250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500</c:v>
                </c:pt>
              </c:numCache>
            </c:numRef>
          </c:xVal>
          <c:yVal>
            <c:numRef>
              <c:f>Tabelle1!$R$41:$R$46</c:f>
              <c:numCache>
                <c:formatCode>0.00</c:formatCode>
                <c:ptCount val="6"/>
                <c:pt idx="0">
                  <c:v>7.5625</c:v>
                </c:pt>
                <c:pt idx="1">
                  <c:v>6.2333333333333334</c:v>
                </c:pt>
                <c:pt idx="2">
                  <c:v>8.4411764705882355</c:v>
                </c:pt>
                <c:pt idx="3">
                  <c:v>8.1999999999999993</c:v>
                </c:pt>
                <c:pt idx="4">
                  <c:v>7.4545454545454541</c:v>
                </c:pt>
                <c:pt idx="5">
                  <c:v>5.0374999999999996</c:v>
                </c:pt>
              </c:numCache>
            </c:numRef>
          </c:yVal>
        </c:ser>
        <c:ser>
          <c:idx val="5"/>
          <c:order val="5"/>
          <c:tx>
            <c:strRef>
              <c:f>Tabelle1!$A$48</c:f>
              <c:strCache>
                <c:ptCount val="1"/>
                <c:pt idx="0">
                  <c:v>Hazemag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>
                    <a:lumMod val="20000"/>
                    <a:lumOff val="80000"/>
                  </a:schemeClr>
                </a:solidFill>
              </a:ln>
            </c:spPr>
            <c:trendlineType val="log"/>
          </c:trendline>
          <c:xVal>
            <c:numRef>
              <c:f>Tabelle1!$D$50:$D$52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100</c:v>
                </c:pt>
              </c:numCache>
            </c:numRef>
          </c:xVal>
          <c:yVal>
            <c:numRef>
              <c:f>Tabelle1!$R$50:$R$52</c:f>
              <c:numCache>
                <c:formatCode>0.00</c:formatCode>
                <c:ptCount val="3"/>
                <c:pt idx="0">
                  <c:v>4.3478260869565215</c:v>
                </c:pt>
                <c:pt idx="1">
                  <c:v>6.1538461538461542</c:v>
                </c:pt>
                <c:pt idx="2">
                  <c:v>10.725</c:v>
                </c:pt>
              </c:numCache>
            </c:numRef>
          </c:yVal>
        </c:ser>
        <c:ser>
          <c:idx val="6"/>
          <c:order val="6"/>
          <c:tx>
            <c:strRef>
              <c:f>Tabelle1!$A$54</c:f>
              <c:strCache>
                <c:ptCount val="1"/>
                <c:pt idx="0">
                  <c:v>KDS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Tabelle1!$D$56:$D$65</c:f>
              <c:numCache>
                <c:formatCode>General</c:formatCode>
                <c:ptCount val="10"/>
                <c:pt idx="0">
                  <c:v>160</c:v>
                </c:pt>
                <c:pt idx="1">
                  <c:v>160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480</c:v>
                </c:pt>
                <c:pt idx="9">
                  <c:v>480</c:v>
                </c:pt>
              </c:numCache>
            </c:numRef>
          </c:xVal>
          <c:yVal>
            <c:numRef>
              <c:f>Tabelle1!$R$56:$R$65</c:f>
              <c:numCache>
                <c:formatCode>0.00</c:formatCode>
                <c:ptCount val="10"/>
                <c:pt idx="0">
                  <c:v>5.1538461538461542</c:v>
                </c:pt>
                <c:pt idx="1">
                  <c:v>6.8717948717948714</c:v>
                </c:pt>
                <c:pt idx="2">
                  <c:v>6.032258064516129</c:v>
                </c:pt>
                <c:pt idx="3">
                  <c:v>6.4482758620689653</c:v>
                </c:pt>
                <c:pt idx="4">
                  <c:v>5.666666666666667</c:v>
                </c:pt>
                <c:pt idx="5">
                  <c:v>5.7619047619047619</c:v>
                </c:pt>
                <c:pt idx="6">
                  <c:v>6.7222222222222223</c:v>
                </c:pt>
                <c:pt idx="7">
                  <c:v>5.041666666666667</c:v>
                </c:pt>
                <c:pt idx="8">
                  <c:v>5.3448275862068968</c:v>
                </c:pt>
                <c:pt idx="9">
                  <c:v>5.081967213114754</c:v>
                </c:pt>
              </c:numCache>
            </c:numRef>
          </c:yVal>
        </c:ser>
        <c:ser>
          <c:idx val="7"/>
          <c:order val="7"/>
          <c:tx>
            <c:strRef>
              <c:f>Tabelle1!$A$67</c:f>
              <c:strCache>
                <c:ptCount val="1"/>
                <c:pt idx="0">
                  <c:v>Kleemann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Tabelle1!$D$69:$D$82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460</c:v>
                </c:pt>
                <c:pt idx="7">
                  <c:v>600</c:v>
                </c:pt>
                <c:pt idx="8">
                  <c:v>800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Tabelle1!$R$69:$R$82</c:f>
              <c:numCache>
                <c:formatCode>0.00</c:formatCode>
                <c:ptCount val="14"/>
                <c:pt idx="0">
                  <c:v>6.7674418604651159</c:v>
                </c:pt>
                <c:pt idx="1">
                  <c:v>6.7674418604651159</c:v>
                </c:pt>
                <c:pt idx="2">
                  <c:v>6.1682242990654208</c:v>
                </c:pt>
                <c:pt idx="3">
                  <c:v>5.8928571428571432</c:v>
                </c:pt>
                <c:pt idx="4">
                  <c:v>4.583333333333333</c:v>
                </c:pt>
                <c:pt idx="5">
                  <c:v>5.523076923076923</c:v>
                </c:pt>
                <c:pt idx="6">
                  <c:v>5.68</c:v>
                </c:pt>
                <c:pt idx="7">
                  <c:v>5.2117647058823531</c:v>
                </c:pt>
                <c:pt idx="8">
                  <c:v>3.0055555555555555</c:v>
                </c:pt>
              </c:numCache>
            </c:numRef>
          </c:yVal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Kormann Rockster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Tabelle1!$D$85:$D$88</c:f>
              <c:numCache>
                <c:formatCode>General</c:formatCode>
                <c:ptCount val="4"/>
                <c:pt idx="0">
                  <c:v>200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xVal>
          <c:yVal>
            <c:numRef>
              <c:f>Tabelle1!$R$85:$R$88</c:f>
              <c:numCache>
                <c:formatCode>0.00</c:formatCode>
                <c:ptCount val="4"/>
                <c:pt idx="0">
                  <c:v>7.2690763052208842</c:v>
                </c:pt>
                <c:pt idx="1">
                  <c:v>5.7777777777777777</c:v>
                </c:pt>
                <c:pt idx="2">
                  <c:v>6.9798657718120802</c:v>
                </c:pt>
                <c:pt idx="3">
                  <c:v>6.1904761904761898</c:v>
                </c:pt>
              </c:numCache>
            </c:numRef>
          </c:yVal>
        </c:ser>
        <c:ser>
          <c:idx val="9"/>
          <c:order val="9"/>
          <c:tx>
            <c:strRef>
              <c:f>Tabelle1!$A$90</c:f>
              <c:strCache>
                <c:ptCount val="1"/>
                <c:pt idx="0">
                  <c:v>LUT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5"/>
                </a:solidFill>
              </a:ln>
            </c:spPr>
            <c:trendlineType val="log"/>
          </c:trendline>
          <c:xVal>
            <c:numRef>
              <c:f>Tabelle1!$D$92:$D$93</c:f>
              <c:numCache>
                <c:formatCode>General</c:formatCode>
                <c:ptCount val="2"/>
                <c:pt idx="0">
                  <c:v>270</c:v>
                </c:pt>
                <c:pt idx="1">
                  <c:v>30</c:v>
                </c:pt>
              </c:numCache>
            </c:numRef>
          </c:xVal>
          <c:yVal>
            <c:numRef>
              <c:f>Tabelle1!$R$92:$R$93</c:f>
              <c:numCache>
                <c:formatCode>0.00</c:formatCode>
                <c:ptCount val="2"/>
                <c:pt idx="0">
                  <c:v>3.5714285714285716</c:v>
                </c:pt>
                <c:pt idx="1">
                  <c:v>5.1020408163265305</c:v>
                </c:pt>
              </c:numCache>
            </c:numRef>
          </c:yVal>
        </c:ser>
        <c:ser>
          <c:idx val="10"/>
          <c:order val="10"/>
          <c:tx>
            <c:strRef>
              <c:f>Tabelle1!$A$95</c:f>
              <c:strCache>
                <c:ptCount val="1"/>
                <c:pt idx="0">
                  <c:v>MFL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og"/>
          </c:trendline>
          <c:xVal>
            <c:numRef>
              <c:f>Tabelle1!$D$97:$D$102</c:f>
              <c:numCache>
                <c:formatCode>General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450</c:v>
                </c:pt>
              </c:numCache>
            </c:numRef>
          </c:xVal>
          <c:yVal>
            <c:numRef>
              <c:f>Tabelle1!$R$97:$R$102</c:f>
              <c:numCache>
                <c:formatCode>0.00</c:formatCode>
                <c:ptCount val="6"/>
                <c:pt idx="0">
                  <c:v>7.5</c:v>
                </c:pt>
                <c:pt idx="1">
                  <c:v>6.25</c:v>
                </c:pt>
                <c:pt idx="2">
                  <c:v>5.5555555555555554</c:v>
                </c:pt>
                <c:pt idx="3">
                  <c:v>8.3333333333333339</c:v>
                </c:pt>
                <c:pt idx="4">
                  <c:v>6.4516129032258061</c:v>
                </c:pt>
                <c:pt idx="5">
                  <c:v>6.4516129032258061</c:v>
                </c:pt>
              </c:numCache>
            </c:numRef>
          </c:yVal>
        </c:ser>
        <c:ser>
          <c:idx val="11"/>
          <c:order val="11"/>
          <c:tx>
            <c:strRef>
              <c:f>Tabelle1!$A$104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Tabelle1!$D$106:$D$113</c:f>
              <c:numCache>
                <c:formatCode>General</c:formatCode>
                <c:ptCount val="8"/>
                <c:pt idx="0">
                  <c:v>1580</c:v>
                </c:pt>
                <c:pt idx="1">
                  <c:v>1580</c:v>
                </c:pt>
                <c:pt idx="2">
                  <c:v>330</c:v>
                </c:pt>
                <c:pt idx="3">
                  <c:v>860</c:v>
                </c:pt>
                <c:pt idx="4">
                  <c:v>300</c:v>
                </c:pt>
                <c:pt idx="5">
                  <c:v>460</c:v>
                </c:pt>
                <c:pt idx="6">
                  <c:v>600</c:v>
                </c:pt>
                <c:pt idx="7">
                  <c:v>800</c:v>
                </c:pt>
              </c:numCache>
            </c:numRef>
          </c:xVal>
          <c:yVal>
            <c:numRef>
              <c:f>Tabelle1!$R$106:$R$113</c:f>
              <c:numCache>
                <c:formatCode>0.00</c:formatCode>
                <c:ptCount val="8"/>
              </c:numCache>
            </c:numRef>
          </c:yVal>
        </c:ser>
        <c:ser>
          <c:idx val="12"/>
          <c:order val="12"/>
          <c:tx>
            <c:strRef>
              <c:f>Tabelle1!$A$115</c:f>
              <c:strCache>
                <c:ptCount val="1"/>
                <c:pt idx="0">
                  <c:v>Officine Meccaniche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Tabelle1!$D$116:$D$117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Tabelle1!$R$116:$R$117</c:f>
              <c:numCache>
                <c:formatCode>0.00</c:formatCode>
                <c:ptCount val="2"/>
                <c:pt idx="0">
                  <c:v>6.1369863013698627</c:v>
                </c:pt>
                <c:pt idx="1">
                  <c:v>6.6666666666666661</c:v>
                </c:pt>
              </c:numCache>
            </c:numRef>
          </c:yVal>
        </c:ser>
        <c:ser>
          <c:idx val="13"/>
          <c:order val="13"/>
          <c:tx>
            <c:strRef>
              <c:f>Tabelle1!$A$119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Tabelle1!$D$121:$D$135</c:f>
              <c:numCache>
                <c:formatCode>General</c:formatCode>
                <c:ptCount val="1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700</c:v>
                </c:pt>
                <c:pt idx="10">
                  <c:v>700</c:v>
                </c:pt>
                <c:pt idx="12">
                  <c:v>150</c:v>
                </c:pt>
                <c:pt idx="13">
                  <c:v>150</c:v>
                </c:pt>
                <c:pt idx="14">
                  <c:v>100</c:v>
                </c:pt>
              </c:numCache>
            </c:numRef>
          </c:xVal>
          <c:yVal>
            <c:numRef>
              <c:f>Tabelle1!$R$121:$R$135</c:f>
              <c:numCache>
                <c:formatCode>0.00</c:formatCode>
                <c:ptCount val="15"/>
                <c:pt idx="0">
                  <c:v>9.1666666666666661</c:v>
                </c:pt>
                <c:pt idx="1">
                  <c:v>10.344827586206897</c:v>
                </c:pt>
                <c:pt idx="2">
                  <c:v>9.0909090909090917</c:v>
                </c:pt>
                <c:pt idx="3">
                  <c:v>7.6923076923076925</c:v>
                </c:pt>
                <c:pt idx="4">
                  <c:v>7.1428571428571432</c:v>
                </c:pt>
                <c:pt idx="5">
                  <c:v>6.666666666666667</c:v>
                </c:pt>
                <c:pt idx="6">
                  <c:v>4.3835616438356162</c:v>
                </c:pt>
                <c:pt idx="7">
                  <c:v>5.9259259259259256</c:v>
                </c:pt>
                <c:pt idx="8">
                  <c:v>4.0506329113924053</c:v>
                </c:pt>
                <c:pt idx="9">
                  <c:v>6.2142857142857144</c:v>
                </c:pt>
                <c:pt idx="10">
                  <c:v>5.8</c:v>
                </c:pt>
                <c:pt idx="12">
                  <c:v>7.333333333333333</c:v>
                </c:pt>
                <c:pt idx="13">
                  <c:v>7.333333333333333</c:v>
                </c:pt>
                <c:pt idx="14">
                  <c:v>3.0952380952380953</c:v>
                </c:pt>
              </c:numCache>
            </c:numRef>
          </c:yVal>
        </c:ser>
        <c:ser>
          <c:idx val="14"/>
          <c:order val="14"/>
          <c:tx>
            <c:strRef>
              <c:f>Tabelle1!$A$137</c:f>
              <c:strCache>
                <c:ptCount val="1"/>
                <c:pt idx="0">
                  <c:v>PSP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Tabelle1!$D$139:$D$140</c:f>
              <c:numCache>
                <c:formatCode>General</c:formatCode>
                <c:ptCount val="2"/>
                <c:pt idx="0">
                  <c:v>120</c:v>
                </c:pt>
                <c:pt idx="1">
                  <c:v>125</c:v>
                </c:pt>
              </c:numCache>
            </c:numRef>
          </c:xVal>
          <c:yVal>
            <c:numRef>
              <c:f>Tabelle1!$R$139:$R$140</c:f>
              <c:numCache>
                <c:formatCode>0.00</c:formatCode>
                <c:ptCount val="2"/>
                <c:pt idx="0">
                  <c:v>6.4827586206896548</c:v>
                </c:pt>
                <c:pt idx="1">
                  <c:v>9.155555555555555</c:v>
                </c:pt>
              </c:numCache>
            </c:numRef>
          </c:yVal>
        </c:ser>
        <c:ser>
          <c:idx val="15"/>
          <c:order val="15"/>
          <c:tx>
            <c:strRef>
              <c:f>Tabelle1!$A$142</c:f>
              <c:strCache>
                <c:ptCount val="1"/>
                <c:pt idx="0">
                  <c:v>Rubble Master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Tabelle1!$D$144:$D$147</c:f>
              <c:numCache>
                <c:formatCode>General</c:formatCode>
                <c:ptCount val="4"/>
                <c:pt idx="0">
                  <c:v>50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</c:numCache>
            </c:numRef>
          </c:xVal>
          <c:yVal>
            <c:numRef>
              <c:f>Tabelle1!$R$144:$R$147</c:f>
              <c:numCache>
                <c:formatCode>0.00</c:formatCode>
                <c:ptCount val="4"/>
                <c:pt idx="0">
                  <c:v>5.583333333333333</c:v>
                </c:pt>
                <c:pt idx="1">
                  <c:v>5.333333333333333</c:v>
                </c:pt>
                <c:pt idx="2">
                  <c:v>5.3043478260869561</c:v>
                </c:pt>
                <c:pt idx="3">
                  <c:v>6.4642857142857144</c:v>
                </c:pt>
              </c:numCache>
            </c:numRef>
          </c:yVal>
        </c:ser>
        <c:ser>
          <c:idx val="16"/>
          <c:order val="16"/>
          <c:tx>
            <c:strRef>
              <c:f>Tabelle1!$A$149</c:f>
              <c:strCache>
                <c:ptCount val="1"/>
                <c:pt idx="0">
                  <c:v>SBM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og"/>
          </c:trendline>
          <c:xVal>
            <c:numRef>
              <c:f>Tabelle1!$D$151:$D$153</c:f>
              <c:numCache>
                <c:formatCode>General</c:formatCode>
                <c:ptCount val="3"/>
                <c:pt idx="0">
                  <c:v>400</c:v>
                </c:pt>
                <c:pt idx="1">
                  <c:v>400</c:v>
                </c:pt>
                <c:pt idx="2">
                  <c:v>130</c:v>
                </c:pt>
              </c:numCache>
            </c:numRef>
          </c:xVal>
          <c:yVal>
            <c:numRef>
              <c:f>Tabelle1!$R$151:$R$153</c:f>
              <c:numCache>
                <c:formatCode>0.00</c:formatCode>
                <c:ptCount val="3"/>
                <c:pt idx="0">
                  <c:v>4.902962206332993</c:v>
                </c:pt>
                <c:pt idx="1">
                  <c:v>4.5049272641952136</c:v>
                </c:pt>
                <c:pt idx="2">
                  <c:v>9.0909090909090917</c:v>
                </c:pt>
              </c:numCache>
            </c:numRef>
          </c:yVal>
        </c:ser>
        <c:ser>
          <c:idx val="17"/>
          <c:order val="17"/>
          <c:tx>
            <c:strRef>
              <c:f>Tabelle1!$A$155</c:f>
              <c:strCache>
                <c:ptCount val="1"/>
                <c:pt idx="0">
                  <c:v>Terex Pegson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og"/>
          </c:trendline>
          <c:xVal>
            <c:numRef>
              <c:f>Tabelle1!$D$157:$D$159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400</c:v>
                </c:pt>
              </c:numCache>
            </c:numRef>
          </c:xVal>
          <c:yVal>
            <c:numRef>
              <c:f>Tabelle1!$R$157:$R$159</c:f>
              <c:numCache>
                <c:formatCode>0.00</c:formatCode>
                <c:ptCount val="3"/>
                <c:pt idx="0">
                  <c:v>6.6865671641791042</c:v>
                </c:pt>
                <c:pt idx="1">
                  <c:v>5.1685393258426968</c:v>
                </c:pt>
                <c:pt idx="2">
                  <c:v>7.1304347826086953</c:v>
                </c:pt>
              </c:numCache>
            </c:numRef>
          </c:yVal>
        </c:ser>
        <c:ser>
          <c:idx val="18"/>
          <c:order val="18"/>
          <c:tx>
            <c:strRef>
              <c:f>Tabelle1!$A$161</c:f>
              <c:strCache>
                <c:ptCount val="1"/>
                <c:pt idx="0">
                  <c:v>Trima Triebeser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Tabelle1!$D$163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Tabelle1!$R$163</c:f>
              <c:numCache>
                <c:formatCode>0.00</c:formatCode>
                <c:ptCount val="1"/>
                <c:pt idx="0">
                  <c:v>7.882352941176471</c:v>
                </c:pt>
              </c:numCache>
            </c:numRef>
          </c:yVal>
        </c:ser>
        <c:ser>
          <c:idx val="19"/>
          <c:order val="19"/>
          <c:tx>
            <c:strRef>
              <c:f>Tabelle1!$A$165</c:f>
              <c:strCache>
                <c:ptCount val="1"/>
                <c:pt idx="0">
                  <c:v>Vortex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Tabelle1!$D$167:$D$170</c:f>
              <c:numCache>
                <c:formatCode>General</c:formatCode>
                <c:ptCount val="4"/>
                <c:pt idx="1">
                  <c:v>550</c:v>
                </c:pt>
                <c:pt idx="3">
                  <c:v>1000</c:v>
                </c:pt>
              </c:numCache>
            </c:numRef>
          </c:xVal>
          <c:yVal>
            <c:numRef>
              <c:f>Tabelle1!$R$167:$R$170</c:f>
              <c:numCache>
                <c:formatCode>0.00</c:formatCode>
                <c:ptCount val="4"/>
                <c:pt idx="0">
                  <c:v>6.666666666666667</c:v>
                </c:pt>
              </c:numCache>
            </c:numRef>
          </c:yVal>
        </c:ser>
        <c:axId val="121542912"/>
        <c:axId val="121557376"/>
      </c:scatterChart>
      <c:valAx>
        <c:axId val="12154291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Durchsatz  [t/h]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557376"/>
        <c:crosses val="autoZero"/>
        <c:crossBetween val="midCat"/>
      </c:valAx>
      <c:valAx>
        <c:axId val="121557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spez. Leistungsbedarf [kW/t]</a:t>
                </a:r>
                <a:endParaRPr lang="de-DE" sz="1400"/>
              </a:p>
            </c:rich>
          </c:tx>
          <c:layout/>
        </c:title>
        <c:numFmt formatCode="0.00" sourceLinked="1"/>
        <c:majorTickMark val="none"/>
        <c:tickLblPos val="nextTo"/>
        <c:crossAx val="121542912"/>
        <c:crosses val="autoZero"/>
        <c:crossBetween val="midCat"/>
      </c:valAx>
    </c:plotArea>
    <c:legend>
      <c:legendPos val="r"/>
      <c:legendEntry>
        <c:idx val="2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9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74"/>
  <sheetViews>
    <sheetView topLeftCell="I1" workbookViewId="0">
      <pane ySplit="3" topLeftCell="A144" activePane="bottomLeft" state="frozen"/>
      <selection pane="bottomLeft" activeCell="W135" sqref="W135"/>
    </sheetView>
  </sheetViews>
  <sheetFormatPr baseColWidth="10" defaultRowHeight="12.75"/>
  <cols>
    <col min="1" max="1" width="30.42578125" style="1" bestFit="1" customWidth="1"/>
    <col min="2" max="2" width="35.5703125" style="2" bestFit="1" customWidth="1"/>
    <col min="3" max="3" width="13.42578125" bestFit="1" customWidth="1"/>
    <col min="5" max="6" width="11.42578125" style="5"/>
    <col min="8" max="8" width="11.42578125" style="5"/>
    <col min="9" max="9" width="16.28515625" bestFit="1" customWidth="1"/>
    <col min="12" max="12" width="15" style="5" bestFit="1" customWidth="1"/>
    <col min="19" max="19" width="12.42578125" bestFit="1" customWidth="1"/>
  </cols>
  <sheetData>
    <row r="1" spans="1:33">
      <c r="A1" s="1" t="s">
        <v>0</v>
      </c>
      <c r="B1" s="2" t="s">
        <v>1</v>
      </c>
      <c r="C1" s="36" t="s">
        <v>2</v>
      </c>
      <c r="D1" s="36"/>
      <c r="E1" s="36"/>
      <c r="F1" s="36"/>
      <c r="G1" s="3" t="s">
        <v>3</v>
      </c>
      <c r="H1" s="4" t="s">
        <v>4</v>
      </c>
      <c r="I1" s="3" t="s">
        <v>5</v>
      </c>
      <c r="J1" s="36" t="s">
        <v>6</v>
      </c>
      <c r="K1" s="36"/>
      <c r="L1" s="4" t="s">
        <v>59</v>
      </c>
      <c r="M1" s="36" t="s">
        <v>7</v>
      </c>
      <c r="N1" s="36"/>
      <c r="O1" s="36"/>
      <c r="P1" t="s">
        <v>8</v>
      </c>
      <c r="R1" s="36" t="s">
        <v>9</v>
      </c>
      <c r="S1" s="36"/>
      <c r="T1" s="36"/>
      <c r="V1" t="s">
        <v>10</v>
      </c>
      <c r="X1" t="s">
        <v>11</v>
      </c>
      <c r="Z1" t="s">
        <v>12</v>
      </c>
      <c r="AB1" s="36" t="s">
        <v>13</v>
      </c>
      <c r="AC1" s="36"/>
      <c r="AD1" s="36"/>
      <c r="AE1" s="36"/>
      <c r="AF1" s="36"/>
      <c r="AG1" s="36"/>
    </row>
    <row r="2" spans="1:33">
      <c r="C2" t="s">
        <v>14</v>
      </c>
      <c r="D2" t="s">
        <v>15</v>
      </c>
      <c r="E2" s="5" t="s">
        <v>16</v>
      </c>
      <c r="F2" s="5" t="s">
        <v>17</v>
      </c>
      <c r="J2" t="s">
        <v>14</v>
      </c>
      <c r="K2" t="s">
        <v>15</v>
      </c>
      <c r="M2" t="s">
        <v>18</v>
      </c>
      <c r="N2" t="s">
        <v>19</v>
      </c>
      <c r="O2" t="s">
        <v>20</v>
      </c>
      <c r="P2" t="s">
        <v>21</v>
      </c>
      <c r="AB2" s="36" t="s">
        <v>22</v>
      </c>
      <c r="AC2" s="36"/>
      <c r="AD2" s="36" t="s">
        <v>23</v>
      </c>
      <c r="AE2" s="36"/>
      <c r="AF2" s="36" t="s">
        <v>24</v>
      </c>
      <c r="AG2" s="36"/>
    </row>
    <row r="3" spans="1:33" s="3" customFormat="1">
      <c r="B3" s="6"/>
      <c r="C3" s="3" t="s">
        <v>25</v>
      </c>
      <c r="D3" s="3" t="s">
        <v>25</v>
      </c>
      <c r="E3" s="4" t="s">
        <v>26</v>
      </c>
      <c r="F3" s="4" t="s">
        <v>26</v>
      </c>
      <c r="G3" s="3" t="s">
        <v>27</v>
      </c>
      <c r="H3" s="4" t="s">
        <v>28</v>
      </c>
      <c r="I3" s="7" t="s">
        <v>28</v>
      </c>
      <c r="J3" s="36" t="s">
        <v>29</v>
      </c>
      <c r="K3" s="36"/>
      <c r="L3" s="4" t="s">
        <v>30</v>
      </c>
      <c r="M3" s="3" t="s">
        <v>28</v>
      </c>
      <c r="N3" s="3" t="s">
        <v>28</v>
      </c>
      <c r="O3" s="3" t="s">
        <v>28</v>
      </c>
      <c r="P3" s="3" t="s">
        <v>31</v>
      </c>
      <c r="R3" s="3" t="s">
        <v>32</v>
      </c>
      <c r="S3" s="3" t="s">
        <v>33</v>
      </c>
      <c r="T3" s="3" t="s">
        <v>34</v>
      </c>
      <c r="V3" s="3" t="s">
        <v>35</v>
      </c>
      <c r="W3" s="3" t="s">
        <v>36</v>
      </c>
      <c r="X3" s="3" t="s">
        <v>37</v>
      </c>
      <c r="Y3" s="3" t="s">
        <v>38</v>
      </c>
      <c r="Z3" s="3" t="s">
        <v>39</v>
      </c>
      <c r="AA3" s="3" t="s">
        <v>40</v>
      </c>
      <c r="AB3" s="3" t="s">
        <v>41</v>
      </c>
      <c r="AC3" s="3" t="s">
        <v>42</v>
      </c>
      <c r="AD3" s="3" t="s">
        <v>43</v>
      </c>
      <c r="AE3" s="3" t="s">
        <v>44</v>
      </c>
      <c r="AF3" s="3" t="s">
        <v>45</v>
      </c>
      <c r="AG3" s="3" t="s">
        <v>46</v>
      </c>
    </row>
    <row r="4" spans="1:33">
      <c r="A4" s="14" t="s">
        <v>48</v>
      </c>
      <c r="P4" s="11"/>
      <c r="R4" s="11"/>
      <c r="S4" s="11"/>
      <c r="T4" s="11"/>
      <c r="V4" s="12"/>
      <c r="W4" s="12"/>
      <c r="X4" s="12"/>
      <c r="Y4" s="12"/>
      <c r="Z4" s="12"/>
      <c r="AA4" s="12"/>
      <c r="AB4" s="11"/>
      <c r="AC4" s="11"/>
      <c r="AD4" s="11"/>
      <c r="AE4" s="11"/>
      <c r="AF4" s="11"/>
      <c r="AG4" s="11"/>
    </row>
    <row r="5" spans="1:33">
      <c r="A5" s="13"/>
      <c r="B5" s="2" t="s">
        <v>60</v>
      </c>
      <c r="D5">
        <v>120</v>
      </c>
      <c r="F5" s="5">
        <f t="shared" ref="F5:F13" si="0">D5/1.6</f>
        <v>75</v>
      </c>
      <c r="G5" t="s">
        <v>49</v>
      </c>
      <c r="H5" s="5">
        <v>600</v>
      </c>
      <c r="I5">
        <v>800</v>
      </c>
      <c r="K5">
        <v>85</v>
      </c>
      <c r="L5" s="5">
        <v>14</v>
      </c>
      <c r="M5" s="5">
        <v>2700</v>
      </c>
      <c r="N5" s="5">
        <v>2100</v>
      </c>
      <c r="O5" s="5">
        <v>9100</v>
      </c>
      <c r="P5" s="11">
        <f t="shared" ref="P5:P65" si="1">K5/D5</f>
        <v>0.70833333333333337</v>
      </c>
      <c r="R5" s="11">
        <f t="shared" ref="R5:R65" si="2">K5/L5</f>
        <v>6.0714285714285712</v>
      </c>
      <c r="S5" s="11">
        <f t="shared" ref="S5:S65" si="3">K5/(N5*O5)*1000000</f>
        <v>4.4479330193615905</v>
      </c>
      <c r="T5" s="11">
        <f t="shared" ref="T5:T65" si="4">K5/(M5*N5*O5)*1000000000</f>
        <v>1.6473825997635523</v>
      </c>
      <c r="V5" s="12">
        <f t="shared" ref="V5:V65" si="5">(N5*O5)/1000000/F5</f>
        <v>0.25479999999999997</v>
      </c>
      <c r="W5" s="12">
        <f t="shared" ref="W5:W65" si="6">(N5*O5)/1000000/D5</f>
        <v>0.15925</v>
      </c>
      <c r="X5" s="12">
        <f t="shared" ref="X5:X65" si="7">(M5*N5*O5)/1000000000/F5</f>
        <v>0.68796000000000002</v>
      </c>
      <c r="Y5" s="12">
        <f t="shared" ref="Y5:Y65" si="8">(M5*N5*O5)/1000000000/D5</f>
        <v>0.429975</v>
      </c>
      <c r="Z5" s="12">
        <f t="shared" ref="Z5:Z65" si="9">L5/F5</f>
        <v>0.18666666666666668</v>
      </c>
      <c r="AA5" s="12">
        <f t="shared" ref="AA5:AA65" si="10">L5/D5</f>
        <v>0.11666666666666667</v>
      </c>
      <c r="AB5" s="11">
        <f t="shared" ref="AB5:AB65" si="11">F5/L5</f>
        <v>5.3571428571428568</v>
      </c>
      <c r="AC5" s="11">
        <f t="shared" ref="AC5:AC65" si="12">D5/L5</f>
        <v>8.5714285714285712</v>
      </c>
      <c r="AD5" s="11">
        <f t="shared" ref="AD5:AD65" si="13">F5/(N5*O5)*1000000</f>
        <v>3.9246467817896389</v>
      </c>
      <c r="AE5" s="11">
        <f t="shared" ref="AE5:AE65" si="14">D5/(N5*O5)*1000000</f>
        <v>6.2794348508634226</v>
      </c>
      <c r="AF5" s="11">
        <f t="shared" ref="AF5:AF65" si="15">F5/(N5*O5*M5)*1000000000</f>
        <v>1.4535728821443106</v>
      </c>
      <c r="AG5" s="11">
        <f t="shared" ref="AG5:AG65" si="16">D5/(N5*O5*M5)*1000000000</f>
        <v>2.3257166114308974</v>
      </c>
    </row>
    <row r="6" spans="1:33">
      <c r="A6" s="14"/>
      <c r="B6" s="2" t="s">
        <v>61</v>
      </c>
      <c r="D6">
        <v>200</v>
      </c>
      <c r="F6" s="5">
        <f t="shared" si="0"/>
        <v>125</v>
      </c>
      <c r="G6" s="10" t="s">
        <v>50</v>
      </c>
      <c r="H6" s="5">
        <v>900</v>
      </c>
      <c r="I6">
        <v>800</v>
      </c>
      <c r="K6">
        <v>185</v>
      </c>
      <c r="L6" s="5">
        <v>23.5</v>
      </c>
      <c r="M6" s="5">
        <v>3150</v>
      </c>
      <c r="N6" s="5">
        <v>3600</v>
      </c>
      <c r="O6" s="5">
        <v>10200</v>
      </c>
      <c r="P6" s="11">
        <f t="shared" si="1"/>
        <v>0.92500000000000004</v>
      </c>
      <c r="R6" s="11">
        <f t="shared" si="2"/>
        <v>7.8723404255319149</v>
      </c>
      <c r="S6" s="11">
        <f t="shared" si="3"/>
        <v>5.038126361655773</v>
      </c>
      <c r="T6" s="11">
        <f t="shared" si="4"/>
        <v>1.599405194176436</v>
      </c>
      <c r="V6" s="12">
        <f t="shared" si="5"/>
        <v>0.29375999999999997</v>
      </c>
      <c r="W6" s="12">
        <f t="shared" si="6"/>
        <v>0.18359999999999999</v>
      </c>
      <c r="X6" s="12">
        <f t="shared" si="7"/>
        <v>0.92534400000000006</v>
      </c>
      <c r="Y6" s="12">
        <f t="shared" si="8"/>
        <v>0.57834000000000008</v>
      </c>
      <c r="Z6" s="12">
        <f t="shared" si="9"/>
        <v>0.188</v>
      </c>
      <c r="AA6" s="12">
        <f t="shared" si="10"/>
        <v>0.11749999999999999</v>
      </c>
      <c r="AB6" s="11">
        <f t="shared" si="11"/>
        <v>5.3191489361702127</v>
      </c>
      <c r="AC6" s="11">
        <f t="shared" si="12"/>
        <v>8.5106382978723403</v>
      </c>
      <c r="AD6" s="11">
        <f t="shared" si="13"/>
        <v>3.4041394335511983</v>
      </c>
      <c r="AE6" s="11">
        <f t="shared" si="14"/>
        <v>5.4466230936819171</v>
      </c>
      <c r="AF6" s="11">
        <f t="shared" si="15"/>
        <v>1.0806791852543485</v>
      </c>
      <c r="AG6" s="11">
        <f t="shared" si="16"/>
        <v>1.7290866964069578</v>
      </c>
    </row>
    <row r="7" spans="1:33">
      <c r="B7" s="2" t="s">
        <v>62</v>
      </c>
      <c r="D7">
        <v>220</v>
      </c>
      <c r="F7" s="5">
        <f t="shared" si="0"/>
        <v>137.5</v>
      </c>
      <c r="G7" s="10" t="s">
        <v>51</v>
      </c>
      <c r="H7" s="5">
        <v>950</v>
      </c>
      <c r="I7">
        <v>800</v>
      </c>
      <c r="K7">
        <v>185</v>
      </c>
      <c r="L7" s="5">
        <v>24</v>
      </c>
      <c r="M7" s="5">
        <v>3150</v>
      </c>
      <c r="N7" s="5">
        <v>3600</v>
      </c>
      <c r="O7" s="5">
        <v>10500</v>
      </c>
      <c r="P7" s="11">
        <f t="shared" si="1"/>
        <v>0.84090909090909094</v>
      </c>
      <c r="R7" s="11">
        <f t="shared" si="2"/>
        <v>7.708333333333333</v>
      </c>
      <c r="S7" s="11">
        <f t="shared" si="3"/>
        <v>4.894179894179894</v>
      </c>
      <c r="T7" s="11">
        <f t="shared" si="4"/>
        <v>1.5537079029142522</v>
      </c>
      <c r="V7" s="12">
        <f t="shared" si="5"/>
        <v>0.27490909090909088</v>
      </c>
      <c r="W7" s="12">
        <f t="shared" si="6"/>
        <v>0.17181818181818181</v>
      </c>
      <c r="X7" s="12">
        <f t="shared" si="7"/>
        <v>0.86596363636363627</v>
      </c>
      <c r="Y7" s="12">
        <f t="shared" si="8"/>
        <v>0.54122727272727267</v>
      </c>
      <c r="Z7" s="12">
        <f t="shared" si="9"/>
        <v>0.17454545454545456</v>
      </c>
      <c r="AA7" s="12">
        <f t="shared" si="10"/>
        <v>0.10909090909090909</v>
      </c>
      <c r="AB7" s="11">
        <f t="shared" si="11"/>
        <v>5.729166666666667</v>
      </c>
      <c r="AC7" s="11">
        <f t="shared" si="12"/>
        <v>9.1666666666666661</v>
      </c>
      <c r="AD7" s="11">
        <f t="shared" si="13"/>
        <v>3.6375661375661377</v>
      </c>
      <c r="AE7" s="11">
        <f t="shared" si="14"/>
        <v>5.8201058201058196</v>
      </c>
      <c r="AF7" s="11">
        <f t="shared" si="15"/>
        <v>1.1547829008146469</v>
      </c>
      <c r="AG7" s="11">
        <f t="shared" si="16"/>
        <v>1.8476526413034349</v>
      </c>
    </row>
    <row r="8" spans="1:33">
      <c r="B8" s="2" t="s">
        <v>63</v>
      </c>
      <c r="D8">
        <v>300</v>
      </c>
      <c r="F8" s="5">
        <f t="shared" si="0"/>
        <v>187.5</v>
      </c>
      <c r="G8" s="10" t="s">
        <v>64</v>
      </c>
      <c r="H8" s="5">
        <v>1200</v>
      </c>
      <c r="I8">
        <v>1060</v>
      </c>
      <c r="K8" s="10">
        <v>268</v>
      </c>
      <c r="L8" s="5">
        <v>32</v>
      </c>
      <c r="M8" s="5">
        <v>3550</v>
      </c>
      <c r="N8" s="5">
        <v>4250</v>
      </c>
      <c r="O8" s="5">
        <v>12000</v>
      </c>
      <c r="P8" s="11">
        <f t="shared" si="1"/>
        <v>0.89333333333333331</v>
      </c>
      <c r="R8" s="11">
        <f t="shared" si="2"/>
        <v>8.375</v>
      </c>
      <c r="S8" s="11">
        <f t="shared" si="3"/>
        <v>5.2549019607843137</v>
      </c>
      <c r="T8" s="11">
        <f t="shared" si="4"/>
        <v>1.4802540734603702</v>
      </c>
      <c r="V8" s="12">
        <f t="shared" si="5"/>
        <v>0.27200000000000002</v>
      </c>
      <c r="W8" s="12">
        <f t="shared" si="6"/>
        <v>0.17</v>
      </c>
      <c r="X8" s="12">
        <f t="shared" si="7"/>
        <v>0.96560000000000001</v>
      </c>
      <c r="Y8" s="12">
        <f t="shared" si="8"/>
        <v>0.60350000000000004</v>
      </c>
      <c r="Z8" s="12">
        <f t="shared" si="9"/>
        <v>0.17066666666666666</v>
      </c>
      <c r="AA8" s="12">
        <f t="shared" si="10"/>
        <v>0.10666666666666667</v>
      </c>
      <c r="AB8" s="11">
        <f t="shared" si="11"/>
        <v>5.859375</v>
      </c>
      <c r="AC8" s="11">
        <f t="shared" si="12"/>
        <v>9.375</v>
      </c>
      <c r="AD8" s="11">
        <f t="shared" si="13"/>
        <v>3.6764705882352944</v>
      </c>
      <c r="AE8" s="11">
        <f t="shared" si="14"/>
        <v>5.882352941176471</v>
      </c>
      <c r="AF8" s="11">
        <f t="shared" si="15"/>
        <v>1.0356255178127589</v>
      </c>
      <c r="AG8" s="11">
        <f t="shared" si="16"/>
        <v>1.6570008285004143</v>
      </c>
    </row>
    <row r="9" spans="1:33">
      <c r="G9" s="10"/>
      <c r="K9" s="10"/>
      <c r="M9" s="5"/>
      <c r="N9" s="5"/>
      <c r="O9" s="5"/>
      <c r="P9" s="11"/>
      <c r="R9" s="11"/>
      <c r="S9" s="11"/>
      <c r="T9" s="11"/>
      <c r="V9" s="12"/>
      <c r="W9" s="12"/>
      <c r="X9" s="12"/>
      <c r="Y9" s="12"/>
      <c r="Z9" s="12"/>
      <c r="AA9" s="12"/>
      <c r="AB9" s="11"/>
      <c r="AC9" s="11"/>
      <c r="AD9" s="11"/>
      <c r="AE9" s="11"/>
      <c r="AF9" s="11"/>
      <c r="AG9" s="11"/>
    </row>
    <row r="10" spans="1:33">
      <c r="A10" s="14" t="s">
        <v>65</v>
      </c>
      <c r="G10" s="10"/>
      <c r="K10" s="10"/>
      <c r="M10" s="5"/>
      <c r="N10" s="5"/>
      <c r="O10" s="5"/>
      <c r="P10" s="11"/>
      <c r="R10" s="11"/>
      <c r="S10" s="11"/>
      <c r="T10" s="11"/>
      <c r="V10" s="12"/>
      <c r="W10" s="12"/>
      <c r="X10" s="12"/>
      <c r="Y10" s="12"/>
      <c r="Z10" s="12"/>
      <c r="AA10" s="12"/>
      <c r="AB10" s="11"/>
      <c r="AC10" s="11"/>
      <c r="AD10" s="11"/>
      <c r="AE10" s="11"/>
      <c r="AF10" s="11"/>
      <c r="AG10" s="11"/>
    </row>
    <row r="11" spans="1:33" s="17" customFormat="1">
      <c r="A11" s="15"/>
      <c r="B11" s="20" t="s">
        <v>66</v>
      </c>
      <c r="D11" s="17">
        <v>300</v>
      </c>
      <c r="E11" s="5"/>
      <c r="F11" s="5">
        <f t="shared" si="0"/>
        <v>187.5</v>
      </c>
      <c r="G11" s="18" t="s">
        <v>69</v>
      </c>
      <c r="H11" s="19"/>
      <c r="I11" s="17">
        <v>960</v>
      </c>
      <c r="K11" s="18">
        <v>186.5</v>
      </c>
      <c r="L11" s="19">
        <v>29.4</v>
      </c>
      <c r="M11" s="19">
        <v>3120</v>
      </c>
      <c r="N11" s="19">
        <v>5500</v>
      </c>
      <c r="O11" s="19">
        <v>11770</v>
      </c>
      <c r="P11" s="11">
        <f t="shared" si="1"/>
        <v>0.6216666666666667</v>
      </c>
      <c r="R11" s="11">
        <f t="shared" si="2"/>
        <v>6.3435374149659864</v>
      </c>
      <c r="S11" s="11">
        <f t="shared" si="3"/>
        <v>2.8809762879431529</v>
      </c>
      <c r="T11" s="11">
        <f t="shared" si="4"/>
        <v>0.92338983587921575</v>
      </c>
      <c r="V11" s="12">
        <f t="shared" si="5"/>
        <v>0.34525333333333336</v>
      </c>
      <c r="W11" s="12">
        <f t="shared" si="6"/>
        <v>0.21578333333333333</v>
      </c>
      <c r="X11" s="12">
        <f t="shared" si="7"/>
        <v>1.0771903999999999</v>
      </c>
      <c r="Y11" s="12">
        <f t="shared" si="8"/>
        <v>0.67324399999999995</v>
      </c>
      <c r="Z11" s="12">
        <f t="shared" si="9"/>
        <v>0.15679999999999999</v>
      </c>
      <c r="AA11" s="12">
        <f t="shared" si="10"/>
        <v>9.799999999999999E-2</v>
      </c>
      <c r="AB11" s="11">
        <f t="shared" si="11"/>
        <v>6.3775510204081636</v>
      </c>
      <c r="AC11" s="11">
        <f t="shared" si="12"/>
        <v>10.204081632653061</v>
      </c>
      <c r="AD11" s="11">
        <f t="shared" si="13"/>
        <v>2.8964238819803816</v>
      </c>
      <c r="AE11" s="11">
        <f t="shared" si="14"/>
        <v>4.6342782111686107</v>
      </c>
      <c r="AF11" s="11">
        <f t="shared" si="15"/>
        <v>0.92834098781422481</v>
      </c>
      <c r="AG11" s="11">
        <f t="shared" si="16"/>
        <v>1.4853455805027598</v>
      </c>
    </row>
    <row r="12" spans="1:33">
      <c r="B12" s="20" t="s">
        <v>67</v>
      </c>
      <c r="C12" s="17"/>
      <c r="D12" s="17">
        <v>350</v>
      </c>
      <c r="F12" s="5">
        <f t="shared" si="0"/>
        <v>218.75</v>
      </c>
      <c r="G12" s="10" t="s">
        <v>70</v>
      </c>
      <c r="I12" s="17">
        <v>1010</v>
      </c>
      <c r="J12" s="17"/>
      <c r="K12" s="18">
        <v>272</v>
      </c>
      <c r="L12" s="19">
        <v>35.5</v>
      </c>
      <c r="M12" s="19">
        <v>3220</v>
      </c>
      <c r="N12" s="19">
        <v>5700</v>
      </c>
      <c r="O12" s="19">
        <v>12670</v>
      </c>
      <c r="P12" s="11">
        <f t="shared" si="1"/>
        <v>0.77714285714285714</v>
      </c>
      <c r="R12" s="11">
        <f t="shared" si="2"/>
        <v>7.6619718309859151</v>
      </c>
      <c r="S12" s="11">
        <f t="shared" si="3"/>
        <v>3.7663218820531994</v>
      </c>
      <c r="T12" s="11">
        <f t="shared" si="4"/>
        <v>1.1696651807618632</v>
      </c>
      <c r="V12" s="12">
        <f t="shared" si="5"/>
        <v>0.33014399999999999</v>
      </c>
      <c r="W12" s="12">
        <f t="shared" si="6"/>
        <v>0.20634</v>
      </c>
      <c r="X12" s="12">
        <f t="shared" si="7"/>
        <v>1.06306368</v>
      </c>
      <c r="Y12" s="12">
        <f t="shared" si="8"/>
        <v>0.66441479999999997</v>
      </c>
      <c r="Z12" s="12">
        <f t="shared" si="9"/>
        <v>0.16228571428571428</v>
      </c>
      <c r="AA12" s="12">
        <f t="shared" si="10"/>
        <v>0.10142857142857142</v>
      </c>
      <c r="AB12" s="11">
        <f t="shared" si="11"/>
        <v>6.1619718309859151</v>
      </c>
      <c r="AC12" s="11">
        <f t="shared" si="12"/>
        <v>9.8591549295774641</v>
      </c>
      <c r="AD12" s="11">
        <f t="shared" si="13"/>
        <v>3.0289812930115345</v>
      </c>
      <c r="AE12" s="11">
        <f t="shared" si="14"/>
        <v>4.8463700688184552</v>
      </c>
      <c r="AF12" s="11">
        <f t="shared" si="15"/>
        <v>0.94067742018991751</v>
      </c>
      <c r="AG12" s="11">
        <f t="shared" si="16"/>
        <v>1.505083872303868</v>
      </c>
    </row>
    <row r="13" spans="1:33">
      <c r="B13" s="20" t="s">
        <v>68</v>
      </c>
      <c r="C13" s="17"/>
      <c r="D13" s="17">
        <v>420</v>
      </c>
      <c r="F13" s="5">
        <f t="shared" si="0"/>
        <v>262.5</v>
      </c>
      <c r="G13" s="10" t="s">
        <v>71</v>
      </c>
      <c r="I13" s="17">
        <v>1300</v>
      </c>
      <c r="J13" s="17"/>
      <c r="K13" s="18">
        <v>272</v>
      </c>
      <c r="L13" s="19">
        <v>49.8</v>
      </c>
      <c r="M13" s="19">
        <v>3600</v>
      </c>
      <c r="N13" s="19">
        <v>5850</v>
      </c>
      <c r="O13" s="19">
        <v>15340</v>
      </c>
      <c r="P13" s="11">
        <f t="shared" si="1"/>
        <v>0.64761904761904765</v>
      </c>
      <c r="R13" s="11">
        <f t="shared" si="2"/>
        <v>5.4618473895582333</v>
      </c>
      <c r="S13" s="11">
        <f t="shared" si="3"/>
        <v>3.0310121574789108</v>
      </c>
      <c r="T13" s="11">
        <f t="shared" si="4"/>
        <v>0.84194782152191971</v>
      </c>
      <c r="V13" s="12">
        <f t="shared" si="5"/>
        <v>0.34186285714285713</v>
      </c>
      <c r="W13" s="12">
        <f t="shared" si="6"/>
        <v>0.21366428571428572</v>
      </c>
      <c r="X13" s="12">
        <f t="shared" si="7"/>
        <v>1.2307062857142859</v>
      </c>
      <c r="Y13" s="12">
        <f t="shared" si="8"/>
        <v>0.76919142857142864</v>
      </c>
      <c r="Z13" s="12">
        <f t="shared" si="9"/>
        <v>0.1897142857142857</v>
      </c>
      <c r="AA13" s="12">
        <f t="shared" si="10"/>
        <v>0.11857142857142856</v>
      </c>
      <c r="AB13" s="11">
        <f t="shared" si="11"/>
        <v>5.2710843373493983</v>
      </c>
      <c r="AC13" s="11">
        <f t="shared" si="12"/>
        <v>8.4337349397590362</v>
      </c>
      <c r="AD13" s="11">
        <f t="shared" si="13"/>
        <v>2.9251496005081403</v>
      </c>
      <c r="AE13" s="11">
        <f t="shared" si="14"/>
        <v>4.6802393608130251</v>
      </c>
      <c r="AF13" s="11">
        <f t="shared" si="15"/>
        <v>0.81254155569670561</v>
      </c>
      <c r="AG13" s="11">
        <f t="shared" si="16"/>
        <v>1.3000664891147291</v>
      </c>
    </row>
    <row r="14" spans="1:33">
      <c r="B14" s="20"/>
      <c r="C14" s="17"/>
      <c r="D14" s="17"/>
      <c r="G14" s="10"/>
      <c r="I14" s="17"/>
      <c r="J14" s="17"/>
      <c r="K14" s="18"/>
      <c r="L14" s="19"/>
      <c r="M14" s="19"/>
      <c r="N14" s="19"/>
      <c r="O14" s="19"/>
      <c r="P14" s="11"/>
      <c r="R14" s="11"/>
      <c r="S14" s="11"/>
      <c r="T14" s="11"/>
      <c r="V14" s="12"/>
      <c r="W14" s="12"/>
      <c r="X14" s="12"/>
      <c r="Y14" s="12"/>
      <c r="Z14" s="12"/>
      <c r="AA14" s="12"/>
      <c r="AB14" s="11"/>
      <c r="AC14" s="11"/>
      <c r="AD14" s="11"/>
      <c r="AE14" s="11"/>
      <c r="AF14" s="11"/>
      <c r="AG14" s="11"/>
    </row>
    <row r="15" spans="1:33">
      <c r="A15" s="14" t="s">
        <v>72</v>
      </c>
      <c r="B15" s="20"/>
      <c r="C15" s="17"/>
      <c r="D15" s="17"/>
      <c r="G15" s="10"/>
      <c r="I15" s="17"/>
      <c r="J15" s="17"/>
      <c r="K15" s="18"/>
      <c r="L15" s="19"/>
      <c r="M15" s="19"/>
      <c r="N15" s="19"/>
      <c r="O15" s="19"/>
      <c r="P15" s="11"/>
      <c r="R15" s="11"/>
      <c r="S15" s="11"/>
      <c r="T15" s="11"/>
      <c r="V15" s="12"/>
      <c r="W15" s="12"/>
      <c r="X15" s="12"/>
      <c r="Y15" s="12"/>
      <c r="Z15" s="12"/>
      <c r="AA15" s="12"/>
      <c r="AB15" s="11"/>
      <c r="AC15" s="11"/>
      <c r="AD15" s="11"/>
      <c r="AE15" s="11"/>
      <c r="AF15" s="11"/>
      <c r="AG15" s="11"/>
    </row>
    <row r="16" spans="1:33">
      <c r="B16" s="20" t="s">
        <v>73</v>
      </c>
      <c r="C16" s="17"/>
      <c r="D16" s="17"/>
      <c r="G16" s="10" t="s">
        <v>75</v>
      </c>
      <c r="I16" s="17"/>
      <c r="J16" s="17"/>
      <c r="K16" s="18">
        <v>300</v>
      </c>
      <c r="L16" s="19">
        <v>44</v>
      </c>
      <c r="M16" s="19">
        <v>3808</v>
      </c>
      <c r="N16" s="19">
        <v>4107</v>
      </c>
      <c r="O16" s="19">
        <v>13966</v>
      </c>
      <c r="P16" s="11"/>
      <c r="R16" s="11">
        <f t="shared" si="2"/>
        <v>6.8181818181818183</v>
      </c>
      <c r="S16" s="11">
        <f t="shared" si="3"/>
        <v>5.2302748812806055</v>
      </c>
      <c r="T16" s="11">
        <f t="shared" si="4"/>
        <v>1.3734965549581424</v>
      </c>
      <c r="V16" s="12"/>
      <c r="W16" s="12"/>
      <c r="X16" s="12"/>
      <c r="Y16" s="12"/>
      <c r="Z16" s="12"/>
      <c r="AA16" s="12"/>
      <c r="AB16" s="11"/>
      <c r="AC16" s="11"/>
      <c r="AD16" s="11"/>
      <c r="AE16" s="11"/>
      <c r="AF16" s="11"/>
      <c r="AG16" s="11"/>
    </row>
    <row r="17" spans="1:33">
      <c r="B17" s="20" t="s">
        <v>74</v>
      </c>
      <c r="C17" s="17"/>
      <c r="D17" s="17"/>
      <c r="G17" s="10" t="s">
        <v>58</v>
      </c>
      <c r="I17" s="17"/>
      <c r="J17" s="17"/>
      <c r="K17" s="18">
        <v>300</v>
      </c>
      <c r="L17" s="19">
        <v>41</v>
      </c>
      <c r="M17" s="19">
        <v>3808</v>
      </c>
      <c r="N17" s="19">
        <v>4107</v>
      </c>
      <c r="O17" s="19">
        <v>13966</v>
      </c>
      <c r="P17" s="11"/>
      <c r="R17" s="11">
        <f t="shared" si="2"/>
        <v>7.3170731707317076</v>
      </c>
      <c r="S17" s="11">
        <f t="shared" si="3"/>
        <v>5.2302748812806055</v>
      </c>
      <c r="T17" s="11">
        <f t="shared" si="4"/>
        <v>1.3734965549581424</v>
      </c>
      <c r="V17" s="12"/>
      <c r="W17" s="12"/>
      <c r="X17" s="12"/>
      <c r="Y17" s="12"/>
      <c r="Z17" s="12"/>
      <c r="AA17" s="12"/>
      <c r="AB17" s="11"/>
      <c r="AC17" s="11"/>
      <c r="AD17" s="11"/>
      <c r="AE17" s="11"/>
      <c r="AF17" s="11"/>
      <c r="AG17" s="11"/>
    </row>
    <row r="18" spans="1:33" s="17" customFormat="1">
      <c r="A18" s="15"/>
      <c r="B18" s="20"/>
      <c r="E18" s="5"/>
      <c r="F18" s="5"/>
      <c r="G18" s="18"/>
      <c r="H18" s="19"/>
      <c r="K18" s="18"/>
      <c r="L18" s="19"/>
      <c r="M18" s="19"/>
      <c r="N18" s="19"/>
      <c r="O18" s="19"/>
      <c r="P18" s="11"/>
      <c r="R18" s="11"/>
      <c r="S18" s="11"/>
      <c r="T18" s="11"/>
      <c r="V18" s="12"/>
      <c r="W18" s="12"/>
      <c r="X18" s="12"/>
      <c r="Y18" s="12"/>
      <c r="Z18" s="12"/>
      <c r="AA18" s="12"/>
      <c r="AB18" s="11"/>
      <c r="AC18" s="11"/>
      <c r="AD18" s="11"/>
      <c r="AE18" s="11"/>
      <c r="AF18" s="11"/>
      <c r="AG18" s="11"/>
    </row>
    <row r="19" spans="1:33">
      <c r="A19" s="14" t="s">
        <v>76</v>
      </c>
      <c r="B19" s="16"/>
      <c r="D19" s="17">
        <v>400</v>
      </c>
      <c r="F19" s="5">
        <f>D19/1.6</f>
        <v>250</v>
      </c>
      <c r="G19" s="10" t="s">
        <v>57</v>
      </c>
      <c r="H19" s="5">
        <v>1330</v>
      </c>
      <c r="I19" s="17">
        <v>1150</v>
      </c>
      <c r="J19" s="17"/>
      <c r="K19" s="17">
        <v>170</v>
      </c>
      <c r="L19" s="19">
        <v>50</v>
      </c>
      <c r="M19" s="19">
        <v>4050</v>
      </c>
      <c r="N19" s="19">
        <v>4420</v>
      </c>
      <c r="O19" s="19">
        <v>15090</v>
      </c>
      <c r="P19" s="11">
        <f t="shared" si="1"/>
        <v>0.42499999999999999</v>
      </c>
      <c r="R19" s="11">
        <f t="shared" si="2"/>
        <v>3.4</v>
      </c>
      <c r="S19" s="11">
        <f t="shared" si="3"/>
        <v>2.54880970586736</v>
      </c>
      <c r="T19" s="11">
        <f t="shared" si="4"/>
        <v>0.6293357298437926</v>
      </c>
      <c r="V19" s="12">
        <f t="shared" si="5"/>
        <v>0.26679120000000001</v>
      </c>
      <c r="W19" s="12">
        <f t="shared" si="6"/>
        <v>0.16674449999999999</v>
      </c>
      <c r="X19" s="12">
        <f t="shared" si="7"/>
        <v>1.0805043599999999</v>
      </c>
      <c r="Y19" s="12">
        <f t="shared" si="8"/>
        <v>0.67531522499999996</v>
      </c>
      <c r="Z19" s="12">
        <f t="shared" si="9"/>
        <v>0.2</v>
      </c>
      <c r="AA19" s="12">
        <f t="shared" si="10"/>
        <v>0.125</v>
      </c>
      <c r="AB19" s="11">
        <f t="shared" si="11"/>
        <v>5</v>
      </c>
      <c r="AC19" s="11">
        <f t="shared" si="12"/>
        <v>8</v>
      </c>
      <c r="AD19" s="11">
        <f t="shared" si="13"/>
        <v>3.748249567452</v>
      </c>
      <c r="AE19" s="11">
        <f t="shared" si="14"/>
        <v>5.9971993079232</v>
      </c>
      <c r="AF19" s="11">
        <f t="shared" si="15"/>
        <v>0.92549372035851851</v>
      </c>
      <c r="AG19" s="11">
        <f t="shared" si="16"/>
        <v>1.4807899525736297</v>
      </c>
    </row>
    <row r="20" spans="1:33">
      <c r="B20" s="20"/>
      <c r="D20" s="17"/>
      <c r="G20" s="10"/>
      <c r="I20" s="17"/>
      <c r="J20" s="17"/>
      <c r="K20" s="18"/>
      <c r="L20" s="19"/>
      <c r="M20" s="19"/>
      <c r="N20" s="19"/>
      <c r="O20" s="19"/>
      <c r="P20" s="11"/>
      <c r="R20" s="11"/>
      <c r="S20" s="11"/>
      <c r="T20" s="11"/>
      <c r="V20" s="12"/>
      <c r="W20" s="12"/>
      <c r="X20" s="12"/>
      <c r="Y20" s="12"/>
      <c r="Z20" s="12"/>
      <c r="AA20" s="12"/>
      <c r="AB20" s="11"/>
      <c r="AC20" s="11"/>
      <c r="AD20" s="11"/>
      <c r="AE20" s="11"/>
      <c r="AF20" s="11"/>
      <c r="AG20" s="11"/>
    </row>
    <row r="21" spans="1:33">
      <c r="A21" s="14" t="s">
        <v>52</v>
      </c>
      <c r="B21" s="20"/>
      <c r="D21" s="17"/>
      <c r="G21" s="10"/>
      <c r="I21" s="17"/>
      <c r="J21" s="17"/>
      <c r="K21" s="18"/>
      <c r="L21" s="19"/>
      <c r="M21" s="19"/>
      <c r="N21" s="19"/>
      <c r="O21" s="19"/>
      <c r="P21" s="11"/>
      <c r="R21" s="11"/>
      <c r="S21" s="11"/>
      <c r="T21" s="11"/>
      <c r="V21" s="12"/>
      <c r="W21" s="12"/>
      <c r="X21" s="12"/>
      <c r="Y21" s="12"/>
      <c r="Z21" s="12"/>
      <c r="AA21" s="12"/>
      <c r="AB21" s="11"/>
      <c r="AC21" s="11"/>
      <c r="AD21" s="11"/>
      <c r="AE21" s="11"/>
      <c r="AF21" s="11"/>
      <c r="AG21" s="11"/>
    </row>
    <row r="22" spans="1:33">
      <c r="A22" s="1" t="s">
        <v>77</v>
      </c>
      <c r="D22" s="17"/>
      <c r="G22" s="10"/>
      <c r="I22" s="17"/>
      <c r="J22" s="17"/>
      <c r="K22" s="18"/>
      <c r="L22" s="19"/>
      <c r="M22" s="19"/>
      <c r="N22" s="19"/>
      <c r="O22" s="19"/>
      <c r="P22" s="11"/>
      <c r="R22" s="11"/>
      <c r="S22" s="11"/>
      <c r="T22" s="11"/>
      <c r="V22" s="12"/>
      <c r="W22" s="12"/>
      <c r="X22" s="12"/>
      <c r="Y22" s="12"/>
      <c r="Z22" s="12"/>
      <c r="AA22" s="12"/>
      <c r="AB22" s="11"/>
      <c r="AC22" s="11"/>
      <c r="AD22" s="11"/>
      <c r="AE22" s="11"/>
      <c r="AF22" s="11"/>
      <c r="AG22" s="11"/>
    </row>
    <row r="23" spans="1:33">
      <c r="B23" s="20" t="s">
        <v>78</v>
      </c>
      <c r="D23" s="17">
        <v>700</v>
      </c>
      <c r="F23" s="5">
        <f t="shared" ref="E23:F52" si="17">D23/1.6</f>
        <v>437.5</v>
      </c>
      <c r="G23" s="10" t="s">
        <v>93</v>
      </c>
      <c r="H23" s="5">
        <v>1650</v>
      </c>
      <c r="I23" s="17">
        <v>1300</v>
      </c>
      <c r="J23" s="17"/>
      <c r="K23" s="18">
        <v>738</v>
      </c>
      <c r="L23" s="19">
        <v>105</v>
      </c>
      <c r="M23" s="19">
        <v>5000</v>
      </c>
      <c r="N23" s="19">
        <v>12000</v>
      </c>
      <c r="O23" s="19">
        <v>25000</v>
      </c>
      <c r="P23" s="11">
        <f t="shared" si="1"/>
        <v>1.0542857142857143</v>
      </c>
      <c r="R23" s="11">
        <f t="shared" si="2"/>
        <v>7.0285714285714285</v>
      </c>
      <c r="S23" s="11">
        <f t="shared" si="3"/>
        <v>2.46</v>
      </c>
      <c r="T23" s="11">
        <f t="shared" si="4"/>
        <v>0.49199999999999994</v>
      </c>
      <c r="V23" s="12">
        <f t="shared" si="5"/>
        <v>0.68571428571428572</v>
      </c>
      <c r="W23" s="12">
        <f t="shared" si="6"/>
        <v>0.42857142857142855</v>
      </c>
      <c r="X23" s="12">
        <f t="shared" si="7"/>
        <v>3.4285714285714284</v>
      </c>
      <c r="Y23" s="12">
        <f t="shared" si="8"/>
        <v>2.1428571428571428</v>
      </c>
      <c r="Z23" s="12">
        <f t="shared" si="9"/>
        <v>0.24</v>
      </c>
      <c r="AA23" s="12">
        <f t="shared" si="10"/>
        <v>0.15</v>
      </c>
      <c r="AB23" s="11">
        <f t="shared" si="11"/>
        <v>4.166666666666667</v>
      </c>
      <c r="AC23" s="11">
        <f t="shared" si="12"/>
        <v>6.666666666666667</v>
      </c>
      <c r="AD23" s="11">
        <f t="shared" si="13"/>
        <v>1.4583333333333333</v>
      </c>
      <c r="AE23" s="11">
        <f t="shared" si="14"/>
        <v>2.333333333333333</v>
      </c>
      <c r="AF23" s="11">
        <f t="shared" si="15"/>
        <v>0.29166666666666663</v>
      </c>
      <c r="AG23" s="11">
        <f t="shared" si="16"/>
        <v>0.46666666666666673</v>
      </c>
    </row>
    <row r="24" spans="1:33">
      <c r="B24" s="20" t="s">
        <v>79</v>
      </c>
      <c r="D24" s="17">
        <v>500</v>
      </c>
      <c r="F24" s="5">
        <f t="shared" si="17"/>
        <v>312.5</v>
      </c>
      <c r="G24" s="10" t="s">
        <v>94</v>
      </c>
      <c r="H24" s="5">
        <v>1450</v>
      </c>
      <c r="I24" s="17">
        <v>1300</v>
      </c>
      <c r="J24" s="17"/>
      <c r="K24" s="18">
        <v>552</v>
      </c>
      <c r="L24" s="19">
        <v>85</v>
      </c>
      <c r="M24" s="19">
        <v>3750</v>
      </c>
      <c r="N24" s="19">
        <v>12000</v>
      </c>
      <c r="O24" s="19">
        <v>22000</v>
      </c>
      <c r="P24" s="11">
        <f t="shared" si="1"/>
        <v>1.1040000000000001</v>
      </c>
      <c r="R24" s="11">
        <f t="shared" si="2"/>
        <v>6.4941176470588236</v>
      </c>
      <c r="S24" s="11">
        <f t="shared" si="3"/>
        <v>2.0909090909090908</v>
      </c>
      <c r="T24" s="11">
        <f t="shared" si="4"/>
        <v>0.55757575757575761</v>
      </c>
      <c r="V24" s="12">
        <f t="shared" si="5"/>
        <v>0.8448</v>
      </c>
      <c r="W24" s="12">
        <f t="shared" si="6"/>
        <v>0.52800000000000002</v>
      </c>
      <c r="X24" s="12">
        <f t="shared" si="7"/>
        <v>3.1680000000000001</v>
      </c>
      <c r="Y24" s="12">
        <f t="shared" si="8"/>
        <v>1.98</v>
      </c>
      <c r="Z24" s="12">
        <f t="shared" si="9"/>
        <v>0.27200000000000002</v>
      </c>
      <c r="AA24" s="12">
        <f t="shared" si="10"/>
        <v>0.17</v>
      </c>
      <c r="AB24" s="11">
        <f t="shared" si="11"/>
        <v>3.6764705882352939</v>
      </c>
      <c r="AC24" s="11">
        <f t="shared" si="12"/>
        <v>5.882352941176471</v>
      </c>
      <c r="AD24" s="11">
        <f t="shared" si="13"/>
        <v>1.1837121212121211</v>
      </c>
      <c r="AE24" s="11">
        <f t="shared" si="14"/>
        <v>1.8939393939393938</v>
      </c>
      <c r="AF24" s="11">
        <f t="shared" si="15"/>
        <v>0.31565656565656564</v>
      </c>
      <c r="AG24" s="11">
        <f t="shared" si="16"/>
        <v>0.50505050505050508</v>
      </c>
    </row>
    <row r="25" spans="1:33">
      <c r="B25" s="20" t="s">
        <v>80</v>
      </c>
      <c r="D25" s="17">
        <v>450</v>
      </c>
      <c r="F25" s="5">
        <f t="shared" si="17"/>
        <v>281.25</v>
      </c>
      <c r="G25" s="10" t="s">
        <v>56</v>
      </c>
      <c r="H25" s="5">
        <v>1255</v>
      </c>
      <c r="I25" s="17">
        <v>1300</v>
      </c>
      <c r="J25" s="17"/>
      <c r="K25" s="18">
        <v>392</v>
      </c>
      <c r="L25" s="19">
        <v>73</v>
      </c>
      <c r="M25" s="19">
        <v>3750</v>
      </c>
      <c r="N25" s="19">
        <v>7000</v>
      </c>
      <c r="O25" s="19">
        <v>20800</v>
      </c>
      <c r="P25" s="11">
        <f t="shared" si="1"/>
        <v>0.87111111111111106</v>
      </c>
      <c r="R25" s="11">
        <f t="shared" si="2"/>
        <v>5.3698630136986303</v>
      </c>
      <c r="S25" s="11">
        <f t="shared" si="3"/>
        <v>2.6923076923076925</v>
      </c>
      <c r="T25" s="11">
        <f t="shared" si="4"/>
        <v>0.71794871794871795</v>
      </c>
      <c r="V25" s="12">
        <f t="shared" si="5"/>
        <v>0.51768888888888887</v>
      </c>
      <c r="W25" s="12">
        <f t="shared" si="6"/>
        <v>0.32355555555555554</v>
      </c>
      <c r="X25" s="12">
        <f t="shared" si="7"/>
        <v>1.9413333333333334</v>
      </c>
      <c r="Y25" s="12">
        <f t="shared" si="8"/>
        <v>1.2133333333333334</v>
      </c>
      <c r="Z25" s="12">
        <f t="shared" si="9"/>
        <v>0.25955555555555554</v>
      </c>
      <c r="AA25" s="12">
        <f t="shared" si="10"/>
        <v>0.16222222222222221</v>
      </c>
      <c r="AB25" s="11">
        <f t="shared" si="11"/>
        <v>3.8527397260273974</v>
      </c>
      <c r="AC25" s="11">
        <f t="shared" si="12"/>
        <v>6.1643835616438354</v>
      </c>
      <c r="AD25" s="11">
        <f t="shared" si="13"/>
        <v>1.9316620879120878</v>
      </c>
      <c r="AE25" s="11">
        <f t="shared" si="14"/>
        <v>3.0906593406593408</v>
      </c>
      <c r="AF25" s="11">
        <f t="shared" si="15"/>
        <v>0.51510989010989017</v>
      </c>
      <c r="AG25" s="11">
        <f t="shared" si="16"/>
        <v>0.82417582417582413</v>
      </c>
    </row>
    <row r="26" spans="1:33">
      <c r="A26" s="14"/>
      <c r="B26" s="20" t="s">
        <v>81</v>
      </c>
      <c r="D26" s="17">
        <v>300</v>
      </c>
      <c r="F26" s="5">
        <f t="shared" si="17"/>
        <v>187.5</v>
      </c>
      <c r="G26" s="10" t="s">
        <v>54</v>
      </c>
      <c r="H26" s="5">
        <v>1055</v>
      </c>
      <c r="I26" s="17">
        <v>1300</v>
      </c>
      <c r="J26" s="17"/>
      <c r="K26" s="18">
        <v>392</v>
      </c>
      <c r="L26" s="19">
        <v>63</v>
      </c>
      <c r="M26" s="19">
        <v>3750</v>
      </c>
      <c r="N26" s="19">
        <v>7000</v>
      </c>
      <c r="O26" s="19">
        <v>21500</v>
      </c>
      <c r="P26" s="11">
        <f t="shared" si="1"/>
        <v>1.3066666666666666</v>
      </c>
      <c r="R26" s="11">
        <f t="shared" si="2"/>
        <v>6.2222222222222223</v>
      </c>
      <c r="S26" s="11">
        <f t="shared" si="3"/>
        <v>2.6046511627906974</v>
      </c>
      <c r="T26" s="11">
        <f t="shared" si="4"/>
        <v>0.6945736434108527</v>
      </c>
      <c r="V26" s="12">
        <f t="shared" si="5"/>
        <v>0.80266666666666664</v>
      </c>
      <c r="W26" s="12">
        <f t="shared" si="6"/>
        <v>0.50166666666666671</v>
      </c>
      <c r="X26" s="12">
        <f t="shared" si="7"/>
        <v>3.01</v>
      </c>
      <c r="Y26" s="12">
        <f t="shared" si="8"/>
        <v>1.8812500000000001</v>
      </c>
      <c r="Z26" s="12">
        <f t="shared" si="9"/>
        <v>0.33600000000000002</v>
      </c>
      <c r="AA26" s="12">
        <f t="shared" si="10"/>
        <v>0.21</v>
      </c>
      <c r="AB26" s="11">
        <f t="shared" si="11"/>
        <v>2.9761904761904763</v>
      </c>
      <c r="AC26" s="11">
        <f t="shared" si="12"/>
        <v>4.7619047619047619</v>
      </c>
      <c r="AD26" s="11">
        <f t="shared" si="13"/>
        <v>1.2458471760797343</v>
      </c>
      <c r="AE26" s="11">
        <f t="shared" si="14"/>
        <v>1.9933554817275747</v>
      </c>
      <c r="AF26" s="11">
        <f t="shared" si="15"/>
        <v>0.33222591362126241</v>
      </c>
      <c r="AG26" s="11">
        <f t="shared" si="16"/>
        <v>0.53156146179401997</v>
      </c>
    </row>
    <row r="27" spans="1:33">
      <c r="B27" s="20" t="s">
        <v>82</v>
      </c>
      <c r="D27" s="17">
        <v>350</v>
      </c>
      <c r="F27" s="5">
        <f t="shared" si="17"/>
        <v>218.75</v>
      </c>
      <c r="G27" s="10" t="s">
        <v>55</v>
      </c>
      <c r="H27" s="5">
        <v>1255</v>
      </c>
      <c r="I27" s="17">
        <v>1200</v>
      </c>
      <c r="K27" s="18">
        <v>382</v>
      </c>
      <c r="L27" s="19">
        <v>57</v>
      </c>
      <c r="M27" s="19">
        <v>3580</v>
      </c>
      <c r="N27" s="19">
        <v>7000</v>
      </c>
      <c r="O27" s="19">
        <v>20800</v>
      </c>
      <c r="P27" s="11">
        <f t="shared" si="1"/>
        <v>1.0914285714285714</v>
      </c>
      <c r="R27" s="11">
        <f t="shared" si="2"/>
        <v>6.7017543859649127</v>
      </c>
      <c r="S27" s="11">
        <f t="shared" si="3"/>
        <v>2.6236263736263736</v>
      </c>
      <c r="T27" s="11">
        <f t="shared" si="4"/>
        <v>0.73285652894591435</v>
      </c>
      <c r="V27" s="12">
        <f t="shared" si="5"/>
        <v>0.66559999999999997</v>
      </c>
      <c r="W27" s="12">
        <f t="shared" si="6"/>
        <v>0.41599999999999998</v>
      </c>
      <c r="X27" s="12">
        <f t="shared" si="7"/>
        <v>2.3828480000000001</v>
      </c>
      <c r="Y27" s="12">
        <f t="shared" si="8"/>
        <v>1.4892800000000002</v>
      </c>
      <c r="Z27" s="12">
        <f t="shared" si="9"/>
        <v>0.26057142857142856</v>
      </c>
      <c r="AA27" s="12">
        <f t="shared" si="10"/>
        <v>0.16285714285714287</v>
      </c>
      <c r="AB27" s="11">
        <f t="shared" si="11"/>
        <v>3.8377192982456139</v>
      </c>
      <c r="AC27" s="11">
        <f t="shared" si="12"/>
        <v>6.1403508771929829</v>
      </c>
      <c r="AD27" s="11">
        <f t="shared" si="13"/>
        <v>1.5024038461538463</v>
      </c>
      <c r="AE27" s="11">
        <f t="shared" si="14"/>
        <v>2.4038461538461537</v>
      </c>
      <c r="AF27" s="11">
        <f t="shared" si="15"/>
        <v>0.41966587881392353</v>
      </c>
      <c r="AG27" s="11">
        <f t="shared" si="16"/>
        <v>0.67146540610227756</v>
      </c>
    </row>
    <row r="28" spans="1:33">
      <c r="B28" s="20" t="s">
        <v>83</v>
      </c>
      <c r="D28" s="17">
        <v>300</v>
      </c>
      <c r="F28" s="5">
        <f t="shared" si="17"/>
        <v>187.5</v>
      </c>
      <c r="G28" s="10" t="s">
        <v>53</v>
      </c>
      <c r="H28" s="33">
        <v>950</v>
      </c>
      <c r="I28" s="23">
        <v>1200</v>
      </c>
      <c r="J28" s="23"/>
      <c r="K28" s="18">
        <v>317</v>
      </c>
      <c r="L28" s="18">
        <v>52</v>
      </c>
      <c r="M28" s="18">
        <v>3680</v>
      </c>
      <c r="N28" s="18">
        <v>7000</v>
      </c>
      <c r="O28" s="18">
        <v>22000</v>
      </c>
      <c r="P28" s="11">
        <f t="shared" si="1"/>
        <v>1.0566666666666666</v>
      </c>
      <c r="R28" s="11">
        <f t="shared" si="2"/>
        <v>6.0961538461538458</v>
      </c>
      <c r="S28" s="11">
        <f t="shared" si="3"/>
        <v>2.0584415584415585</v>
      </c>
      <c r="T28" s="11">
        <f t="shared" si="4"/>
        <v>0.55935911914172787</v>
      </c>
      <c r="V28" s="12">
        <f t="shared" si="5"/>
        <v>0.82133333333333336</v>
      </c>
      <c r="W28" s="12">
        <f t="shared" si="6"/>
        <v>0.51333333333333331</v>
      </c>
      <c r="X28" s="12">
        <f t="shared" si="7"/>
        <v>3.0225066666666667</v>
      </c>
      <c r="Y28" s="12">
        <f t="shared" si="8"/>
        <v>1.8890666666666667</v>
      </c>
      <c r="Z28" s="12">
        <f t="shared" si="9"/>
        <v>0.27733333333333332</v>
      </c>
      <c r="AA28" s="12">
        <f t="shared" si="10"/>
        <v>0.17333333333333334</v>
      </c>
      <c r="AB28" s="11">
        <f t="shared" si="11"/>
        <v>3.6057692307692308</v>
      </c>
      <c r="AC28" s="11">
        <f t="shared" si="12"/>
        <v>5.7692307692307692</v>
      </c>
      <c r="AD28" s="11">
        <f t="shared" si="13"/>
        <v>1.2175324675324675</v>
      </c>
      <c r="AE28" s="11">
        <f t="shared" si="14"/>
        <v>1.9480519480519478</v>
      </c>
      <c r="AF28" s="11">
        <f t="shared" si="15"/>
        <v>0.33085121400338791</v>
      </c>
      <c r="AG28" s="11">
        <f t="shared" si="16"/>
        <v>0.52936194240542067</v>
      </c>
    </row>
    <row r="29" spans="1:33">
      <c r="B29" s="2" t="s">
        <v>84</v>
      </c>
      <c r="D29" s="17">
        <v>350</v>
      </c>
      <c r="F29" s="5">
        <f t="shared" si="17"/>
        <v>218.75</v>
      </c>
      <c r="H29" s="22"/>
      <c r="I29" s="23"/>
      <c r="J29" s="23"/>
      <c r="K29" s="18">
        <v>416</v>
      </c>
      <c r="L29" s="19">
        <v>65</v>
      </c>
      <c r="M29" s="18">
        <v>4900</v>
      </c>
      <c r="N29" s="18">
        <v>10000</v>
      </c>
      <c r="O29" s="18">
        <v>24900</v>
      </c>
      <c r="P29" s="11">
        <f t="shared" si="1"/>
        <v>1.1885714285714286</v>
      </c>
      <c r="R29" s="11">
        <f t="shared" si="2"/>
        <v>6.4</v>
      </c>
      <c r="S29" s="11">
        <f t="shared" si="3"/>
        <v>1.6706827309236947</v>
      </c>
      <c r="T29" s="11">
        <f t="shared" si="4"/>
        <v>0.34095565937218264</v>
      </c>
      <c r="V29" s="12">
        <f t="shared" si="5"/>
        <v>1.1382857142857143</v>
      </c>
      <c r="W29" s="12">
        <f t="shared" si="6"/>
        <v>0.71142857142857141</v>
      </c>
      <c r="X29" s="12">
        <f t="shared" si="7"/>
        <v>5.5775999999999994</v>
      </c>
      <c r="Y29" s="12">
        <f t="shared" si="8"/>
        <v>3.4859999999999998</v>
      </c>
      <c r="Z29" s="12">
        <f t="shared" si="9"/>
        <v>0.29714285714285715</v>
      </c>
      <c r="AA29" s="12">
        <f t="shared" si="10"/>
        <v>0.18571428571428572</v>
      </c>
      <c r="AB29" s="11">
        <f t="shared" si="11"/>
        <v>3.3653846153846154</v>
      </c>
      <c r="AC29" s="11">
        <f t="shared" si="12"/>
        <v>5.384615384615385</v>
      </c>
      <c r="AD29" s="11">
        <f t="shared" si="13"/>
        <v>0.87851405622489964</v>
      </c>
      <c r="AE29" s="11">
        <f t="shared" si="14"/>
        <v>1.4056224899598393</v>
      </c>
      <c r="AF29" s="11">
        <f t="shared" si="15"/>
        <v>0.17928858290304073</v>
      </c>
      <c r="AG29" s="11">
        <f t="shared" si="16"/>
        <v>0.28686173264486514</v>
      </c>
    </row>
    <row r="30" spans="1:33">
      <c r="A30" s="13"/>
      <c r="B30" s="2" t="s">
        <v>85</v>
      </c>
      <c r="D30" s="17">
        <v>600</v>
      </c>
      <c r="F30" s="5">
        <f t="shared" si="17"/>
        <v>375</v>
      </c>
      <c r="G30" s="10" t="s">
        <v>95</v>
      </c>
      <c r="H30" s="33">
        <v>1650</v>
      </c>
      <c r="I30" s="23">
        <v>1300</v>
      </c>
      <c r="J30" s="23"/>
      <c r="K30" s="18">
        <v>540</v>
      </c>
      <c r="L30" s="18">
        <v>64</v>
      </c>
      <c r="M30" s="18">
        <v>3750</v>
      </c>
      <c r="N30" s="18">
        <v>9000</v>
      </c>
      <c r="O30" s="18">
        <v>18200</v>
      </c>
      <c r="P30" s="11">
        <f t="shared" si="1"/>
        <v>0.9</v>
      </c>
      <c r="R30" s="11">
        <f t="shared" si="2"/>
        <v>8.4375</v>
      </c>
      <c r="S30" s="11">
        <f t="shared" si="3"/>
        <v>3.296703296703297</v>
      </c>
      <c r="T30" s="11">
        <f t="shared" si="4"/>
        <v>0.87912087912087911</v>
      </c>
      <c r="V30" s="12">
        <f t="shared" si="5"/>
        <v>0.43680000000000002</v>
      </c>
      <c r="W30" s="12">
        <f t="shared" si="6"/>
        <v>0.27300000000000002</v>
      </c>
      <c r="X30" s="12">
        <f t="shared" si="7"/>
        <v>1.6379999999999999</v>
      </c>
      <c r="Y30" s="12">
        <f t="shared" si="8"/>
        <v>1.0237499999999999</v>
      </c>
      <c r="Z30" s="12">
        <f t="shared" si="9"/>
        <v>0.17066666666666666</v>
      </c>
      <c r="AA30" s="12">
        <f t="shared" si="10"/>
        <v>0.10666666666666667</v>
      </c>
      <c r="AB30" s="11">
        <f t="shared" si="11"/>
        <v>5.859375</v>
      </c>
      <c r="AC30" s="11">
        <f t="shared" si="12"/>
        <v>9.375</v>
      </c>
      <c r="AD30" s="11">
        <f t="shared" si="13"/>
        <v>2.2893772893772892</v>
      </c>
      <c r="AE30" s="11">
        <f t="shared" si="14"/>
        <v>3.6630036630036633</v>
      </c>
      <c r="AF30" s="11">
        <f t="shared" si="15"/>
        <v>0.61050061050061044</v>
      </c>
      <c r="AG30" s="11">
        <f t="shared" si="16"/>
        <v>0.97680097680097677</v>
      </c>
    </row>
    <row r="31" spans="1:33">
      <c r="B31" s="20" t="s">
        <v>86</v>
      </c>
      <c r="D31" s="17">
        <v>500</v>
      </c>
      <c r="F31" s="5">
        <f t="shared" si="17"/>
        <v>312.5</v>
      </c>
      <c r="G31" s="10" t="s">
        <v>94</v>
      </c>
      <c r="H31" s="33">
        <v>1450</v>
      </c>
      <c r="I31" s="23">
        <v>1300</v>
      </c>
      <c r="J31" s="23"/>
      <c r="K31" s="18">
        <v>410</v>
      </c>
      <c r="L31" s="18">
        <v>60</v>
      </c>
      <c r="M31" s="18">
        <v>3750</v>
      </c>
      <c r="N31" s="18">
        <v>9000</v>
      </c>
      <c r="O31" s="18">
        <v>18200</v>
      </c>
      <c r="P31" s="11">
        <f t="shared" si="1"/>
        <v>0.82</v>
      </c>
      <c r="R31" s="11">
        <f t="shared" si="2"/>
        <v>6.833333333333333</v>
      </c>
      <c r="S31" s="11">
        <f t="shared" si="3"/>
        <v>2.503052503052503</v>
      </c>
      <c r="T31" s="11">
        <f t="shared" si="4"/>
        <v>0.66748066748066748</v>
      </c>
      <c r="V31" s="12">
        <f t="shared" si="5"/>
        <v>0.52416000000000007</v>
      </c>
      <c r="W31" s="12">
        <f t="shared" si="6"/>
        <v>0.3276</v>
      </c>
      <c r="X31" s="12">
        <f t="shared" si="7"/>
        <v>1.9656</v>
      </c>
      <c r="Y31" s="12">
        <f t="shared" si="8"/>
        <v>1.2284999999999999</v>
      </c>
      <c r="Z31" s="12">
        <f t="shared" si="9"/>
        <v>0.192</v>
      </c>
      <c r="AA31" s="12">
        <f t="shared" si="10"/>
        <v>0.12</v>
      </c>
      <c r="AB31" s="11">
        <f t="shared" si="11"/>
        <v>5.208333333333333</v>
      </c>
      <c r="AC31" s="11">
        <f t="shared" si="12"/>
        <v>8.3333333333333339</v>
      </c>
      <c r="AD31" s="11">
        <f t="shared" si="13"/>
        <v>1.9078144078144079</v>
      </c>
      <c r="AE31" s="11">
        <f t="shared" si="14"/>
        <v>3.0525030525030523</v>
      </c>
      <c r="AF31" s="11">
        <f t="shared" si="15"/>
        <v>0.50875050875050876</v>
      </c>
      <c r="AG31" s="11">
        <f t="shared" si="16"/>
        <v>0.81400081400081403</v>
      </c>
    </row>
    <row r="32" spans="1:33">
      <c r="B32" s="2" t="s">
        <v>87</v>
      </c>
      <c r="D32" s="17">
        <v>450</v>
      </c>
      <c r="F32" s="5">
        <f t="shared" si="17"/>
        <v>281.25</v>
      </c>
      <c r="G32" s="10" t="s">
        <v>56</v>
      </c>
      <c r="H32" s="33">
        <v>1255</v>
      </c>
      <c r="I32" s="23">
        <v>1300</v>
      </c>
      <c r="J32" s="23"/>
      <c r="K32" s="18">
        <v>365</v>
      </c>
      <c r="L32" s="18">
        <v>53</v>
      </c>
      <c r="M32" s="18">
        <v>3750</v>
      </c>
      <c r="N32" s="18">
        <v>7500</v>
      </c>
      <c r="O32" s="18">
        <v>16600</v>
      </c>
      <c r="P32" s="11">
        <f t="shared" si="1"/>
        <v>0.81111111111111112</v>
      </c>
      <c r="R32" s="11">
        <f t="shared" si="2"/>
        <v>6.8867924528301883</v>
      </c>
      <c r="S32" s="11">
        <f t="shared" si="3"/>
        <v>2.9317269076305221</v>
      </c>
      <c r="T32" s="11">
        <f t="shared" si="4"/>
        <v>0.78179384203480584</v>
      </c>
      <c r="V32" s="12">
        <f t="shared" si="5"/>
        <v>0.44266666666666665</v>
      </c>
      <c r="W32" s="12">
        <f t="shared" si="6"/>
        <v>0.27666666666666667</v>
      </c>
      <c r="X32" s="12">
        <f t="shared" si="7"/>
        <v>1.66</v>
      </c>
      <c r="Y32" s="12">
        <f t="shared" si="8"/>
        <v>1.0375000000000001</v>
      </c>
      <c r="Z32" s="12">
        <f t="shared" si="9"/>
        <v>0.18844444444444444</v>
      </c>
      <c r="AA32" s="12">
        <f t="shared" si="10"/>
        <v>0.11777777777777777</v>
      </c>
      <c r="AB32" s="11">
        <f t="shared" si="11"/>
        <v>5.3066037735849054</v>
      </c>
      <c r="AC32" s="11">
        <f t="shared" si="12"/>
        <v>8.4905660377358494</v>
      </c>
      <c r="AD32" s="11">
        <f t="shared" si="13"/>
        <v>2.2590361445783134</v>
      </c>
      <c r="AE32" s="11">
        <f t="shared" si="14"/>
        <v>3.6144578313253013</v>
      </c>
      <c r="AF32" s="11">
        <f t="shared" si="15"/>
        <v>0.60240963855421681</v>
      </c>
      <c r="AG32" s="11">
        <f t="shared" si="16"/>
        <v>0.96385542168674709</v>
      </c>
    </row>
    <row r="33" spans="1:33">
      <c r="A33" s="15"/>
      <c r="B33" s="2" t="s">
        <v>88</v>
      </c>
      <c r="D33" s="17">
        <v>300</v>
      </c>
      <c r="F33" s="5">
        <f t="shared" si="17"/>
        <v>187.5</v>
      </c>
      <c r="G33" s="10" t="s">
        <v>54</v>
      </c>
      <c r="H33" s="33">
        <v>1055</v>
      </c>
      <c r="I33" s="23">
        <v>1300</v>
      </c>
      <c r="K33" s="18">
        <v>283</v>
      </c>
      <c r="L33" s="18">
        <v>50</v>
      </c>
      <c r="M33" s="18">
        <v>3750</v>
      </c>
      <c r="N33" s="18">
        <v>7500</v>
      </c>
      <c r="O33" s="18">
        <v>15800</v>
      </c>
      <c r="P33" s="11">
        <f t="shared" si="1"/>
        <v>0.94333333333333336</v>
      </c>
      <c r="R33" s="11">
        <f t="shared" si="2"/>
        <v>5.66</v>
      </c>
      <c r="S33" s="11">
        <f t="shared" si="3"/>
        <v>2.3881856540084385</v>
      </c>
      <c r="T33" s="11">
        <f t="shared" si="4"/>
        <v>0.63684950773558369</v>
      </c>
      <c r="V33" s="12">
        <f t="shared" si="5"/>
        <v>0.63200000000000001</v>
      </c>
      <c r="W33" s="12">
        <f t="shared" si="6"/>
        <v>0.39500000000000002</v>
      </c>
      <c r="X33" s="12">
        <f t="shared" si="7"/>
        <v>2.37</v>
      </c>
      <c r="Y33" s="12">
        <f t="shared" si="8"/>
        <v>1.48125</v>
      </c>
      <c r="Z33" s="12">
        <f t="shared" si="9"/>
        <v>0.26666666666666666</v>
      </c>
      <c r="AA33" s="12">
        <f t="shared" si="10"/>
        <v>0.16666666666666666</v>
      </c>
      <c r="AB33" s="11">
        <f t="shared" si="11"/>
        <v>3.75</v>
      </c>
      <c r="AC33" s="11">
        <f t="shared" si="12"/>
        <v>6</v>
      </c>
      <c r="AD33" s="11">
        <f t="shared" si="13"/>
        <v>1.5822784810126582</v>
      </c>
      <c r="AE33" s="11">
        <f t="shared" si="14"/>
        <v>2.5316455696202529</v>
      </c>
      <c r="AF33" s="11">
        <f t="shared" si="15"/>
        <v>0.42194092827004215</v>
      </c>
      <c r="AG33" s="11">
        <f t="shared" si="16"/>
        <v>0.67510548523206748</v>
      </c>
    </row>
    <row r="34" spans="1:33">
      <c r="A34" s="24"/>
      <c r="B34" s="2" t="s">
        <v>89</v>
      </c>
      <c r="D34" s="17">
        <v>200</v>
      </c>
      <c r="F34" s="5">
        <f t="shared" si="17"/>
        <v>125</v>
      </c>
      <c r="G34" s="10" t="s">
        <v>53</v>
      </c>
      <c r="H34" s="33">
        <v>950</v>
      </c>
      <c r="I34" s="23">
        <v>1200</v>
      </c>
      <c r="J34" s="23"/>
      <c r="K34" s="18">
        <v>242</v>
      </c>
      <c r="L34" s="18">
        <v>32</v>
      </c>
      <c r="M34" s="18">
        <v>3500</v>
      </c>
      <c r="N34" s="18">
        <v>6000</v>
      </c>
      <c r="O34" s="18">
        <v>15800</v>
      </c>
      <c r="P34" s="11">
        <f t="shared" si="1"/>
        <v>1.21</v>
      </c>
      <c r="R34" s="11">
        <f t="shared" si="2"/>
        <v>7.5625</v>
      </c>
      <c r="S34" s="11">
        <f t="shared" si="3"/>
        <v>2.5527426160337554</v>
      </c>
      <c r="T34" s="11">
        <f t="shared" si="4"/>
        <v>0.7293550331525015</v>
      </c>
      <c r="V34" s="12">
        <f t="shared" si="5"/>
        <v>0.75839999999999996</v>
      </c>
      <c r="W34" s="12">
        <f t="shared" si="6"/>
        <v>0.47399999999999998</v>
      </c>
      <c r="X34" s="12">
        <f t="shared" si="7"/>
        <v>2.6543999999999999</v>
      </c>
      <c r="Y34" s="12">
        <f t="shared" si="8"/>
        <v>1.659</v>
      </c>
      <c r="Z34" s="12">
        <f t="shared" si="9"/>
        <v>0.25600000000000001</v>
      </c>
      <c r="AA34" s="12">
        <f t="shared" si="10"/>
        <v>0.16</v>
      </c>
      <c r="AB34" s="11">
        <f t="shared" si="11"/>
        <v>3.90625</v>
      </c>
      <c r="AC34" s="11">
        <f t="shared" si="12"/>
        <v>6.25</v>
      </c>
      <c r="AD34" s="11">
        <f t="shared" si="13"/>
        <v>1.3185654008438819</v>
      </c>
      <c r="AE34" s="11">
        <f t="shared" si="14"/>
        <v>2.109704641350211</v>
      </c>
      <c r="AF34" s="11">
        <f t="shared" si="15"/>
        <v>0.37673297166968056</v>
      </c>
      <c r="AG34" s="11">
        <f t="shared" si="16"/>
        <v>0.60277275467148894</v>
      </c>
    </row>
    <row r="35" spans="1:33">
      <c r="B35" s="2" t="s">
        <v>90</v>
      </c>
      <c r="D35" s="17">
        <v>200</v>
      </c>
      <c r="F35" s="5">
        <f t="shared" si="17"/>
        <v>125</v>
      </c>
      <c r="G35" s="10" t="s">
        <v>53</v>
      </c>
      <c r="H35" s="33">
        <v>950</v>
      </c>
      <c r="I35" s="23">
        <v>1200</v>
      </c>
      <c r="J35" s="23"/>
      <c r="K35" s="18">
        <v>249</v>
      </c>
      <c r="L35" s="18">
        <v>44</v>
      </c>
      <c r="M35" s="18">
        <v>3300</v>
      </c>
      <c r="N35" s="18">
        <v>6000</v>
      </c>
      <c r="O35" s="18">
        <v>18000</v>
      </c>
      <c r="P35" s="11">
        <f t="shared" si="1"/>
        <v>1.2450000000000001</v>
      </c>
      <c r="R35" s="11">
        <f t="shared" si="2"/>
        <v>5.6590909090909092</v>
      </c>
      <c r="S35" s="11">
        <f t="shared" si="3"/>
        <v>2.3055555555555558</v>
      </c>
      <c r="T35" s="11">
        <f t="shared" si="4"/>
        <v>0.69865319865319864</v>
      </c>
      <c r="V35" s="12">
        <f t="shared" si="5"/>
        <v>0.86399999999999999</v>
      </c>
      <c r="W35" s="12">
        <f t="shared" si="6"/>
        <v>0.54</v>
      </c>
      <c r="X35" s="12">
        <f t="shared" si="7"/>
        <v>2.8512</v>
      </c>
      <c r="Y35" s="12">
        <f t="shared" si="8"/>
        <v>1.7819999999999998</v>
      </c>
      <c r="Z35" s="12">
        <f t="shared" si="9"/>
        <v>0.35199999999999998</v>
      </c>
      <c r="AA35" s="12">
        <f t="shared" si="10"/>
        <v>0.22</v>
      </c>
      <c r="AB35" s="11">
        <f t="shared" si="11"/>
        <v>2.8409090909090908</v>
      </c>
      <c r="AC35" s="11">
        <f t="shared" si="12"/>
        <v>4.5454545454545459</v>
      </c>
      <c r="AD35" s="11">
        <f t="shared" si="13"/>
        <v>1.1574074074074074</v>
      </c>
      <c r="AE35" s="11">
        <f t="shared" si="14"/>
        <v>1.8518518518518519</v>
      </c>
      <c r="AF35" s="11">
        <f t="shared" si="15"/>
        <v>0.35072951739618408</v>
      </c>
      <c r="AG35" s="11">
        <f t="shared" si="16"/>
        <v>0.5611672278338945</v>
      </c>
    </row>
    <row r="36" spans="1:33">
      <c r="A36" s="24"/>
      <c r="B36" s="20" t="s">
        <v>91</v>
      </c>
      <c r="C36" s="17"/>
      <c r="D36" s="17">
        <v>350</v>
      </c>
      <c r="F36" s="5">
        <f t="shared" si="17"/>
        <v>218.75</v>
      </c>
      <c r="G36" s="10" t="s">
        <v>55</v>
      </c>
      <c r="H36" s="26">
        <v>1255</v>
      </c>
      <c r="I36" s="23">
        <v>1200</v>
      </c>
      <c r="J36" s="23"/>
      <c r="K36" s="18">
        <v>317</v>
      </c>
      <c r="L36" s="18">
        <v>43</v>
      </c>
      <c r="M36" s="18">
        <v>3580</v>
      </c>
      <c r="N36" s="18">
        <v>7000</v>
      </c>
      <c r="O36" s="18">
        <v>14060</v>
      </c>
      <c r="P36" s="11">
        <f t="shared" si="1"/>
        <v>0.90571428571428569</v>
      </c>
      <c r="Q36" s="17"/>
      <c r="R36" s="11">
        <f t="shared" si="2"/>
        <v>7.3720930232558137</v>
      </c>
      <c r="S36" s="11">
        <f t="shared" si="3"/>
        <v>3.2208900629953261</v>
      </c>
      <c r="T36" s="11">
        <f t="shared" si="4"/>
        <v>0.89968996173053795</v>
      </c>
      <c r="U36" s="17"/>
      <c r="V36" s="12">
        <f t="shared" si="5"/>
        <v>0.44991999999999999</v>
      </c>
      <c r="W36" s="12">
        <f t="shared" si="6"/>
        <v>0.28120000000000001</v>
      </c>
      <c r="X36" s="12">
        <f t="shared" si="7"/>
        <v>1.6107136</v>
      </c>
      <c r="Y36" s="12">
        <f t="shared" si="8"/>
        <v>1.006696</v>
      </c>
      <c r="Z36" s="12">
        <f t="shared" si="9"/>
        <v>0.19657142857142856</v>
      </c>
      <c r="AA36" s="12">
        <f t="shared" si="10"/>
        <v>0.12285714285714286</v>
      </c>
      <c r="AB36" s="11">
        <f t="shared" si="11"/>
        <v>5.0872093023255811</v>
      </c>
      <c r="AC36" s="11">
        <f t="shared" si="12"/>
        <v>8.1395348837209305</v>
      </c>
      <c r="AD36" s="11">
        <f t="shared" si="13"/>
        <v>2.2226173541963017</v>
      </c>
      <c r="AE36" s="11">
        <f t="shared" si="14"/>
        <v>3.5561877667140824</v>
      </c>
      <c r="AF36" s="11">
        <f t="shared" si="15"/>
        <v>0.620842836367682</v>
      </c>
      <c r="AG36" s="11">
        <f t="shared" si="16"/>
        <v>0.99334853818829127</v>
      </c>
    </row>
    <row r="37" spans="1:33">
      <c r="A37" s="13"/>
      <c r="B37" s="2" t="s">
        <v>92</v>
      </c>
      <c r="D37" s="17">
        <v>350</v>
      </c>
      <c r="F37" s="5">
        <f t="shared" si="17"/>
        <v>218.75</v>
      </c>
      <c r="G37" s="10" t="s">
        <v>55</v>
      </c>
      <c r="H37" s="26">
        <v>1255</v>
      </c>
      <c r="I37" s="23">
        <v>1200</v>
      </c>
      <c r="K37" s="18">
        <v>339</v>
      </c>
      <c r="L37" s="18">
        <v>52</v>
      </c>
      <c r="M37" s="18">
        <v>3580</v>
      </c>
      <c r="N37" s="18">
        <v>7000</v>
      </c>
      <c r="O37" s="18">
        <v>18000</v>
      </c>
      <c r="P37" s="11">
        <f t="shared" si="1"/>
        <v>0.96857142857142853</v>
      </c>
      <c r="R37" s="11">
        <f t="shared" si="2"/>
        <v>6.5192307692307692</v>
      </c>
      <c r="S37" s="11">
        <f t="shared" si="3"/>
        <v>2.6904761904761907</v>
      </c>
      <c r="T37" s="11">
        <f t="shared" si="4"/>
        <v>0.75152966214418726</v>
      </c>
      <c r="V37" s="12">
        <f t="shared" si="5"/>
        <v>0.57599999999999996</v>
      </c>
      <c r="W37" s="12">
        <f t="shared" si="6"/>
        <v>0.36</v>
      </c>
      <c r="X37" s="12">
        <f t="shared" si="7"/>
        <v>2.0620799999999999</v>
      </c>
      <c r="Y37" s="12">
        <f t="shared" si="8"/>
        <v>1.2887999999999999</v>
      </c>
      <c r="Z37" s="12">
        <f t="shared" si="9"/>
        <v>0.23771428571428571</v>
      </c>
      <c r="AA37" s="12">
        <f t="shared" si="10"/>
        <v>0.14857142857142858</v>
      </c>
      <c r="AB37" s="11">
        <f t="shared" si="11"/>
        <v>4.2067307692307692</v>
      </c>
      <c r="AC37" s="11">
        <f t="shared" si="12"/>
        <v>6.7307692307692308</v>
      </c>
      <c r="AD37" s="11">
        <f t="shared" si="13"/>
        <v>1.7361111111111112</v>
      </c>
      <c r="AE37" s="11">
        <f t="shared" si="14"/>
        <v>2.7777777777777781</v>
      </c>
      <c r="AF37" s="11">
        <f t="shared" si="15"/>
        <v>0.48494723774053378</v>
      </c>
      <c r="AG37" s="11">
        <f t="shared" si="16"/>
        <v>0.7759155803848542</v>
      </c>
    </row>
    <row r="38" spans="1:33">
      <c r="A38" s="14"/>
      <c r="B38" s="9"/>
      <c r="G38" s="21"/>
      <c r="H38" s="22"/>
      <c r="P38" s="11"/>
      <c r="R38" s="11"/>
      <c r="S38" s="11"/>
      <c r="T38" s="11"/>
      <c r="V38" s="12"/>
      <c r="W38" s="12"/>
      <c r="X38" s="12"/>
      <c r="Y38" s="12"/>
      <c r="Z38" s="12"/>
      <c r="AA38" s="12"/>
      <c r="AB38" s="11"/>
      <c r="AC38" s="11"/>
      <c r="AD38" s="11"/>
      <c r="AE38" s="11"/>
      <c r="AF38" s="11"/>
      <c r="AG38" s="11"/>
    </row>
    <row r="39" spans="1:33">
      <c r="A39" s="14" t="s">
        <v>96</v>
      </c>
      <c r="B39" s="9"/>
      <c r="G39" s="21"/>
      <c r="H39" s="22"/>
      <c r="P39" s="11"/>
      <c r="R39" s="11"/>
      <c r="S39" s="11"/>
      <c r="T39" s="11"/>
      <c r="V39" s="12"/>
      <c r="W39" s="12"/>
      <c r="X39" s="12"/>
      <c r="Y39" s="12"/>
      <c r="Z39" s="12"/>
      <c r="AA39" s="12"/>
      <c r="AB39" s="11"/>
      <c r="AC39" s="11"/>
      <c r="AD39" s="11"/>
      <c r="AE39" s="11"/>
      <c r="AF39" s="11"/>
      <c r="AG39" s="11"/>
    </row>
    <row r="40" spans="1:33">
      <c r="A40" s="1" t="s">
        <v>47</v>
      </c>
      <c r="G40" s="10"/>
      <c r="H40" s="22"/>
      <c r="P40" s="11"/>
      <c r="R40" s="11"/>
      <c r="S40" s="11"/>
      <c r="T40" s="11"/>
      <c r="V40" s="12"/>
      <c r="W40" s="12"/>
      <c r="X40" s="12"/>
      <c r="Y40" s="12"/>
      <c r="Z40" s="12"/>
      <c r="AA40" s="12"/>
      <c r="AB40" s="11"/>
      <c r="AC40" s="11"/>
      <c r="AD40" s="11"/>
      <c r="AE40" s="11"/>
      <c r="AF40" s="11"/>
      <c r="AG40" s="11"/>
    </row>
    <row r="41" spans="1:33">
      <c r="A41" s="13"/>
      <c r="B41" s="2" t="s">
        <v>98</v>
      </c>
      <c r="D41">
        <v>250</v>
      </c>
      <c r="F41" s="5">
        <f t="shared" si="17"/>
        <v>156.25</v>
      </c>
      <c r="G41" s="10" t="s">
        <v>103</v>
      </c>
      <c r="H41" s="22"/>
      <c r="K41">
        <v>242</v>
      </c>
      <c r="L41" s="5">
        <v>32</v>
      </c>
      <c r="M41">
        <v>3590</v>
      </c>
      <c r="N41">
        <v>4860</v>
      </c>
      <c r="O41">
        <v>12000</v>
      </c>
      <c r="P41" s="11">
        <f t="shared" si="1"/>
        <v>0.96799999999999997</v>
      </c>
      <c r="R41" s="11">
        <f t="shared" si="2"/>
        <v>7.5625</v>
      </c>
      <c r="S41" s="11">
        <f t="shared" si="3"/>
        <v>4.1495198902606312</v>
      </c>
      <c r="T41" s="11">
        <f t="shared" si="4"/>
        <v>1.1558551226352733</v>
      </c>
      <c r="V41" s="12">
        <f t="shared" si="5"/>
        <v>0.37324800000000002</v>
      </c>
      <c r="W41" s="12">
        <f t="shared" si="6"/>
        <v>0.23327999999999999</v>
      </c>
      <c r="X41" s="12">
        <f t="shared" si="7"/>
        <v>1.3399603199999999</v>
      </c>
      <c r="Y41" s="12">
        <f t="shared" si="8"/>
        <v>0.83747519999999998</v>
      </c>
      <c r="Z41" s="12">
        <f t="shared" si="9"/>
        <v>0.20480000000000001</v>
      </c>
      <c r="AA41" s="12">
        <f t="shared" si="10"/>
        <v>0.128</v>
      </c>
      <c r="AB41" s="11">
        <f t="shared" si="11"/>
        <v>4.8828125</v>
      </c>
      <c r="AC41" s="11">
        <f t="shared" si="12"/>
        <v>7.8125</v>
      </c>
      <c r="AD41" s="11">
        <f t="shared" si="13"/>
        <v>2.6791838134430725</v>
      </c>
      <c r="AE41" s="11">
        <f t="shared" si="14"/>
        <v>4.2866941015089166</v>
      </c>
      <c r="AF41" s="11">
        <f t="shared" si="15"/>
        <v>0.74629075583372506</v>
      </c>
      <c r="AG41" s="11">
        <f t="shared" si="16"/>
        <v>1.1940652093339599</v>
      </c>
    </row>
    <row r="42" spans="1:33">
      <c r="B42" s="2" t="s">
        <v>97</v>
      </c>
      <c r="D42">
        <v>200</v>
      </c>
      <c r="F42" s="5">
        <f t="shared" si="17"/>
        <v>125</v>
      </c>
      <c r="G42" s="10" t="s">
        <v>104</v>
      </c>
      <c r="H42" s="22"/>
      <c r="K42">
        <v>187</v>
      </c>
      <c r="L42" s="5">
        <v>30</v>
      </c>
      <c r="M42">
        <v>3300</v>
      </c>
      <c r="N42">
        <v>5250</v>
      </c>
      <c r="O42">
        <v>13500</v>
      </c>
      <c r="P42" s="11">
        <f t="shared" si="1"/>
        <v>0.93500000000000005</v>
      </c>
      <c r="R42" s="11">
        <f t="shared" si="2"/>
        <v>6.2333333333333334</v>
      </c>
      <c r="S42" s="11">
        <f t="shared" si="3"/>
        <v>2.638447971781305</v>
      </c>
      <c r="T42" s="11">
        <f t="shared" si="4"/>
        <v>0.7995296884185773</v>
      </c>
      <c r="V42" s="12">
        <f t="shared" si="5"/>
        <v>0.56699999999999995</v>
      </c>
      <c r="W42" s="12">
        <f t="shared" si="6"/>
        <v>0.354375</v>
      </c>
      <c r="X42" s="12">
        <f t="shared" si="7"/>
        <v>1.8711</v>
      </c>
      <c r="Y42" s="12">
        <f t="shared" si="8"/>
        <v>1.1694374999999999</v>
      </c>
      <c r="Z42" s="12">
        <f t="shared" si="9"/>
        <v>0.24</v>
      </c>
      <c r="AA42" s="12">
        <f t="shared" si="10"/>
        <v>0.15</v>
      </c>
      <c r="AB42" s="11">
        <f t="shared" si="11"/>
        <v>4.166666666666667</v>
      </c>
      <c r="AC42" s="11">
        <f t="shared" si="12"/>
        <v>6.666666666666667</v>
      </c>
      <c r="AD42" s="11">
        <f t="shared" si="13"/>
        <v>1.7636684303350971</v>
      </c>
      <c r="AE42" s="11">
        <f t="shared" si="14"/>
        <v>2.821869488536155</v>
      </c>
      <c r="AF42" s="11">
        <f t="shared" si="15"/>
        <v>0.53444497888942333</v>
      </c>
      <c r="AG42" s="11">
        <f t="shared" si="16"/>
        <v>0.85511196622307739</v>
      </c>
    </row>
    <row r="43" spans="1:33">
      <c r="B43" s="2" t="s">
        <v>99</v>
      </c>
      <c r="D43">
        <v>250</v>
      </c>
      <c r="F43" s="5">
        <f t="shared" si="17"/>
        <v>156.25</v>
      </c>
      <c r="G43" s="10" t="s">
        <v>70</v>
      </c>
      <c r="H43" s="22"/>
      <c r="K43">
        <v>287</v>
      </c>
      <c r="L43" s="5">
        <v>34</v>
      </c>
      <c r="M43">
        <v>3220</v>
      </c>
      <c r="N43">
        <v>5820</v>
      </c>
      <c r="O43">
        <v>12810</v>
      </c>
      <c r="P43" s="11">
        <f t="shared" si="1"/>
        <v>1.1479999999999999</v>
      </c>
      <c r="R43" s="11">
        <f t="shared" si="2"/>
        <v>8.4411764705882355</v>
      </c>
      <c r="S43" s="11">
        <f t="shared" si="3"/>
        <v>3.8495483822507657</v>
      </c>
      <c r="T43" s="11">
        <f t="shared" si="4"/>
        <v>1.1955119199536537</v>
      </c>
      <c r="V43" s="12">
        <f t="shared" si="5"/>
        <v>0.47714687999999994</v>
      </c>
      <c r="W43" s="12">
        <f t="shared" si="6"/>
        <v>0.2982168</v>
      </c>
      <c r="X43" s="12">
        <f t="shared" si="7"/>
        <v>1.5364129536</v>
      </c>
      <c r="Y43" s="12">
        <f t="shared" si="8"/>
        <v>0.96025809600000001</v>
      </c>
      <c r="Z43" s="12">
        <f t="shared" si="9"/>
        <v>0.21759999999999999</v>
      </c>
      <c r="AA43" s="12">
        <f t="shared" si="10"/>
        <v>0.13600000000000001</v>
      </c>
      <c r="AB43" s="11">
        <f t="shared" si="11"/>
        <v>4.5955882352941178</v>
      </c>
      <c r="AC43" s="11">
        <f t="shared" si="12"/>
        <v>7.3529411764705879</v>
      </c>
      <c r="AD43" s="11">
        <f t="shared" si="13"/>
        <v>2.0957907133333871</v>
      </c>
      <c r="AE43" s="11">
        <f t="shared" si="14"/>
        <v>3.3532651413334191</v>
      </c>
      <c r="AF43" s="11">
        <f t="shared" si="15"/>
        <v>0.65086668115943702</v>
      </c>
      <c r="AG43" s="11">
        <f t="shared" si="16"/>
        <v>1.041386689855099</v>
      </c>
    </row>
    <row r="44" spans="1:33">
      <c r="B44" s="2" t="s">
        <v>100</v>
      </c>
      <c r="D44">
        <v>300</v>
      </c>
      <c r="F44" s="5">
        <f t="shared" si="17"/>
        <v>187.5</v>
      </c>
      <c r="G44" s="10" t="s">
        <v>105</v>
      </c>
      <c r="H44" s="22"/>
      <c r="K44">
        <v>328</v>
      </c>
      <c r="L44" s="5">
        <v>40</v>
      </c>
      <c r="M44">
        <v>3250</v>
      </c>
      <c r="N44">
        <v>4100</v>
      </c>
      <c r="O44">
        <v>14500</v>
      </c>
      <c r="P44" s="11">
        <f t="shared" si="1"/>
        <v>1.0933333333333333</v>
      </c>
      <c r="R44" s="11">
        <f t="shared" si="2"/>
        <v>8.1999999999999993</v>
      </c>
      <c r="S44" s="11">
        <f t="shared" si="3"/>
        <v>5.5172413793103452</v>
      </c>
      <c r="T44" s="11">
        <f t="shared" si="4"/>
        <v>1.6976127320954908</v>
      </c>
      <c r="V44" s="12">
        <f t="shared" si="5"/>
        <v>0.31706666666666666</v>
      </c>
      <c r="W44" s="12">
        <f t="shared" si="6"/>
        <v>0.19816666666666669</v>
      </c>
      <c r="X44" s="12">
        <f t="shared" si="7"/>
        <v>1.0304666666666666</v>
      </c>
      <c r="Y44" s="12">
        <f t="shared" si="8"/>
        <v>0.64404166666666673</v>
      </c>
      <c r="Z44" s="12">
        <f t="shared" si="9"/>
        <v>0.21333333333333335</v>
      </c>
      <c r="AA44" s="12">
        <f t="shared" si="10"/>
        <v>0.13333333333333333</v>
      </c>
      <c r="AB44" s="11">
        <f t="shared" si="11"/>
        <v>4.6875</v>
      </c>
      <c r="AC44" s="11">
        <f t="shared" si="12"/>
        <v>7.5</v>
      </c>
      <c r="AD44" s="11">
        <f t="shared" si="13"/>
        <v>3.1539108494533221</v>
      </c>
      <c r="AE44" s="11">
        <f t="shared" si="14"/>
        <v>5.046257359125315</v>
      </c>
      <c r="AF44" s="11">
        <f t="shared" si="15"/>
        <v>0.9704341075240992</v>
      </c>
      <c r="AG44" s="11">
        <f t="shared" si="16"/>
        <v>1.5526945720385585</v>
      </c>
    </row>
    <row r="45" spans="1:33">
      <c r="B45" s="2" t="s">
        <v>101</v>
      </c>
      <c r="D45">
        <v>350</v>
      </c>
      <c r="F45" s="5">
        <f t="shared" si="17"/>
        <v>218.75</v>
      </c>
      <c r="G45" s="10" t="s">
        <v>106</v>
      </c>
      <c r="H45" s="22"/>
      <c r="K45">
        <v>328</v>
      </c>
      <c r="L45" s="5">
        <v>44</v>
      </c>
      <c r="M45">
        <v>3600</v>
      </c>
      <c r="N45">
        <v>6000</v>
      </c>
      <c r="O45">
        <v>15500</v>
      </c>
      <c r="P45" s="11">
        <f t="shared" si="1"/>
        <v>0.93714285714285717</v>
      </c>
      <c r="R45" s="11">
        <f t="shared" si="2"/>
        <v>7.4545454545454541</v>
      </c>
      <c r="S45" s="11">
        <f t="shared" si="3"/>
        <v>3.5268817204301075</v>
      </c>
      <c r="T45" s="11">
        <f t="shared" si="4"/>
        <v>0.97968936678614094</v>
      </c>
      <c r="V45" s="12">
        <f t="shared" si="5"/>
        <v>0.42514285714285716</v>
      </c>
      <c r="W45" s="12">
        <f t="shared" si="6"/>
        <v>0.26571428571428574</v>
      </c>
      <c r="X45" s="12">
        <f t="shared" si="7"/>
        <v>1.5305142857142857</v>
      </c>
      <c r="Y45" s="12">
        <f t="shared" si="8"/>
        <v>0.95657142857142863</v>
      </c>
      <c r="Z45" s="12">
        <f t="shared" si="9"/>
        <v>0.20114285714285715</v>
      </c>
      <c r="AA45" s="12">
        <f t="shared" si="10"/>
        <v>0.12571428571428572</v>
      </c>
      <c r="AB45" s="11">
        <f t="shared" si="11"/>
        <v>4.9715909090909092</v>
      </c>
      <c r="AC45" s="11">
        <f t="shared" si="12"/>
        <v>7.9545454545454541</v>
      </c>
      <c r="AD45" s="11">
        <f t="shared" si="13"/>
        <v>2.352150537634409</v>
      </c>
      <c r="AE45" s="11">
        <f t="shared" si="14"/>
        <v>3.763440860215054</v>
      </c>
      <c r="AF45" s="11">
        <f t="shared" si="15"/>
        <v>0.65337514934289131</v>
      </c>
      <c r="AG45" s="11">
        <f t="shared" si="16"/>
        <v>1.0454002389486261</v>
      </c>
    </row>
    <row r="46" spans="1:33">
      <c r="A46" s="14"/>
      <c r="B46" s="2" t="s">
        <v>102</v>
      </c>
      <c r="D46">
        <v>500</v>
      </c>
      <c r="F46" s="5">
        <f t="shared" si="17"/>
        <v>312.5</v>
      </c>
      <c r="G46" s="10" t="s">
        <v>107</v>
      </c>
      <c r="K46">
        <v>403</v>
      </c>
      <c r="L46" s="5">
        <v>80</v>
      </c>
      <c r="M46">
        <v>4300</v>
      </c>
      <c r="N46">
        <v>6700</v>
      </c>
      <c r="O46">
        <v>20000</v>
      </c>
      <c r="P46" s="11">
        <f t="shared" si="1"/>
        <v>0.80600000000000005</v>
      </c>
      <c r="R46" s="11">
        <f t="shared" si="2"/>
        <v>5.0374999999999996</v>
      </c>
      <c r="S46" s="11">
        <f t="shared" si="3"/>
        <v>3.0074626865671643</v>
      </c>
      <c r="T46" s="11">
        <f t="shared" si="4"/>
        <v>0.69940992710864291</v>
      </c>
      <c r="V46" s="12">
        <f t="shared" si="5"/>
        <v>0.42880000000000001</v>
      </c>
      <c r="W46" s="12">
        <f t="shared" si="6"/>
        <v>0.26800000000000002</v>
      </c>
      <c r="X46" s="12">
        <f t="shared" si="7"/>
        <v>1.8438400000000001</v>
      </c>
      <c r="Y46" s="12">
        <f t="shared" si="8"/>
        <v>1.1524000000000001</v>
      </c>
      <c r="Z46" s="12">
        <f t="shared" si="9"/>
        <v>0.25600000000000001</v>
      </c>
      <c r="AA46" s="12">
        <f t="shared" si="10"/>
        <v>0.16</v>
      </c>
      <c r="AB46" s="11">
        <f t="shared" si="11"/>
        <v>3.90625</v>
      </c>
      <c r="AC46" s="11">
        <f t="shared" si="12"/>
        <v>6.25</v>
      </c>
      <c r="AD46" s="11">
        <f t="shared" si="13"/>
        <v>2.3320895522388061</v>
      </c>
      <c r="AE46" s="11">
        <f t="shared" si="14"/>
        <v>3.7313432835820897</v>
      </c>
      <c r="AF46" s="11">
        <f t="shared" si="15"/>
        <v>0.54234640749739671</v>
      </c>
      <c r="AG46" s="11">
        <f t="shared" si="16"/>
        <v>0.86775425199583478</v>
      </c>
    </row>
    <row r="47" spans="1:33">
      <c r="A47" s="14"/>
      <c r="G47" s="10"/>
      <c r="K47" s="10"/>
      <c r="M47" s="5"/>
      <c r="N47" s="5"/>
      <c r="O47" s="5"/>
      <c r="P47" s="11"/>
      <c r="R47" s="11"/>
      <c r="S47" s="11"/>
      <c r="T47" s="11"/>
      <c r="V47" s="12"/>
      <c r="W47" s="12"/>
      <c r="X47" s="12"/>
      <c r="Y47" s="12"/>
      <c r="Z47" s="12"/>
      <c r="AA47" s="12"/>
      <c r="AB47" s="11"/>
      <c r="AC47" s="11"/>
      <c r="AD47" s="11"/>
      <c r="AE47" s="11"/>
      <c r="AF47" s="11"/>
      <c r="AG47" s="11"/>
    </row>
    <row r="48" spans="1:33">
      <c r="A48" s="8" t="s">
        <v>108</v>
      </c>
      <c r="B48" s="20"/>
      <c r="C48" s="17"/>
      <c r="D48" s="17"/>
      <c r="E48" s="19"/>
      <c r="G48" s="18"/>
      <c r="H48" s="19"/>
      <c r="I48" s="17"/>
      <c r="J48" s="17"/>
      <c r="K48" s="18"/>
      <c r="L48" s="19"/>
      <c r="M48" s="19"/>
      <c r="N48" s="19"/>
      <c r="O48" s="19"/>
      <c r="P48" s="11"/>
      <c r="Q48" s="17"/>
      <c r="R48" s="11"/>
      <c r="S48" s="11"/>
      <c r="T48" s="11"/>
      <c r="U48" s="17"/>
      <c r="V48" s="12"/>
      <c r="W48" s="12"/>
      <c r="X48" s="12"/>
      <c r="Y48" s="12"/>
      <c r="Z48" s="12"/>
      <c r="AA48" s="12"/>
      <c r="AB48" s="11"/>
      <c r="AC48" s="11"/>
      <c r="AD48" s="11"/>
      <c r="AE48" s="11"/>
      <c r="AF48" s="11"/>
      <c r="AG48" s="11"/>
    </row>
    <row r="49" spans="1:33">
      <c r="A49" s="1" t="s">
        <v>109</v>
      </c>
      <c r="B49" s="20"/>
      <c r="D49" s="17"/>
      <c r="G49" s="10"/>
      <c r="H49" s="22"/>
      <c r="I49" s="17"/>
      <c r="J49" s="17"/>
      <c r="K49" s="23"/>
      <c r="L49" s="26"/>
      <c r="M49" s="26"/>
      <c r="N49" s="26"/>
      <c r="O49" s="26"/>
      <c r="P49" s="11"/>
      <c r="R49" s="11"/>
      <c r="S49" s="11"/>
      <c r="T49" s="11"/>
      <c r="V49" s="12"/>
      <c r="W49" s="12"/>
      <c r="X49" s="12"/>
      <c r="Y49" s="12"/>
      <c r="Z49" s="12"/>
      <c r="AA49" s="12"/>
      <c r="AB49" s="11"/>
      <c r="AC49" s="11"/>
      <c r="AD49" s="11"/>
      <c r="AE49" s="11"/>
      <c r="AF49" s="11"/>
      <c r="AG49" s="11"/>
    </row>
    <row r="50" spans="1:33">
      <c r="B50" s="20" t="s">
        <v>110</v>
      </c>
      <c r="C50">
        <v>150</v>
      </c>
      <c r="D50" s="17">
        <v>250</v>
      </c>
      <c r="E50" s="5">
        <f t="shared" si="17"/>
        <v>93.75</v>
      </c>
      <c r="F50" s="5">
        <f t="shared" si="17"/>
        <v>156.25</v>
      </c>
      <c r="G50" s="10"/>
      <c r="H50" s="22">
        <v>1340</v>
      </c>
      <c r="I50" s="17">
        <v>1200</v>
      </c>
      <c r="J50" s="17">
        <v>160</v>
      </c>
      <c r="K50" s="23">
        <v>300</v>
      </c>
      <c r="L50" s="26">
        <v>69</v>
      </c>
      <c r="M50" s="26">
        <v>4700</v>
      </c>
      <c r="N50" s="26">
        <v>3000</v>
      </c>
      <c r="O50" s="26">
        <v>17000</v>
      </c>
      <c r="P50" s="11">
        <f t="shared" si="1"/>
        <v>1.2</v>
      </c>
      <c r="R50" s="11">
        <f t="shared" si="2"/>
        <v>4.3478260869565215</v>
      </c>
      <c r="S50" s="11">
        <f t="shared" si="3"/>
        <v>5.882352941176471</v>
      </c>
      <c r="T50" s="11">
        <f t="shared" si="4"/>
        <v>1.2515644555694618</v>
      </c>
      <c r="V50" s="12">
        <f t="shared" si="5"/>
        <v>0.32640000000000002</v>
      </c>
      <c r="W50" s="12">
        <f t="shared" si="6"/>
        <v>0.20399999999999999</v>
      </c>
      <c r="X50" s="12">
        <f t="shared" si="7"/>
        <v>1.5340799999999999</v>
      </c>
      <c r="Y50" s="12">
        <f t="shared" si="8"/>
        <v>0.95879999999999999</v>
      </c>
      <c r="Z50" s="12">
        <f t="shared" si="9"/>
        <v>0.44159999999999999</v>
      </c>
      <c r="AA50" s="12">
        <f t="shared" si="10"/>
        <v>0.27600000000000002</v>
      </c>
      <c r="AB50" s="11">
        <f t="shared" si="11"/>
        <v>2.2644927536231885</v>
      </c>
      <c r="AC50" s="11">
        <f t="shared" si="12"/>
        <v>3.6231884057971016</v>
      </c>
      <c r="AD50" s="11">
        <f t="shared" si="13"/>
        <v>3.0637254901960782</v>
      </c>
      <c r="AE50" s="11">
        <f t="shared" si="14"/>
        <v>4.9019607843137258</v>
      </c>
      <c r="AF50" s="11">
        <f t="shared" si="15"/>
        <v>0.6518564872757614</v>
      </c>
      <c r="AG50" s="11">
        <f t="shared" si="16"/>
        <v>1.0429703796412182</v>
      </c>
    </row>
    <row r="51" spans="1:33">
      <c r="B51" s="20" t="s">
        <v>111</v>
      </c>
      <c r="D51" s="17">
        <v>300</v>
      </c>
      <c r="F51" s="5">
        <f t="shared" si="17"/>
        <v>187.5</v>
      </c>
      <c r="G51" s="10"/>
      <c r="H51" s="22">
        <v>1300</v>
      </c>
      <c r="I51" s="17">
        <v>1300</v>
      </c>
      <c r="J51" s="17">
        <v>200</v>
      </c>
      <c r="K51" s="23">
        <v>400</v>
      </c>
      <c r="L51" s="26">
        <v>65</v>
      </c>
      <c r="M51" s="26">
        <v>5400</v>
      </c>
      <c r="N51" s="26">
        <v>4700</v>
      </c>
      <c r="O51" s="26">
        <v>17000</v>
      </c>
      <c r="P51" s="11">
        <f t="shared" si="1"/>
        <v>1.3333333333333333</v>
      </c>
      <c r="R51" s="11">
        <f t="shared" si="2"/>
        <v>6.1538461538461542</v>
      </c>
      <c r="S51" s="11">
        <f t="shared" si="3"/>
        <v>5.0062578222778473</v>
      </c>
      <c r="T51" s="11">
        <f t="shared" si="4"/>
        <v>0.92708478190330501</v>
      </c>
      <c r="V51" s="12">
        <f t="shared" si="5"/>
        <v>0.42613333333333336</v>
      </c>
      <c r="W51" s="12">
        <f t="shared" si="6"/>
        <v>0.26633333333333337</v>
      </c>
      <c r="X51" s="12">
        <f t="shared" si="7"/>
        <v>2.3011200000000001</v>
      </c>
      <c r="Y51" s="12">
        <f t="shared" si="8"/>
        <v>1.4381999999999999</v>
      </c>
      <c r="Z51" s="12">
        <f t="shared" si="9"/>
        <v>0.34666666666666668</v>
      </c>
      <c r="AA51" s="12">
        <f t="shared" si="10"/>
        <v>0.21666666666666667</v>
      </c>
      <c r="AB51" s="11">
        <f t="shared" si="11"/>
        <v>2.8846153846153846</v>
      </c>
      <c r="AC51" s="11">
        <f t="shared" si="12"/>
        <v>4.615384615384615</v>
      </c>
      <c r="AD51" s="11">
        <f t="shared" si="13"/>
        <v>2.346683354192741</v>
      </c>
      <c r="AE51" s="11">
        <f t="shared" si="14"/>
        <v>3.7546933667083855</v>
      </c>
      <c r="AF51" s="11">
        <f t="shared" si="15"/>
        <v>0.43457099151717427</v>
      </c>
      <c r="AG51" s="11">
        <f t="shared" si="16"/>
        <v>0.69531358642747887</v>
      </c>
    </row>
    <row r="52" spans="1:33">
      <c r="B52" s="20" t="s">
        <v>112</v>
      </c>
      <c r="D52" s="17">
        <v>100</v>
      </c>
      <c r="F52" s="5">
        <f t="shared" si="17"/>
        <v>62.5</v>
      </c>
      <c r="G52" s="10"/>
      <c r="H52" s="22">
        <v>1000</v>
      </c>
      <c r="I52" s="17">
        <v>1000</v>
      </c>
      <c r="J52" s="17"/>
      <c r="K52" s="23">
        <v>429</v>
      </c>
      <c r="L52" s="26">
        <v>40</v>
      </c>
      <c r="M52" s="26">
        <v>4500</v>
      </c>
      <c r="N52" s="26">
        <v>3922</v>
      </c>
      <c r="O52" s="26">
        <v>16400</v>
      </c>
      <c r="P52" s="11">
        <f t="shared" si="1"/>
        <v>4.29</v>
      </c>
      <c r="R52" s="11">
        <f t="shared" si="2"/>
        <v>10.725</v>
      </c>
      <c r="S52" s="11">
        <f t="shared" si="3"/>
        <v>6.6696931630203604</v>
      </c>
      <c r="T52" s="11">
        <f t="shared" si="4"/>
        <v>1.4821540362267467</v>
      </c>
      <c r="V52" s="12">
        <f t="shared" si="5"/>
        <v>1.0291328000000002</v>
      </c>
      <c r="W52" s="12">
        <f t="shared" si="6"/>
        <v>0.643208</v>
      </c>
      <c r="X52" s="12">
        <f t="shared" si="7"/>
        <v>4.6310976000000004</v>
      </c>
      <c r="Y52" s="12">
        <f t="shared" si="8"/>
        <v>2.8944360000000002</v>
      </c>
      <c r="Z52" s="12">
        <f t="shared" si="9"/>
        <v>0.64</v>
      </c>
      <c r="AA52" s="12">
        <f t="shared" si="10"/>
        <v>0.4</v>
      </c>
      <c r="AB52" s="11">
        <f t="shared" si="11"/>
        <v>1.5625</v>
      </c>
      <c r="AC52" s="11">
        <f t="shared" si="12"/>
        <v>2.5</v>
      </c>
      <c r="AD52" s="11">
        <f t="shared" si="13"/>
        <v>0.97169189437942305</v>
      </c>
      <c r="AE52" s="11">
        <f t="shared" si="14"/>
        <v>1.554707031007077</v>
      </c>
      <c r="AF52" s="11">
        <f t="shared" si="15"/>
        <v>0.21593153208431626</v>
      </c>
      <c r="AG52" s="11">
        <f t="shared" si="16"/>
        <v>0.34549045133490597</v>
      </c>
    </row>
    <row r="53" spans="1:33">
      <c r="B53" s="20"/>
      <c r="D53" s="17"/>
      <c r="G53" s="10"/>
      <c r="H53" s="22"/>
      <c r="I53" s="17"/>
      <c r="J53" s="17"/>
      <c r="K53" s="23"/>
      <c r="L53" s="26"/>
      <c r="M53" s="26"/>
      <c r="N53" s="26"/>
      <c r="O53" s="26"/>
      <c r="P53" s="11"/>
      <c r="R53" s="11"/>
      <c r="S53" s="11"/>
      <c r="T53" s="11"/>
      <c r="V53" s="12"/>
      <c r="W53" s="12"/>
      <c r="X53" s="12"/>
      <c r="Y53" s="12"/>
      <c r="Z53" s="12"/>
      <c r="AA53" s="12"/>
      <c r="AB53" s="11"/>
      <c r="AC53" s="11"/>
      <c r="AD53" s="11"/>
      <c r="AE53" s="11"/>
      <c r="AF53" s="11"/>
      <c r="AG53" s="11"/>
    </row>
    <row r="54" spans="1:33">
      <c r="A54" s="14" t="s">
        <v>113</v>
      </c>
      <c r="B54" s="20"/>
      <c r="D54" s="17"/>
      <c r="G54" s="10"/>
      <c r="H54" s="22"/>
      <c r="I54" s="17"/>
      <c r="J54" s="17"/>
      <c r="K54" s="23"/>
      <c r="L54" s="26"/>
      <c r="M54" s="26"/>
      <c r="N54" s="26"/>
      <c r="O54" s="26"/>
      <c r="P54" s="11"/>
      <c r="R54" s="11"/>
      <c r="S54" s="11"/>
      <c r="T54" s="11"/>
      <c r="V54" s="12"/>
      <c r="W54" s="12"/>
      <c r="X54" s="12"/>
      <c r="Y54" s="12"/>
      <c r="Z54" s="12"/>
      <c r="AA54" s="12"/>
      <c r="AB54" s="11"/>
      <c r="AC54" s="11"/>
      <c r="AD54" s="11"/>
      <c r="AE54" s="11"/>
      <c r="AF54" s="11"/>
      <c r="AG54" s="11"/>
    </row>
    <row r="55" spans="1:33">
      <c r="A55" s="15" t="s">
        <v>114</v>
      </c>
      <c r="B55" s="20"/>
      <c r="C55" s="17"/>
      <c r="D55" s="17"/>
      <c r="E55" s="19"/>
      <c r="G55" s="18"/>
      <c r="H55" s="19"/>
      <c r="I55" s="17"/>
      <c r="J55" s="17"/>
      <c r="K55" s="23"/>
      <c r="L55" s="26"/>
      <c r="M55" s="26"/>
      <c r="N55" s="26"/>
      <c r="O55" s="26"/>
      <c r="P55" s="11"/>
      <c r="Q55" s="17"/>
      <c r="R55" s="11"/>
      <c r="S55" s="11"/>
      <c r="T55" s="11"/>
      <c r="U55" s="17"/>
      <c r="V55" s="12"/>
      <c r="W55" s="12"/>
      <c r="X55" s="12"/>
      <c r="Y55" s="12"/>
      <c r="Z55" s="12"/>
      <c r="AA55" s="12"/>
      <c r="AB55" s="11"/>
      <c r="AC55" s="11"/>
      <c r="AD55" s="11"/>
      <c r="AE55" s="11"/>
      <c r="AF55" s="11"/>
      <c r="AG55" s="11"/>
    </row>
    <row r="56" spans="1:33">
      <c r="B56" s="20" t="s">
        <v>115</v>
      </c>
      <c r="C56">
        <f>E56*1.6</f>
        <v>80</v>
      </c>
      <c r="D56">
        <f>F56*1.6</f>
        <v>160</v>
      </c>
      <c r="E56" s="5">
        <v>50</v>
      </c>
      <c r="F56" s="5">
        <v>100</v>
      </c>
      <c r="G56" s="10" t="s">
        <v>125</v>
      </c>
      <c r="H56" s="22">
        <v>700</v>
      </c>
      <c r="I56" s="26">
        <v>1070</v>
      </c>
      <c r="J56" s="17"/>
      <c r="K56" s="17">
        <v>134</v>
      </c>
      <c r="L56" s="19">
        <v>26</v>
      </c>
      <c r="M56" s="19">
        <v>4020</v>
      </c>
      <c r="N56" s="19">
        <v>4510</v>
      </c>
      <c r="O56" s="19">
        <v>14100</v>
      </c>
      <c r="P56" s="11">
        <f t="shared" si="1"/>
        <v>0.83750000000000002</v>
      </c>
      <c r="R56" s="11">
        <f t="shared" si="2"/>
        <v>5.1538461538461542</v>
      </c>
      <c r="S56" s="11">
        <f t="shared" si="3"/>
        <v>2.1072164299979557</v>
      </c>
      <c r="T56" s="11">
        <f t="shared" si="4"/>
        <v>0.52418319154178006</v>
      </c>
      <c r="V56" s="12">
        <f t="shared" si="5"/>
        <v>0.63590999999999998</v>
      </c>
      <c r="W56" s="12">
        <f t="shared" si="6"/>
        <v>0.39744374999999998</v>
      </c>
      <c r="X56" s="12">
        <f t="shared" si="7"/>
        <v>2.5563582</v>
      </c>
      <c r="Y56" s="12">
        <f t="shared" si="8"/>
        <v>1.597723875</v>
      </c>
      <c r="Z56" s="12">
        <f t="shared" si="9"/>
        <v>0.26</v>
      </c>
      <c r="AA56" s="12">
        <f t="shared" si="10"/>
        <v>0.16250000000000001</v>
      </c>
      <c r="AB56" s="11">
        <f t="shared" si="11"/>
        <v>3.8461538461538463</v>
      </c>
      <c r="AC56" s="11">
        <f t="shared" si="12"/>
        <v>6.1538461538461542</v>
      </c>
      <c r="AD56" s="11">
        <f t="shared" si="13"/>
        <v>1.5725495746253402</v>
      </c>
      <c r="AE56" s="11">
        <f t="shared" si="14"/>
        <v>2.5160793194005442</v>
      </c>
      <c r="AF56" s="11">
        <f t="shared" si="15"/>
        <v>0.39118148622520893</v>
      </c>
      <c r="AG56" s="11">
        <f t="shared" si="16"/>
        <v>0.62589037796033431</v>
      </c>
    </row>
    <row r="57" spans="1:33">
      <c r="A57" s="14"/>
      <c r="B57" s="20" t="s">
        <v>116</v>
      </c>
      <c r="C57">
        <f t="shared" ref="C57:C65" si="18">E57*1.6</f>
        <v>80</v>
      </c>
      <c r="D57">
        <f t="shared" ref="D57:D65" si="19">F57*1.6</f>
        <v>160</v>
      </c>
      <c r="E57" s="5">
        <v>50</v>
      </c>
      <c r="F57" s="5">
        <v>100</v>
      </c>
      <c r="G57" s="10" t="s">
        <v>125</v>
      </c>
      <c r="H57" s="22">
        <v>700</v>
      </c>
      <c r="I57" s="26">
        <v>1070</v>
      </c>
      <c r="J57" s="17"/>
      <c r="K57" s="17">
        <v>134</v>
      </c>
      <c r="L57" s="19">
        <v>19.5</v>
      </c>
      <c r="M57" s="19">
        <v>3900</v>
      </c>
      <c r="N57" s="19">
        <v>3960</v>
      </c>
      <c r="O57" s="19">
        <v>13500</v>
      </c>
      <c r="P57" s="11">
        <f t="shared" si="1"/>
        <v>0.83750000000000002</v>
      </c>
      <c r="R57" s="11">
        <f t="shared" si="2"/>
        <v>6.8717948717948714</v>
      </c>
      <c r="S57" s="11">
        <f t="shared" si="3"/>
        <v>2.5065469509913956</v>
      </c>
      <c r="T57" s="11">
        <f t="shared" si="4"/>
        <v>0.64270434640805008</v>
      </c>
      <c r="V57" s="12">
        <f t="shared" si="5"/>
        <v>0.53459999999999996</v>
      </c>
      <c r="W57" s="12">
        <f t="shared" si="6"/>
        <v>0.33412500000000001</v>
      </c>
      <c r="X57" s="12">
        <f t="shared" si="7"/>
        <v>2.08494</v>
      </c>
      <c r="Y57" s="12">
        <f t="shared" si="8"/>
        <v>1.3030875</v>
      </c>
      <c r="Z57" s="12">
        <f t="shared" si="9"/>
        <v>0.19500000000000001</v>
      </c>
      <c r="AA57" s="12">
        <f t="shared" si="10"/>
        <v>0.121875</v>
      </c>
      <c r="AB57" s="11">
        <f t="shared" si="11"/>
        <v>5.1282051282051286</v>
      </c>
      <c r="AC57" s="11">
        <f t="shared" si="12"/>
        <v>8.2051282051282044</v>
      </c>
      <c r="AD57" s="11">
        <f t="shared" si="13"/>
        <v>1.8705574261129816</v>
      </c>
      <c r="AE57" s="11">
        <f t="shared" si="14"/>
        <v>2.9928918817807708</v>
      </c>
      <c r="AF57" s="11">
        <f t="shared" si="15"/>
        <v>0.47963010925973892</v>
      </c>
      <c r="AG57" s="11">
        <f t="shared" si="16"/>
        <v>0.76740817481558221</v>
      </c>
    </row>
    <row r="58" spans="1:33">
      <c r="B58" s="20" t="s">
        <v>117</v>
      </c>
      <c r="C58">
        <f t="shared" si="18"/>
        <v>128</v>
      </c>
      <c r="D58">
        <f t="shared" si="19"/>
        <v>240</v>
      </c>
      <c r="E58" s="5">
        <v>80</v>
      </c>
      <c r="F58" s="5">
        <v>150</v>
      </c>
      <c r="G58" s="10" t="s">
        <v>126</v>
      </c>
      <c r="H58" s="22">
        <v>1050</v>
      </c>
      <c r="I58" s="26">
        <v>1155</v>
      </c>
      <c r="J58" s="17"/>
      <c r="K58" s="17">
        <v>187</v>
      </c>
      <c r="L58" s="19">
        <v>31</v>
      </c>
      <c r="M58" s="19">
        <v>4400</v>
      </c>
      <c r="N58" s="19">
        <v>4775</v>
      </c>
      <c r="O58" s="19">
        <v>15700</v>
      </c>
      <c r="P58" s="11">
        <f t="shared" si="1"/>
        <v>0.77916666666666667</v>
      </c>
      <c r="R58" s="11">
        <f t="shared" si="2"/>
        <v>6.032258064516129</v>
      </c>
      <c r="S58" s="11">
        <f t="shared" si="3"/>
        <v>2.4944142461733421</v>
      </c>
      <c r="T58" s="11">
        <f t="shared" si="4"/>
        <v>0.56691232867575947</v>
      </c>
      <c r="V58" s="12">
        <f t="shared" si="5"/>
        <v>0.49978333333333336</v>
      </c>
      <c r="W58" s="12">
        <f t="shared" si="6"/>
        <v>0.31236458333333333</v>
      </c>
      <c r="X58" s="12">
        <f t="shared" si="7"/>
        <v>2.1990466666666668</v>
      </c>
      <c r="Y58" s="12">
        <f t="shared" si="8"/>
        <v>1.3744041666666669</v>
      </c>
      <c r="Z58" s="12">
        <f t="shared" si="9"/>
        <v>0.20666666666666667</v>
      </c>
      <c r="AA58" s="12">
        <f t="shared" si="10"/>
        <v>0.12916666666666668</v>
      </c>
      <c r="AB58" s="11">
        <f t="shared" si="11"/>
        <v>4.838709677419355</v>
      </c>
      <c r="AC58" s="11">
        <f t="shared" si="12"/>
        <v>7.741935483870968</v>
      </c>
      <c r="AD58" s="11">
        <f t="shared" si="13"/>
        <v>2.0008670423850337</v>
      </c>
      <c r="AE58" s="11">
        <f t="shared" si="14"/>
        <v>3.2013872678160538</v>
      </c>
      <c r="AF58" s="11">
        <f t="shared" si="15"/>
        <v>0.45474250963296214</v>
      </c>
      <c r="AG58" s="11">
        <f t="shared" si="16"/>
        <v>0.72758801541273943</v>
      </c>
    </row>
    <row r="59" spans="1:33">
      <c r="B59" s="20" t="s">
        <v>118</v>
      </c>
      <c r="C59">
        <f t="shared" si="18"/>
        <v>128</v>
      </c>
      <c r="D59">
        <f t="shared" si="19"/>
        <v>240</v>
      </c>
      <c r="E59" s="5">
        <v>80</v>
      </c>
      <c r="F59" s="5">
        <v>150</v>
      </c>
      <c r="G59" s="10" t="s">
        <v>126</v>
      </c>
      <c r="H59" s="33">
        <v>1050</v>
      </c>
      <c r="I59" s="26">
        <v>1155</v>
      </c>
      <c r="J59" s="17"/>
      <c r="K59" s="17">
        <v>187</v>
      </c>
      <c r="L59" s="19">
        <v>29</v>
      </c>
      <c r="M59" s="19">
        <v>3650</v>
      </c>
      <c r="N59" s="19">
        <v>4000</v>
      </c>
      <c r="O59" s="19">
        <v>15700</v>
      </c>
      <c r="P59" s="11">
        <f t="shared" si="1"/>
        <v>0.77916666666666667</v>
      </c>
      <c r="R59" s="11">
        <f t="shared" si="2"/>
        <v>6.4482758620689653</v>
      </c>
      <c r="S59" s="11">
        <f t="shared" si="3"/>
        <v>2.9777070063694269</v>
      </c>
      <c r="T59" s="11">
        <f t="shared" si="4"/>
        <v>0.81581013873134978</v>
      </c>
      <c r="V59" s="12">
        <f t="shared" si="5"/>
        <v>0.41866666666666663</v>
      </c>
      <c r="W59" s="12">
        <f t="shared" si="6"/>
        <v>0.26166666666666666</v>
      </c>
      <c r="X59" s="12">
        <f t="shared" si="7"/>
        <v>1.5281333333333333</v>
      </c>
      <c r="Y59" s="12">
        <f t="shared" si="8"/>
        <v>0.95508333333333328</v>
      </c>
      <c r="Z59" s="12">
        <f t="shared" si="9"/>
        <v>0.19333333333333333</v>
      </c>
      <c r="AA59" s="12">
        <f t="shared" si="10"/>
        <v>0.12083333333333333</v>
      </c>
      <c r="AB59" s="11">
        <f t="shared" si="11"/>
        <v>5.1724137931034484</v>
      </c>
      <c r="AC59" s="11">
        <f t="shared" si="12"/>
        <v>8.2758620689655178</v>
      </c>
      <c r="AD59" s="11">
        <f t="shared" si="13"/>
        <v>2.3885350318471339</v>
      </c>
      <c r="AE59" s="11">
        <f t="shared" si="14"/>
        <v>3.8216560509554141</v>
      </c>
      <c r="AF59" s="11">
        <f t="shared" si="15"/>
        <v>0.65439315941017362</v>
      </c>
      <c r="AG59" s="11">
        <f t="shared" si="16"/>
        <v>1.0470290550562777</v>
      </c>
    </row>
    <row r="60" spans="1:33">
      <c r="B60" s="20" t="s">
        <v>124</v>
      </c>
      <c r="C60">
        <f t="shared" si="18"/>
        <v>128</v>
      </c>
      <c r="D60">
        <f t="shared" si="19"/>
        <v>240</v>
      </c>
      <c r="E60" s="5">
        <v>80</v>
      </c>
      <c r="F60" s="5">
        <v>150</v>
      </c>
      <c r="G60" s="10" t="s">
        <v>126</v>
      </c>
      <c r="H60" s="33">
        <v>1050</v>
      </c>
      <c r="I60" s="26">
        <v>1155</v>
      </c>
      <c r="J60" s="17"/>
      <c r="K60" s="17">
        <v>187</v>
      </c>
      <c r="L60" s="19">
        <v>33</v>
      </c>
      <c r="M60" s="19">
        <v>4090</v>
      </c>
      <c r="N60" s="19">
        <v>4775</v>
      </c>
      <c r="O60" s="19">
        <v>15700</v>
      </c>
      <c r="P60" s="11">
        <f t="shared" si="1"/>
        <v>0.77916666666666667</v>
      </c>
      <c r="R60" s="11">
        <f t="shared" si="2"/>
        <v>5.666666666666667</v>
      </c>
      <c r="S60" s="11">
        <f t="shared" si="3"/>
        <v>2.4944142461733421</v>
      </c>
      <c r="T60" s="11">
        <f t="shared" si="4"/>
        <v>0.60988123378321313</v>
      </c>
      <c r="V60" s="12">
        <f t="shared" si="5"/>
        <v>0.49978333333333336</v>
      </c>
      <c r="W60" s="12">
        <f t="shared" si="6"/>
        <v>0.31236458333333333</v>
      </c>
      <c r="X60" s="12">
        <f t="shared" si="7"/>
        <v>2.0441138333333333</v>
      </c>
      <c r="Y60" s="12">
        <f t="shared" si="8"/>
        <v>1.2775711458333334</v>
      </c>
      <c r="Z60" s="12">
        <f t="shared" si="9"/>
        <v>0.22</v>
      </c>
      <c r="AA60" s="12">
        <f t="shared" si="10"/>
        <v>0.13750000000000001</v>
      </c>
      <c r="AB60" s="11">
        <f t="shared" si="11"/>
        <v>4.5454545454545459</v>
      </c>
      <c r="AC60" s="11">
        <f t="shared" si="12"/>
        <v>7.2727272727272725</v>
      </c>
      <c r="AD60" s="11">
        <f t="shared" si="13"/>
        <v>2.0008670423850337</v>
      </c>
      <c r="AE60" s="11">
        <f t="shared" si="14"/>
        <v>3.2013872678160538</v>
      </c>
      <c r="AF60" s="11">
        <f t="shared" si="15"/>
        <v>0.48920954581541165</v>
      </c>
      <c r="AG60" s="11">
        <f t="shared" si="16"/>
        <v>0.78273527330465853</v>
      </c>
    </row>
    <row r="61" spans="1:33">
      <c r="B61" s="20" t="s">
        <v>119</v>
      </c>
      <c r="C61">
        <f t="shared" si="18"/>
        <v>160</v>
      </c>
      <c r="D61">
        <f t="shared" si="19"/>
        <v>320</v>
      </c>
      <c r="E61" s="5">
        <v>100</v>
      </c>
      <c r="F61" s="5">
        <v>200</v>
      </c>
      <c r="G61" s="10" t="s">
        <v>57</v>
      </c>
      <c r="H61" s="33">
        <v>1200</v>
      </c>
      <c r="I61" s="26">
        <v>1155</v>
      </c>
      <c r="K61" s="17">
        <v>242</v>
      </c>
      <c r="L61" s="19">
        <v>42</v>
      </c>
      <c r="M61" s="19">
        <v>4500</v>
      </c>
      <c r="N61" s="19">
        <v>5200</v>
      </c>
      <c r="O61" s="19">
        <v>17600</v>
      </c>
      <c r="P61" s="11">
        <f t="shared" si="1"/>
        <v>0.75624999999999998</v>
      </c>
      <c r="R61" s="11">
        <f t="shared" si="2"/>
        <v>5.7619047619047619</v>
      </c>
      <c r="S61" s="11">
        <f t="shared" si="3"/>
        <v>2.6442307692307692</v>
      </c>
      <c r="T61" s="11">
        <f t="shared" si="4"/>
        <v>0.58760683760683763</v>
      </c>
      <c r="V61" s="12">
        <f t="shared" si="5"/>
        <v>0.45760000000000001</v>
      </c>
      <c r="W61" s="12">
        <f t="shared" si="6"/>
        <v>0.28599999999999998</v>
      </c>
      <c r="X61" s="12">
        <f t="shared" si="7"/>
        <v>2.0591999999999997</v>
      </c>
      <c r="Y61" s="12">
        <f t="shared" si="8"/>
        <v>1.2869999999999999</v>
      </c>
      <c r="Z61" s="12">
        <f t="shared" si="9"/>
        <v>0.21</v>
      </c>
      <c r="AA61" s="12">
        <f t="shared" si="10"/>
        <v>0.13125000000000001</v>
      </c>
      <c r="AB61" s="11">
        <f t="shared" si="11"/>
        <v>4.7619047619047619</v>
      </c>
      <c r="AC61" s="11">
        <f t="shared" si="12"/>
        <v>7.6190476190476186</v>
      </c>
      <c r="AD61" s="11">
        <f t="shared" si="13"/>
        <v>2.1853146853146854</v>
      </c>
      <c r="AE61" s="11">
        <f t="shared" si="14"/>
        <v>3.4965034965034967</v>
      </c>
      <c r="AF61" s="11">
        <f t="shared" si="15"/>
        <v>0.48562548562548558</v>
      </c>
      <c r="AG61" s="11">
        <f t="shared" si="16"/>
        <v>0.77700077700077697</v>
      </c>
    </row>
    <row r="62" spans="1:33">
      <c r="B62" s="20" t="s">
        <v>120</v>
      </c>
      <c r="C62">
        <f t="shared" si="18"/>
        <v>160</v>
      </c>
      <c r="D62">
        <f t="shared" si="19"/>
        <v>320</v>
      </c>
      <c r="E62" s="5">
        <v>100</v>
      </c>
      <c r="F62" s="5">
        <v>200</v>
      </c>
      <c r="G62" s="10" t="s">
        <v>57</v>
      </c>
      <c r="H62" s="33">
        <v>1200</v>
      </c>
      <c r="I62" s="26">
        <v>1155</v>
      </c>
      <c r="K62" s="17">
        <v>242</v>
      </c>
      <c r="L62" s="19">
        <v>36</v>
      </c>
      <c r="M62" s="19">
        <v>4200</v>
      </c>
      <c r="N62" s="19">
        <v>4700</v>
      </c>
      <c r="O62" s="19">
        <v>17450</v>
      </c>
      <c r="P62" s="11">
        <f t="shared" si="1"/>
        <v>0.75624999999999998</v>
      </c>
      <c r="R62" s="11">
        <f t="shared" si="2"/>
        <v>6.7222222222222223</v>
      </c>
      <c r="S62" s="11">
        <f t="shared" si="3"/>
        <v>2.9506797537035911</v>
      </c>
      <c r="T62" s="11">
        <f t="shared" si="4"/>
        <v>0.70254279850085499</v>
      </c>
      <c r="V62" s="12">
        <f t="shared" si="5"/>
        <v>0.41007500000000002</v>
      </c>
      <c r="W62" s="12">
        <f t="shared" si="6"/>
        <v>0.25629687499999998</v>
      </c>
      <c r="X62" s="12">
        <f t="shared" si="7"/>
        <v>1.722315</v>
      </c>
      <c r="Y62" s="12">
        <f t="shared" si="8"/>
        <v>1.076446875</v>
      </c>
      <c r="Z62" s="12">
        <f t="shared" si="9"/>
        <v>0.18</v>
      </c>
      <c r="AA62" s="12">
        <f t="shared" si="10"/>
        <v>0.1125</v>
      </c>
      <c r="AB62" s="11">
        <f t="shared" si="11"/>
        <v>5.5555555555555554</v>
      </c>
      <c r="AC62" s="11">
        <f t="shared" si="12"/>
        <v>8.8888888888888893</v>
      </c>
      <c r="AD62" s="11">
        <f t="shared" si="13"/>
        <v>2.4385783088459427</v>
      </c>
      <c r="AE62" s="11">
        <f t="shared" si="14"/>
        <v>3.9017252941535085</v>
      </c>
      <c r="AF62" s="11">
        <f t="shared" si="15"/>
        <v>0.58061388305855788</v>
      </c>
      <c r="AG62" s="11">
        <f t="shared" si="16"/>
        <v>0.92898221289369254</v>
      </c>
    </row>
    <row r="63" spans="1:33">
      <c r="B63" s="20" t="s">
        <v>121</v>
      </c>
      <c r="C63">
        <f t="shared" si="18"/>
        <v>160</v>
      </c>
      <c r="D63">
        <f t="shared" si="19"/>
        <v>320</v>
      </c>
      <c r="E63" s="5">
        <v>100</v>
      </c>
      <c r="F63" s="5">
        <v>200</v>
      </c>
      <c r="G63" s="10" t="s">
        <v>57</v>
      </c>
      <c r="H63" s="33">
        <v>1200</v>
      </c>
      <c r="I63" s="26">
        <v>1155</v>
      </c>
      <c r="K63" s="17">
        <v>242</v>
      </c>
      <c r="L63" s="19">
        <v>48</v>
      </c>
      <c r="M63" s="19">
        <v>4300</v>
      </c>
      <c r="N63" s="19">
        <v>5200</v>
      </c>
      <c r="O63" s="19">
        <v>17450</v>
      </c>
      <c r="P63" s="11">
        <f t="shared" si="1"/>
        <v>0.75624999999999998</v>
      </c>
      <c r="R63" s="11">
        <f t="shared" si="2"/>
        <v>5.041666666666667</v>
      </c>
      <c r="S63" s="11">
        <f t="shared" si="3"/>
        <v>2.666960546616707</v>
      </c>
      <c r="T63" s="11">
        <f t="shared" si="4"/>
        <v>0.62022338293411794</v>
      </c>
      <c r="V63" s="12">
        <f t="shared" si="5"/>
        <v>0.45369999999999999</v>
      </c>
      <c r="W63" s="12">
        <f t="shared" si="6"/>
        <v>0.2835625</v>
      </c>
      <c r="X63" s="12">
        <f t="shared" si="7"/>
        <v>1.9509100000000001</v>
      </c>
      <c r="Y63" s="12">
        <f t="shared" si="8"/>
        <v>1.21931875</v>
      </c>
      <c r="Z63" s="12">
        <f t="shared" si="9"/>
        <v>0.24</v>
      </c>
      <c r="AA63" s="12">
        <f t="shared" si="10"/>
        <v>0.15</v>
      </c>
      <c r="AB63" s="11">
        <f t="shared" si="11"/>
        <v>4.166666666666667</v>
      </c>
      <c r="AC63" s="11">
        <f t="shared" si="12"/>
        <v>6.666666666666667</v>
      </c>
      <c r="AD63" s="11">
        <f t="shared" si="13"/>
        <v>2.2040996253030638</v>
      </c>
      <c r="AE63" s="11">
        <f t="shared" si="14"/>
        <v>3.5265594004849019</v>
      </c>
      <c r="AF63" s="11">
        <f t="shared" si="15"/>
        <v>0.5125813082100148</v>
      </c>
      <c r="AG63" s="11">
        <f t="shared" si="16"/>
        <v>0.8201300931360237</v>
      </c>
    </row>
    <row r="64" spans="1:33" s="5" customFormat="1">
      <c r="A64" s="27"/>
      <c r="B64" s="28" t="s">
        <v>122</v>
      </c>
      <c r="C64">
        <f t="shared" si="18"/>
        <v>224</v>
      </c>
      <c r="D64">
        <f t="shared" si="19"/>
        <v>480</v>
      </c>
      <c r="E64" s="5">
        <v>140</v>
      </c>
      <c r="F64" s="5">
        <v>300</v>
      </c>
      <c r="G64" s="10" t="s">
        <v>127</v>
      </c>
      <c r="H64" s="33">
        <v>1420</v>
      </c>
      <c r="I64" s="26">
        <v>1300</v>
      </c>
      <c r="K64" s="29">
        <v>310</v>
      </c>
      <c r="L64" s="29">
        <v>58</v>
      </c>
      <c r="M64" s="19">
        <v>4400</v>
      </c>
      <c r="N64" s="29">
        <v>4800</v>
      </c>
      <c r="O64" s="29">
        <v>17500</v>
      </c>
      <c r="P64" s="11">
        <f t="shared" si="1"/>
        <v>0.64583333333333337</v>
      </c>
      <c r="R64" s="11">
        <f t="shared" si="2"/>
        <v>5.3448275862068968</v>
      </c>
      <c r="S64" s="11">
        <f t="shared" si="3"/>
        <v>3.6904761904761902</v>
      </c>
      <c r="T64" s="11">
        <f t="shared" si="4"/>
        <v>0.83874458874458868</v>
      </c>
      <c r="V64" s="12">
        <f t="shared" si="5"/>
        <v>0.28000000000000003</v>
      </c>
      <c r="W64" s="12">
        <f t="shared" si="6"/>
        <v>0.17499999999999999</v>
      </c>
      <c r="X64" s="12">
        <f t="shared" si="7"/>
        <v>1.232</v>
      </c>
      <c r="Y64" s="12">
        <f t="shared" si="8"/>
        <v>0.77</v>
      </c>
      <c r="Z64" s="12">
        <f t="shared" si="9"/>
        <v>0.19333333333333333</v>
      </c>
      <c r="AA64" s="12">
        <f t="shared" si="10"/>
        <v>0.12083333333333333</v>
      </c>
      <c r="AB64" s="11">
        <f t="shared" si="11"/>
        <v>5.1724137931034484</v>
      </c>
      <c r="AC64" s="11">
        <f t="shared" si="12"/>
        <v>8.2758620689655178</v>
      </c>
      <c r="AD64" s="11">
        <f t="shared" si="13"/>
        <v>3.5714285714285712</v>
      </c>
      <c r="AE64" s="11">
        <f t="shared" si="14"/>
        <v>5.7142857142857144</v>
      </c>
      <c r="AF64" s="11">
        <f t="shared" si="15"/>
        <v>0.81168831168831168</v>
      </c>
      <c r="AG64" s="11">
        <f t="shared" si="16"/>
        <v>1.2987012987012989</v>
      </c>
    </row>
    <row r="65" spans="1:33">
      <c r="B65" s="2" t="s">
        <v>123</v>
      </c>
      <c r="C65">
        <f t="shared" si="18"/>
        <v>224</v>
      </c>
      <c r="D65">
        <f t="shared" si="19"/>
        <v>480</v>
      </c>
      <c r="E65" s="5">
        <v>140</v>
      </c>
      <c r="F65" s="5">
        <v>300</v>
      </c>
      <c r="G65" s="11" t="s">
        <v>127</v>
      </c>
      <c r="H65" s="33">
        <v>1420</v>
      </c>
      <c r="I65" s="26">
        <v>1300</v>
      </c>
      <c r="K65" s="29">
        <v>310</v>
      </c>
      <c r="L65" s="29">
        <v>61</v>
      </c>
      <c r="M65" s="19">
        <v>4500</v>
      </c>
      <c r="N65" s="31">
        <v>5300</v>
      </c>
      <c r="O65" s="31">
        <v>17500</v>
      </c>
      <c r="P65" s="11">
        <f t="shared" si="1"/>
        <v>0.64583333333333337</v>
      </c>
      <c r="R65" s="11">
        <f t="shared" si="2"/>
        <v>5.081967213114754</v>
      </c>
      <c r="S65" s="11">
        <f t="shared" si="3"/>
        <v>3.342318059299191</v>
      </c>
      <c r="T65" s="11">
        <f t="shared" si="4"/>
        <v>0.74273734651093148</v>
      </c>
      <c r="V65" s="12">
        <f t="shared" si="5"/>
        <v>0.30916666666666665</v>
      </c>
      <c r="W65" s="12">
        <f t="shared" si="6"/>
        <v>0.19322916666666667</v>
      </c>
      <c r="X65" s="12">
        <f t="shared" si="7"/>
        <v>1.3912500000000001</v>
      </c>
      <c r="Y65" s="12">
        <f t="shared" si="8"/>
        <v>0.86953124999999998</v>
      </c>
      <c r="Z65" s="12">
        <f t="shared" si="9"/>
        <v>0.20333333333333334</v>
      </c>
      <c r="AA65" s="12">
        <f t="shared" si="10"/>
        <v>0.12708333333333333</v>
      </c>
      <c r="AB65" s="11">
        <f t="shared" si="11"/>
        <v>4.918032786885246</v>
      </c>
      <c r="AC65" s="11">
        <f t="shared" si="12"/>
        <v>7.8688524590163933</v>
      </c>
      <c r="AD65" s="11">
        <f t="shared" si="13"/>
        <v>3.2345013477088949</v>
      </c>
      <c r="AE65" s="11">
        <f t="shared" si="14"/>
        <v>5.1752021563342323</v>
      </c>
      <c r="AF65" s="11">
        <f t="shared" si="15"/>
        <v>0.71877807726864329</v>
      </c>
      <c r="AG65" s="11">
        <f t="shared" si="16"/>
        <v>1.1500449236298294</v>
      </c>
    </row>
    <row r="66" spans="1:33">
      <c r="A66" s="14"/>
      <c r="B66" s="9"/>
      <c r="G66" s="30"/>
      <c r="H66" s="22"/>
      <c r="L66" s="19"/>
      <c r="M66" s="17"/>
      <c r="N66" s="17"/>
      <c r="O66" s="17"/>
      <c r="P66" s="11"/>
      <c r="R66" s="11"/>
      <c r="S66" s="11"/>
      <c r="T66" s="11"/>
      <c r="V66" s="12"/>
      <c r="W66" s="12"/>
      <c r="X66" s="12"/>
      <c r="Y66" s="12"/>
      <c r="Z66" s="12"/>
      <c r="AA66" s="12"/>
      <c r="AB66" s="11"/>
      <c r="AC66" s="11"/>
      <c r="AD66" s="11"/>
      <c r="AE66" s="11"/>
      <c r="AF66" s="11"/>
      <c r="AG66" s="11"/>
    </row>
    <row r="67" spans="1:33">
      <c r="A67" s="14" t="s">
        <v>128</v>
      </c>
      <c r="B67" s="9"/>
      <c r="G67" s="30"/>
      <c r="H67" s="22"/>
      <c r="L67" s="19"/>
      <c r="M67" s="17"/>
      <c r="N67" s="17"/>
      <c r="O67" s="17"/>
      <c r="P67" s="11"/>
      <c r="R67" s="11"/>
      <c r="S67" s="11"/>
      <c r="T67" s="11"/>
      <c r="V67" s="12"/>
      <c r="W67" s="12"/>
      <c r="X67" s="12"/>
      <c r="Y67" s="12"/>
      <c r="Z67" s="12"/>
      <c r="AA67" s="12"/>
      <c r="AB67" s="11"/>
      <c r="AC67" s="11"/>
      <c r="AD67" s="11"/>
      <c r="AE67" s="11"/>
      <c r="AF67" s="11"/>
      <c r="AG67" s="11"/>
    </row>
    <row r="68" spans="1:33">
      <c r="A68" s="1" t="s">
        <v>114</v>
      </c>
      <c r="G68" s="11"/>
      <c r="H68" s="22"/>
      <c r="L68" s="19"/>
      <c r="M68" s="19"/>
      <c r="N68" s="19"/>
      <c r="O68" s="19"/>
      <c r="P68" s="11"/>
      <c r="R68" s="11"/>
      <c r="S68" s="11"/>
      <c r="T68" s="11"/>
      <c r="V68" s="12"/>
      <c r="W68" s="12"/>
      <c r="X68" s="12"/>
      <c r="Y68" s="12"/>
      <c r="Z68" s="12"/>
      <c r="AA68" s="12"/>
      <c r="AB68" s="11"/>
      <c r="AC68" s="11"/>
      <c r="AD68" s="11"/>
      <c r="AE68" s="11"/>
      <c r="AF68" s="11"/>
      <c r="AG68" s="11"/>
    </row>
    <row r="69" spans="1:33">
      <c r="B69" s="2" t="s">
        <v>129</v>
      </c>
      <c r="D69">
        <v>250</v>
      </c>
      <c r="F69" s="5">
        <f>D69/1.6</f>
        <v>156.25</v>
      </c>
      <c r="G69" s="11" t="s">
        <v>143</v>
      </c>
      <c r="H69" s="22"/>
      <c r="K69">
        <v>291</v>
      </c>
      <c r="L69" s="19">
        <v>43</v>
      </c>
      <c r="M69" s="19">
        <v>4100</v>
      </c>
      <c r="N69" s="19">
        <v>5000</v>
      </c>
      <c r="O69" s="19">
        <v>16500</v>
      </c>
      <c r="P69" s="11">
        <f t="shared" ref="P69:P129" si="20">K69/D69</f>
        <v>1.1639999999999999</v>
      </c>
      <c r="R69" s="11">
        <f t="shared" ref="R69:R129" si="21">K69/L69</f>
        <v>6.7674418604651159</v>
      </c>
      <c r="S69" s="11">
        <f t="shared" ref="S69:S129" si="22">K69/(N69*O69)*1000000</f>
        <v>3.5272727272727273</v>
      </c>
      <c r="T69" s="11">
        <f t="shared" ref="T69:T129" si="23">K69/(M69*N69*O69)*1000000000</f>
        <v>0.86031042128603108</v>
      </c>
      <c r="V69" s="12">
        <f t="shared" ref="V69:V129" si="24">(N69*O69)/1000000/F69</f>
        <v>0.52800000000000002</v>
      </c>
      <c r="W69" s="12">
        <f t="shared" ref="W69:W129" si="25">(N69*O69)/1000000/D69</f>
        <v>0.33</v>
      </c>
      <c r="X69" s="12">
        <f t="shared" ref="X69:X129" si="26">(M69*N69*O69)/1000000000/F69</f>
        <v>2.1648000000000001</v>
      </c>
      <c r="Y69" s="12">
        <f t="shared" ref="Y69:Y129" si="27">(M69*N69*O69)/1000000000/D69</f>
        <v>1.353</v>
      </c>
      <c r="Z69" s="12">
        <f t="shared" ref="Z69:Z129" si="28">L69/F69</f>
        <v>0.2752</v>
      </c>
      <c r="AA69" s="12">
        <f t="shared" ref="AA69:AA129" si="29">L69/D69</f>
        <v>0.17199999999999999</v>
      </c>
      <c r="AB69" s="11">
        <f t="shared" ref="AB69:AB129" si="30">F69/L69</f>
        <v>3.6337209302325579</v>
      </c>
      <c r="AC69" s="11">
        <f t="shared" ref="AC69:AC129" si="31">D69/L69</f>
        <v>5.8139534883720927</v>
      </c>
      <c r="AD69" s="11">
        <f t="shared" ref="AD69:AD129" si="32">F69/(N69*O69)*1000000</f>
        <v>1.8939393939393938</v>
      </c>
      <c r="AE69" s="11">
        <f t="shared" ref="AE69:AE130" si="33">D69/(N69*O69)*1000000</f>
        <v>3.0303030303030303</v>
      </c>
      <c r="AF69" s="11">
        <f t="shared" ref="AF69:AF130" si="34">F69/(N69*O69*M69)*1000000000</f>
        <v>0.46193643754619368</v>
      </c>
      <c r="AG69" s="11">
        <f t="shared" ref="AG69:AG130" si="35">D69/(N69*O69*M69)*1000000000</f>
        <v>0.73909830007390986</v>
      </c>
    </row>
    <row r="70" spans="1:33">
      <c r="B70" s="2" t="s">
        <v>130</v>
      </c>
      <c r="D70">
        <v>250</v>
      </c>
      <c r="F70" s="5">
        <f t="shared" ref="E70:F93" si="36">D70/1.6</f>
        <v>156.25</v>
      </c>
      <c r="G70" s="11" t="s">
        <v>143</v>
      </c>
      <c r="H70" s="22"/>
      <c r="K70">
        <v>291</v>
      </c>
      <c r="L70" s="19">
        <v>43</v>
      </c>
      <c r="M70" s="17">
        <v>4100</v>
      </c>
      <c r="N70" s="17">
        <v>5000</v>
      </c>
      <c r="O70" s="17">
        <v>18000</v>
      </c>
      <c r="P70" s="11">
        <f t="shared" si="20"/>
        <v>1.1639999999999999</v>
      </c>
      <c r="R70" s="11">
        <f t="shared" si="21"/>
        <v>6.7674418604651159</v>
      </c>
      <c r="S70" s="11">
        <f t="shared" si="22"/>
        <v>3.2333333333333334</v>
      </c>
      <c r="T70" s="11">
        <f t="shared" si="23"/>
        <v>0.78861788617886186</v>
      </c>
      <c r="V70" s="12">
        <f t="shared" si="24"/>
        <v>0.57599999999999996</v>
      </c>
      <c r="W70" s="12">
        <f t="shared" si="25"/>
        <v>0.36</v>
      </c>
      <c r="X70" s="12">
        <f t="shared" si="26"/>
        <v>2.3616000000000001</v>
      </c>
      <c r="Y70" s="12">
        <f t="shared" si="27"/>
        <v>1.476</v>
      </c>
      <c r="Z70" s="12">
        <f t="shared" si="28"/>
        <v>0.2752</v>
      </c>
      <c r="AA70" s="12">
        <f t="shared" si="29"/>
        <v>0.17199999999999999</v>
      </c>
      <c r="AB70" s="11">
        <f t="shared" si="30"/>
        <v>3.6337209302325579</v>
      </c>
      <c r="AC70" s="11">
        <f t="shared" si="31"/>
        <v>5.8139534883720927</v>
      </c>
      <c r="AD70" s="11">
        <f t="shared" si="32"/>
        <v>1.7361111111111112</v>
      </c>
      <c r="AE70" s="11">
        <f t="shared" si="33"/>
        <v>2.7777777777777781</v>
      </c>
      <c r="AF70" s="11">
        <f t="shared" si="34"/>
        <v>0.42344173441734417</v>
      </c>
      <c r="AG70" s="11">
        <f t="shared" si="35"/>
        <v>0.6775067750677507</v>
      </c>
    </row>
    <row r="71" spans="1:33">
      <c r="B71" s="2" t="s">
        <v>131</v>
      </c>
      <c r="D71">
        <v>300</v>
      </c>
      <c r="F71" s="5">
        <f t="shared" si="36"/>
        <v>187.5</v>
      </c>
      <c r="G71" s="11" t="s">
        <v>144</v>
      </c>
      <c r="H71" s="22"/>
      <c r="K71">
        <v>330</v>
      </c>
      <c r="L71" s="19">
        <v>53.5</v>
      </c>
      <c r="M71" s="19">
        <v>4200</v>
      </c>
      <c r="N71" s="19">
        <v>7000</v>
      </c>
      <c r="O71" s="19">
        <v>18500</v>
      </c>
      <c r="P71" s="11">
        <f t="shared" si="20"/>
        <v>1.1000000000000001</v>
      </c>
      <c r="R71" s="11">
        <f t="shared" si="21"/>
        <v>6.1682242990654208</v>
      </c>
      <c r="S71" s="11">
        <f t="shared" si="22"/>
        <v>2.5482625482625485</v>
      </c>
      <c r="T71" s="11">
        <f t="shared" si="23"/>
        <v>0.60672917815774952</v>
      </c>
      <c r="V71" s="12">
        <f t="shared" si="24"/>
        <v>0.69066666666666665</v>
      </c>
      <c r="W71" s="12">
        <f t="shared" si="25"/>
        <v>0.43166666666666664</v>
      </c>
      <c r="X71" s="12">
        <f t="shared" si="26"/>
        <v>2.9007999999999998</v>
      </c>
      <c r="Y71" s="12">
        <f t="shared" si="27"/>
        <v>1.8129999999999999</v>
      </c>
      <c r="Z71" s="12">
        <f t="shared" si="28"/>
        <v>0.28533333333333333</v>
      </c>
      <c r="AA71" s="12">
        <f t="shared" si="29"/>
        <v>0.17833333333333334</v>
      </c>
      <c r="AB71" s="11">
        <f t="shared" si="30"/>
        <v>3.5046728971962615</v>
      </c>
      <c r="AC71" s="11">
        <f t="shared" si="31"/>
        <v>5.6074766355140184</v>
      </c>
      <c r="AD71" s="11">
        <f t="shared" si="32"/>
        <v>1.4478764478764479</v>
      </c>
      <c r="AE71" s="11">
        <f t="shared" si="33"/>
        <v>2.3166023166023164</v>
      </c>
      <c r="AF71" s="11">
        <f t="shared" si="34"/>
        <v>0.34473248758963043</v>
      </c>
      <c r="AG71" s="11">
        <f t="shared" si="35"/>
        <v>0.55157198014340869</v>
      </c>
    </row>
    <row r="72" spans="1:33">
      <c r="B72" s="2" t="s">
        <v>132</v>
      </c>
      <c r="D72">
        <v>300</v>
      </c>
      <c r="F72" s="5">
        <f t="shared" si="36"/>
        <v>187.5</v>
      </c>
      <c r="G72" s="11" t="s">
        <v>145</v>
      </c>
      <c r="H72" s="22"/>
      <c r="K72">
        <v>330</v>
      </c>
      <c r="L72" s="19">
        <v>56</v>
      </c>
      <c r="M72" s="19">
        <v>4300</v>
      </c>
      <c r="N72" s="19">
        <v>7000</v>
      </c>
      <c r="O72" s="19">
        <v>20000</v>
      </c>
      <c r="P72" s="11">
        <f t="shared" si="20"/>
        <v>1.1000000000000001</v>
      </c>
      <c r="R72" s="11">
        <f t="shared" si="21"/>
        <v>5.8928571428571432</v>
      </c>
      <c r="S72" s="11">
        <f t="shared" si="22"/>
        <v>2.3571428571428568</v>
      </c>
      <c r="T72" s="11">
        <f t="shared" si="23"/>
        <v>0.54817275747508309</v>
      </c>
      <c r="V72" s="12">
        <f t="shared" si="24"/>
        <v>0.7466666666666667</v>
      </c>
      <c r="W72" s="12">
        <f t="shared" si="25"/>
        <v>0.46666666666666667</v>
      </c>
      <c r="X72" s="12">
        <f t="shared" si="26"/>
        <v>3.2106666666666666</v>
      </c>
      <c r="Y72" s="12">
        <f t="shared" si="27"/>
        <v>2.0066666666666668</v>
      </c>
      <c r="Z72" s="12">
        <f t="shared" si="28"/>
        <v>0.29866666666666669</v>
      </c>
      <c r="AA72" s="12">
        <f t="shared" si="29"/>
        <v>0.18666666666666668</v>
      </c>
      <c r="AB72" s="11">
        <f t="shared" si="30"/>
        <v>3.3482142857142856</v>
      </c>
      <c r="AC72" s="11">
        <f t="shared" si="31"/>
        <v>5.3571428571428568</v>
      </c>
      <c r="AD72" s="11">
        <f t="shared" si="32"/>
        <v>1.3392857142857142</v>
      </c>
      <c r="AE72" s="11">
        <f t="shared" si="33"/>
        <v>2.1428571428571428</v>
      </c>
      <c r="AF72" s="11">
        <f t="shared" si="34"/>
        <v>0.31146179401993357</v>
      </c>
      <c r="AG72" s="11">
        <f t="shared" si="35"/>
        <v>0.49833887043189373</v>
      </c>
    </row>
    <row r="73" spans="1:33">
      <c r="B73" s="2" t="s">
        <v>133</v>
      </c>
      <c r="D73">
        <v>300</v>
      </c>
      <c r="F73" s="5">
        <f t="shared" si="36"/>
        <v>187.5</v>
      </c>
      <c r="G73" s="11" t="s">
        <v>146</v>
      </c>
      <c r="H73" s="22"/>
      <c r="K73">
        <v>330</v>
      </c>
      <c r="L73" s="19">
        <v>72</v>
      </c>
      <c r="M73" s="19">
        <v>4700</v>
      </c>
      <c r="N73" s="19">
        <v>7000</v>
      </c>
      <c r="O73" s="19">
        <v>19700</v>
      </c>
      <c r="P73" s="11">
        <f t="shared" si="20"/>
        <v>1.1000000000000001</v>
      </c>
      <c r="R73" s="11">
        <f t="shared" si="21"/>
        <v>4.583333333333333</v>
      </c>
      <c r="S73" s="11">
        <f t="shared" si="22"/>
        <v>2.393038433647571</v>
      </c>
      <c r="T73" s="11">
        <f t="shared" si="23"/>
        <v>0.50915711354203641</v>
      </c>
      <c r="V73" s="12">
        <f t="shared" si="24"/>
        <v>0.73546666666666671</v>
      </c>
      <c r="W73" s="12">
        <f t="shared" si="25"/>
        <v>0.45966666666666667</v>
      </c>
      <c r="X73" s="12">
        <f t="shared" si="26"/>
        <v>3.4566933333333334</v>
      </c>
      <c r="Y73" s="12">
        <f t="shared" si="27"/>
        <v>2.1604333333333332</v>
      </c>
      <c r="Z73" s="12">
        <f t="shared" si="28"/>
        <v>0.38400000000000001</v>
      </c>
      <c r="AA73" s="12">
        <f t="shared" si="29"/>
        <v>0.24</v>
      </c>
      <c r="AB73" s="11">
        <f t="shared" si="30"/>
        <v>2.6041666666666665</v>
      </c>
      <c r="AC73" s="11">
        <f t="shared" si="31"/>
        <v>4.166666666666667</v>
      </c>
      <c r="AD73" s="11">
        <f t="shared" si="32"/>
        <v>1.3596809282088469</v>
      </c>
      <c r="AE73" s="11">
        <f t="shared" si="33"/>
        <v>2.1754894851341553</v>
      </c>
      <c r="AF73" s="11">
        <f t="shared" si="34"/>
        <v>0.28929381451252062</v>
      </c>
      <c r="AG73" s="11">
        <f t="shared" si="35"/>
        <v>0.46287010322003302</v>
      </c>
    </row>
    <row r="74" spans="1:33">
      <c r="B74" s="2" t="s">
        <v>134</v>
      </c>
      <c r="D74">
        <v>330</v>
      </c>
      <c r="F74" s="5">
        <f t="shared" si="36"/>
        <v>206.25</v>
      </c>
      <c r="G74" s="11" t="s">
        <v>147</v>
      </c>
      <c r="K74">
        <v>359</v>
      </c>
      <c r="L74" s="19">
        <v>65</v>
      </c>
      <c r="M74" s="19">
        <v>4700</v>
      </c>
      <c r="N74" s="19">
        <v>7000</v>
      </c>
      <c r="O74" s="19">
        <v>17800</v>
      </c>
      <c r="P74" s="11">
        <f t="shared" si="20"/>
        <v>1.0878787878787879</v>
      </c>
      <c r="R74" s="11">
        <f t="shared" si="21"/>
        <v>5.523076923076923</v>
      </c>
      <c r="S74" s="11">
        <f t="shared" si="22"/>
        <v>2.8812199036918136</v>
      </c>
      <c r="T74" s="11">
        <f t="shared" si="23"/>
        <v>0.61302551142379014</v>
      </c>
      <c r="V74" s="12">
        <f t="shared" si="24"/>
        <v>0.60412121212121206</v>
      </c>
      <c r="W74" s="12">
        <f t="shared" si="25"/>
        <v>0.37757575757575756</v>
      </c>
      <c r="X74" s="12">
        <f t="shared" si="26"/>
        <v>2.8393696969696971</v>
      </c>
      <c r="Y74" s="12">
        <f t="shared" si="27"/>
        <v>1.7746060606060605</v>
      </c>
      <c r="Z74" s="12">
        <f t="shared" si="28"/>
        <v>0.31515151515151513</v>
      </c>
      <c r="AA74" s="12">
        <f t="shared" si="29"/>
        <v>0.19696969696969696</v>
      </c>
      <c r="AB74" s="11">
        <f t="shared" si="30"/>
        <v>3.1730769230769229</v>
      </c>
      <c r="AC74" s="11">
        <f t="shared" si="31"/>
        <v>5.0769230769230766</v>
      </c>
      <c r="AD74" s="11">
        <f t="shared" si="32"/>
        <v>1.6552969502407704</v>
      </c>
      <c r="AE74" s="11">
        <f t="shared" si="33"/>
        <v>2.6484751203852328</v>
      </c>
      <c r="AF74" s="11">
        <f t="shared" si="34"/>
        <v>0.35219084047675969</v>
      </c>
      <c r="AG74" s="11">
        <f t="shared" si="35"/>
        <v>0.56350534476281544</v>
      </c>
    </row>
    <row r="75" spans="1:33">
      <c r="A75" s="14"/>
      <c r="B75" s="2" t="s">
        <v>135</v>
      </c>
      <c r="D75">
        <v>460</v>
      </c>
      <c r="F75" s="5">
        <f t="shared" si="36"/>
        <v>287.5</v>
      </c>
      <c r="G75" s="11" t="s">
        <v>148</v>
      </c>
      <c r="K75">
        <v>426</v>
      </c>
      <c r="L75" s="19">
        <v>75</v>
      </c>
      <c r="M75" s="19">
        <v>4900</v>
      </c>
      <c r="N75" s="19">
        <v>7500</v>
      </c>
      <c r="O75" s="19">
        <v>18200</v>
      </c>
      <c r="P75" s="11">
        <f t="shared" si="20"/>
        <v>0.92608695652173911</v>
      </c>
      <c r="R75" s="11">
        <f t="shared" si="21"/>
        <v>5.68</v>
      </c>
      <c r="S75" s="11">
        <f t="shared" si="22"/>
        <v>3.1208791208791209</v>
      </c>
      <c r="T75" s="11">
        <f t="shared" si="23"/>
        <v>0.6369141063018614</v>
      </c>
      <c r="V75" s="12">
        <f t="shared" si="24"/>
        <v>0.4747826086956522</v>
      </c>
      <c r="W75" s="12">
        <f t="shared" si="25"/>
        <v>0.29673913043478262</v>
      </c>
      <c r="X75" s="12">
        <f t="shared" si="26"/>
        <v>2.3264347826086955</v>
      </c>
      <c r="Y75" s="12">
        <f t="shared" si="27"/>
        <v>1.4540217391304349</v>
      </c>
      <c r="Z75" s="12">
        <f t="shared" si="28"/>
        <v>0.2608695652173913</v>
      </c>
      <c r="AA75" s="12">
        <f t="shared" si="29"/>
        <v>0.16304347826086957</v>
      </c>
      <c r="AB75" s="11">
        <f t="shared" si="30"/>
        <v>3.8333333333333335</v>
      </c>
      <c r="AC75" s="11">
        <f t="shared" si="31"/>
        <v>6.1333333333333337</v>
      </c>
      <c r="AD75" s="11">
        <f t="shared" si="32"/>
        <v>2.1062271062271063</v>
      </c>
      <c r="AE75" s="11">
        <f t="shared" si="33"/>
        <v>3.36996336996337</v>
      </c>
      <c r="AF75" s="11">
        <f t="shared" si="34"/>
        <v>0.42984226657696045</v>
      </c>
      <c r="AG75" s="11">
        <f t="shared" si="35"/>
        <v>0.68774762652313681</v>
      </c>
    </row>
    <row r="76" spans="1:33">
      <c r="A76" s="13"/>
      <c r="B76" s="2" t="s">
        <v>136</v>
      </c>
      <c r="D76">
        <v>600</v>
      </c>
      <c r="F76" s="5">
        <f t="shared" si="36"/>
        <v>375</v>
      </c>
      <c r="G76" s="11" t="s">
        <v>149</v>
      </c>
      <c r="K76">
        <v>443</v>
      </c>
      <c r="L76" s="19">
        <v>85</v>
      </c>
      <c r="M76" s="19">
        <v>4900</v>
      </c>
      <c r="N76" s="19">
        <v>8000</v>
      </c>
      <c r="O76" s="19">
        <v>19500</v>
      </c>
      <c r="P76" s="11">
        <f t="shared" si="20"/>
        <v>0.73833333333333329</v>
      </c>
      <c r="R76" s="11">
        <f t="shared" si="21"/>
        <v>5.2117647058823531</v>
      </c>
      <c r="S76" s="11">
        <f t="shared" si="22"/>
        <v>2.8397435897435894</v>
      </c>
      <c r="T76" s="11">
        <f t="shared" si="23"/>
        <v>0.57953950811093669</v>
      </c>
      <c r="V76" s="12">
        <f t="shared" si="24"/>
        <v>0.41599999999999998</v>
      </c>
      <c r="W76" s="12">
        <f t="shared" si="25"/>
        <v>0.26</v>
      </c>
      <c r="X76" s="12">
        <f t="shared" si="26"/>
        <v>2.0383999999999998</v>
      </c>
      <c r="Y76" s="12">
        <f t="shared" si="27"/>
        <v>1.274</v>
      </c>
      <c r="Z76" s="12">
        <f t="shared" si="28"/>
        <v>0.22666666666666666</v>
      </c>
      <c r="AA76" s="12">
        <f t="shared" si="29"/>
        <v>0.14166666666666666</v>
      </c>
      <c r="AB76" s="11">
        <f t="shared" si="30"/>
        <v>4.4117647058823533</v>
      </c>
      <c r="AC76" s="11">
        <f t="shared" si="31"/>
        <v>7.0588235294117645</v>
      </c>
      <c r="AD76" s="11">
        <f t="shared" si="32"/>
        <v>2.4038461538461537</v>
      </c>
      <c r="AE76" s="11">
        <f t="shared" si="33"/>
        <v>3.8461538461538458</v>
      </c>
      <c r="AF76" s="11">
        <f t="shared" si="34"/>
        <v>0.49058084772370486</v>
      </c>
      <c r="AG76" s="11">
        <f t="shared" si="35"/>
        <v>0.78492935635792782</v>
      </c>
    </row>
    <row r="77" spans="1:33">
      <c r="B77" s="2" t="s">
        <v>137</v>
      </c>
      <c r="D77">
        <v>800</v>
      </c>
      <c r="F77" s="5">
        <f t="shared" si="36"/>
        <v>500</v>
      </c>
      <c r="G77" s="11" t="s">
        <v>150</v>
      </c>
      <c r="H77" s="22"/>
      <c r="K77">
        <v>541</v>
      </c>
      <c r="L77" s="19">
        <v>180</v>
      </c>
      <c r="M77" s="19">
        <v>5600</v>
      </c>
      <c r="N77" s="19">
        <v>9000</v>
      </c>
      <c r="O77" s="19">
        <v>27000</v>
      </c>
      <c r="P77" s="11">
        <f t="shared" si="20"/>
        <v>0.67625000000000002</v>
      </c>
      <c r="R77" s="11">
        <f t="shared" si="21"/>
        <v>3.0055555555555555</v>
      </c>
      <c r="S77" s="11">
        <f t="shared" si="22"/>
        <v>2.2263374485596708</v>
      </c>
      <c r="T77" s="11">
        <f t="shared" si="23"/>
        <v>0.39756025867136979</v>
      </c>
      <c r="V77" s="12">
        <f t="shared" si="24"/>
        <v>0.48599999999999999</v>
      </c>
      <c r="W77" s="12">
        <f t="shared" si="25"/>
        <v>0.30375000000000002</v>
      </c>
      <c r="X77" s="12">
        <f t="shared" si="26"/>
        <v>2.7216</v>
      </c>
      <c r="Y77" s="12">
        <f t="shared" si="27"/>
        <v>1.7009999999999998</v>
      </c>
      <c r="Z77" s="12">
        <f t="shared" si="28"/>
        <v>0.36</v>
      </c>
      <c r="AA77" s="12">
        <f t="shared" si="29"/>
        <v>0.22500000000000001</v>
      </c>
      <c r="AB77" s="11">
        <f t="shared" si="30"/>
        <v>2.7777777777777777</v>
      </c>
      <c r="AC77" s="11">
        <f t="shared" si="31"/>
        <v>4.4444444444444446</v>
      </c>
      <c r="AD77" s="11">
        <f t="shared" si="32"/>
        <v>2.0576131687242798</v>
      </c>
      <c r="AE77" s="11">
        <f t="shared" si="33"/>
        <v>3.2921810699588478</v>
      </c>
      <c r="AF77" s="11">
        <f t="shared" si="34"/>
        <v>0.36743092298647856</v>
      </c>
      <c r="AG77" s="11">
        <f t="shared" si="35"/>
        <v>0.58788947677836567</v>
      </c>
    </row>
    <row r="78" spans="1:33">
      <c r="A78" s="1" t="s">
        <v>138</v>
      </c>
      <c r="G78" s="11"/>
      <c r="H78" s="33"/>
      <c r="M78" s="5"/>
      <c r="N78" s="5"/>
      <c r="O78" s="5"/>
      <c r="P78" s="11"/>
      <c r="R78" s="11"/>
      <c r="S78" s="11"/>
      <c r="T78" s="11"/>
      <c r="V78" s="12"/>
      <c r="W78" s="12"/>
      <c r="X78" s="12"/>
      <c r="Y78" s="12"/>
      <c r="Z78" s="12"/>
      <c r="AA78" s="12"/>
      <c r="AB78" s="11"/>
      <c r="AC78" s="11"/>
      <c r="AD78" s="11"/>
      <c r="AE78" s="11"/>
      <c r="AF78" s="11"/>
      <c r="AG78" s="11"/>
    </row>
    <row r="79" spans="1:33">
      <c r="B79" s="2" t="s">
        <v>139</v>
      </c>
      <c r="D79">
        <v>150</v>
      </c>
      <c r="F79" s="5">
        <f t="shared" si="36"/>
        <v>93.75</v>
      </c>
      <c r="P79" s="11"/>
      <c r="R79" s="11"/>
      <c r="S79" s="11"/>
      <c r="T79" s="11"/>
      <c r="V79" s="12"/>
      <c r="W79" s="12"/>
      <c r="X79" s="12"/>
      <c r="Y79" s="12"/>
      <c r="Z79" s="12"/>
      <c r="AA79" s="12"/>
      <c r="AB79" s="11"/>
      <c r="AC79" s="11"/>
      <c r="AD79" s="11"/>
      <c r="AE79" s="11"/>
      <c r="AF79" s="11"/>
      <c r="AG79" s="11"/>
    </row>
    <row r="80" spans="1:33">
      <c r="B80" s="2" t="s">
        <v>140</v>
      </c>
      <c r="D80">
        <v>200</v>
      </c>
      <c r="F80" s="5">
        <f t="shared" si="36"/>
        <v>125</v>
      </c>
      <c r="G80" s="11"/>
      <c r="H80" s="33"/>
      <c r="M80" s="5"/>
      <c r="N80" s="5"/>
      <c r="O80" s="5"/>
      <c r="P80" s="11"/>
      <c r="R80" s="11"/>
      <c r="S80" s="11"/>
      <c r="T80" s="11"/>
      <c r="V80" s="12"/>
      <c r="W80" s="12"/>
      <c r="X80" s="12"/>
      <c r="Y80" s="12"/>
      <c r="Z80" s="12"/>
      <c r="AA80" s="12"/>
      <c r="AB80" s="11"/>
      <c r="AC80" s="11"/>
      <c r="AD80" s="11"/>
      <c r="AE80" s="11"/>
      <c r="AF80" s="11"/>
      <c r="AG80" s="11"/>
    </row>
    <row r="81" spans="1:33">
      <c r="B81" s="2" t="s">
        <v>141</v>
      </c>
      <c r="D81">
        <v>300</v>
      </c>
      <c r="F81" s="5">
        <f t="shared" si="36"/>
        <v>187.5</v>
      </c>
      <c r="P81" s="11"/>
      <c r="R81" s="11"/>
      <c r="S81" s="11"/>
      <c r="T81" s="11"/>
      <c r="V81" s="12"/>
      <c r="W81" s="12"/>
      <c r="X81" s="12"/>
      <c r="Y81" s="12"/>
      <c r="Z81" s="12"/>
      <c r="AA81" s="12"/>
      <c r="AB81" s="11"/>
      <c r="AC81" s="11"/>
      <c r="AD81" s="11"/>
      <c r="AE81" s="11"/>
      <c r="AF81" s="11"/>
      <c r="AG81" s="11"/>
    </row>
    <row r="82" spans="1:33">
      <c r="B82" s="2" t="s">
        <v>142</v>
      </c>
      <c r="D82">
        <v>400</v>
      </c>
      <c r="F82" s="5">
        <f t="shared" si="36"/>
        <v>250</v>
      </c>
      <c r="H82" s="22"/>
      <c r="M82" s="5"/>
      <c r="N82" s="5"/>
      <c r="O82" s="5"/>
      <c r="P82" s="11"/>
      <c r="R82" s="11"/>
      <c r="S82" s="11"/>
      <c r="T82" s="11"/>
      <c r="V82" s="12"/>
      <c r="W82" s="12"/>
      <c r="X82" s="12"/>
      <c r="Y82" s="12"/>
      <c r="Z82" s="12"/>
      <c r="AA82" s="12"/>
      <c r="AB82" s="11"/>
      <c r="AC82" s="11"/>
      <c r="AD82" s="11"/>
      <c r="AE82" s="11"/>
      <c r="AF82" s="11"/>
      <c r="AG82" s="11"/>
    </row>
    <row r="83" spans="1:33">
      <c r="P83" s="11"/>
      <c r="R83" s="11"/>
      <c r="S83" s="11"/>
      <c r="T83" s="11"/>
      <c r="V83" s="12"/>
      <c r="W83" s="12"/>
      <c r="X83" s="12"/>
      <c r="Y83" s="12"/>
      <c r="Z83" s="12"/>
      <c r="AA83" s="12"/>
      <c r="AB83" s="11"/>
      <c r="AC83" s="11"/>
      <c r="AD83" s="11"/>
      <c r="AE83" s="11"/>
      <c r="AF83" s="11"/>
      <c r="AG83" s="11"/>
    </row>
    <row r="84" spans="1:33">
      <c r="A84" s="14" t="s">
        <v>151</v>
      </c>
      <c r="P84" s="11"/>
      <c r="R84" s="11"/>
      <c r="S84" s="11"/>
      <c r="T84" s="11"/>
      <c r="V84" s="12"/>
      <c r="W84" s="12"/>
      <c r="X84" s="12"/>
      <c r="Y84" s="12"/>
      <c r="Z84" s="12"/>
      <c r="AA84" s="12"/>
      <c r="AB84" s="11"/>
      <c r="AC84" s="11"/>
      <c r="AD84" s="11"/>
      <c r="AE84" s="11"/>
      <c r="AF84" s="11"/>
      <c r="AG84" s="11"/>
    </row>
    <row r="85" spans="1:33">
      <c r="B85" s="2" t="s">
        <v>152</v>
      </c>
      <c r="D85">
        <v>200</v>
      </c>
      <c r="F85" s="5">
        <f t="shared" si="36"/>
        <v>125</v>
      </c>
      <c r="G85" t="s">
        <v>156</v>
      </c>
      <c r="K85">
        <v>181</v>
      </c>
      <c r="L85" s="5">
        <v>24.9</v>
      </c>
      <c r="M85">
        <v>3200</v>
      </c>
      <c r="N85">
        <v>4800</v>
      </c>
      <c r="O85">
        <v>11400</v>
      </c>
      <c r="P85" s="11">
        <f t="shared" si="20"/>
        <v>0.90500000000000003</v>
      </c>
      <c r="R85" s="11">
        <f t="shared" si="21"/>
        <v>7.2690763052208842</v>
      </c>
      <c r="S85" s="11">
        <f t="shared" si="22"/>
        <v>3.3077485380116962</v>
      </c>
      <c r="T85" s="11">
        <f t="shared" si="23"/>
        <v>1.033671418128655</v>
      </c>
      <c r="V85" s="12">
        <f t="shared" si="24"/>
        <v>0.43775999999999998</v>
      </c>
      <c r="W85" s="12">
        <f t="shared" si="25"/>
        <v>0.27360000000000001</v>
      </c>
      <c r="X85" s="12">
        <f t="shared" si="26"/>
        <v>1.4008320000000001</v>
      </c>
      <c r="Y85" s="12">
        <f t="shared" si="27"/>
        <v>0.87552000000000008</v>
      </c>
      <c r="Z85" s="12">
        <f t="shared" si="28"/>
        <v>0.19919999999999999</v>
      </c>
      <c r="AA85" s="12">
        <f t="shared" si="29"/>
        <v>0.1245</v>
      </c>
      <c r="AB85" s="11">
        <f t="shared" si="30"/>
        <v>5.0200803212851408</v>
      </c>
      <c r="AC85" s="11">
        <f t="shared" si="31"/>
        <v>8.0321285140562253</v>
      </c>
      <c r="AD85" s="11">
        <f t="shared" si="32"/>
        <v>2.2843567251461989</v>
      </c>
      <c r="AE85" s="11">
        <f t="shared" si="33"/>
        <v>3.6549707602339181</v>
      </c>
      <c r="AF85" s="11">
        <f t="shared" si="34"/>
        <v>0.71386147660818722</v>
      </c>
      <c r="AG85" s="11">
        <f t="shared" si="35"/>
        <v>1.1421783625730995</v>
      </c>
    </row>
    <row r="86" spans="1:33">
      <c r="B86" s="2" t="s">
        <v>153</v>
      </c>
      <c r="D86">
        <v>120</v>
      </c>
      <c r="F86" s="5">
        <f t="shared" si="36"/>
        <v>75</v>
      </c>
      <c r="G86" t="s">
        <v>157</v>
      </c>
      <c r="K86">
        <v>104</v>
      </c>
      <c r="L86" s="5">
        <v>18</v>
      </c>
      <c r="M86" s="5">
        <v>3200</v>
      </c>
      <c r="N86" s="5">
        <v>3360</v>
      </c>
      <c r="O86" s="5">
        <v>8400</v>
      </c>
      <c r="P86" s="11">
        <f t="shared" si="20"/>
        <v>0.8666666666666667</v>
      </c>
      <c r="R86" s="11">
        <f t="shared" si="21"/>
        <v>5.7777777777777777</v>
      </c>
      <c r="S86" s="11">
        <f t="shared" si="22"/>
        <v>3.6848072562358278</v>
      </c>
      <c r="T86" s="11">
        <f t="shared" si="23"/>
        <v>1.1515022675736963</v>
      </c>
      <c r="V86" s="12">
        <f t="shared" si="24"/>
        <v>0.37631999999999999</v>
      </c>
      <c r="W86" s="12">
        <f t="shared" si="25"/>
        <v>0.23519999999999999</v>
      </c>
      <c r="X86" s="12">
        <f t="shared" si="26"/>
        <v>1.204224</v>
      </c>
      <c r="Y86" s="12">
        <f t="shared" si="27"/>
        <v>0.75263999999999998</v>
      </c>
      <c r="Z86" s="12">
        <f t="shared" si="28"/>
        <v>0.24</v>
      </c>
      <c r="AA86" s="12">
        <f t="shared" si="29"/>
        <v>0.15</v>
      </c>
      <c r="AB86" s="11">
        <f t="shared" si="30"/>
        <v>4.166666666666667</v>
      </c>
      <c r="AC86" s="11">
        <f t="shared" si="31"/>
        <v>6.666666666666667</v>
      </c>
      <c r="AD86" s="11">
        <f t="shared" si="32"/>
        <v>2.6573129251700678</v>
      </c>
      <c r="AE86" s="11">
        <f t="shared" si="33"/>
        <v>4.2517006802721085</v>
      </c>
      <c r="AF86" s="11">
        <f t="shared" si="34"/>
        <v>0.83041028911564629</v>
      </c>
      <c r="AG86" s="11">
        <f t="shared" si="35"/>
        <v>1.3286564625850341</v>
      </c>
    </row>
    <row r="87" spans="1:33">
      <c r="A87" s="13"/>
      <c r="B87" s="2" t="s">
        <v>154</v>
      </c>
      <c r="D87">
        <v>120</v>
      </c>
      <c r="F87" s="5">
        <f t="shared" si="36"/>
        <v>75</v>
      </c>
      <c r="G87" t="s">
        <v>157</v>
      </c>
      <c r="K87">
        <v>104</v>
      </c>
      <c r="L87" s="5">
        <v>14.9</v>
      </c>
      <c r="M87" s="5">
        <v>2600</v>
      </c>
      <c r="N87" s="5">
        <v>3360</v>
      </c>
      <c r="O87" s="5">
        <v>8400</v>
      </c>
      <c r="P87" s="11">
        <f t="shared" si="20"/>
        <v>0.8666666666666667</v>
      </c>
      <c r="R87" s="11">
        <f t="shared" si="21"/>
        <v>6.9798657718120802</v>
      </c>
      <c r="S87" s="11">
        <f t="shared" si="22"/>
        <v>3.6848072562358278</v>
      </c>
      <c r="T87" s="11">
        <f t="shared" si="23"/>
        <v>1.4172335600907029</v>
      </c>
      <c r="V87" s="12">
        <f t="shared" si="24"/>
        <v>0.37631999999999999</v>
      </c>
      <c r="W87" s="12">
        <f t="shared" si="25"/>
        <v>0.23519999999999999</v>
      </c>
      <c r="X87" s="12">
        <f t="shared" si="26"/>
        <v>0.97843200000000008</v>
      </c>
      <c r="Y87" s="12">
        <f t="shared" si="27"/>
        <v>0.61152000000000006</v>
      </c>
      <c r="Z87" s="12">
        <f t="shared" si="28"/>
        <v>0.19866666666666666</v>
      </c>
      <c r="AA87" s="12">
        <f t="shared" si="29"/>
        <v>0.12416666666666668</v>
      </c>
      <c r="AB87" s="11">
        <f t="shared" si="30"/>
        <v>5.0335570469798654</v>
      </c>
      <c r="AC87" s="11">
        <f t="shared" si="31"/>
        <v>8.0536912751677843</v>
      </c>
      <c r="AD87" s="11">
        <f t="shared" si="32"/>
        <v>2.6573129251700678</v>
      </c>
      <c r="AE87" s="11">
        <f t="shared" si="33"/>
        <v>4.2517006802721085</v>
      </c>
      <c r="AF87" s="11">
        <f t="shared" si="34"/>
        <v>1.0220434327577186</v>
      </c>
      <c r="AG87" s="11">
        <f t="shared" si="35"/>
        <v>1.6352694924123494</v>
      </c>
    </row>
    <row r="88" spans="1:33">
      <c r="B88" s="2" t="s">
        <v>155</v>
      </c>
      <c r="D88">
        <v>120</v>
      </c>
      <c r="F88" s="5">
        <f t="shared" si="36"/>
        <v>75</v>
      </c>
      <c r="G88" t="s">
        <v>157</v>
      </c>
      <c r="H88" s="22"/>
      <c r="K88">
        <v>104</v>
      </c>
      <c r="L88" s="5">
        <v>16.8</v>
      </c>
      <c r="M88" s="5">
        <v>2600</v>
      </c>
      <c r="N88" s="5">
        <v>3360</v>
      </c>
      <c r="O88" s="5">
        <v>8400</v>
      </c>
      <c r="P88" s="11">
        <f t="shared" si="20"/>
        <v>0.8666666666666667</v>
      </c>
      <c r="R88" s="11">
        <f t="shared" si="21"/>
        <v>6.1904761904761898</v>
      </c>
      <c r="S88" s="11">
        <f t="shared" si="22"/>
        <v>3.6848072562358278</v>
      </c>
      <c r="T88" s="11">
        <f t="shared" si="23"/>
        <v>1.4172335600907029</v>
      </c>
      <c r="V88" s="12">
        <f t="shared" si="24"/>
        <v>0.37631999999999999</v>
      </c>
      <c r="W88" s="12">
        <f t="shared" si="25"/>
        <v>0.23519999999999999</v>
      </c>
      <c r="X88" s="12">
        <f t="shared" si="26"/>
        <v>0.97843200000000008</v>
      </c>
      <c r="Y88" s="12">
        <f t="shared" si="27"/>
        <v>0.61152000000000006</v>
      </c>
      <c r="Z88" s="12">
        <f t="shared" si="28"/>
        <v>0.224</v>
      </c>
      <c r="AA88" s="12">
        <f t="shared" si="29"/>
        <v>0.14000000000000001</v>
      </c>
      <c r="AB88" s="11">
        <f t="shared" si="30"/>
        <v>4.4642857142857144</v>
      </c>
      <c r="AC88" s="11">
        <f t="shared" si="31"/>
        <v>7.1428571428571423</v>
      </c>
      <c r="AD88" s="11">
        <f t="shared" si="32"/>
        <v>2.6573129251700678</v>
      </c>
      <c r="AE88" s="11">
        <f t="shared" si="33"/>
        <v>4.2517006802721085</v>
      </c>
      <c r="AF88" s="11">
        <f t="shared" si="34"/>
        <v>1.0220434327577186</v>
      </c>
      <c r="AG88" s="11">
        <f t="shared" si="35"/>
        <v>1.6352694924123494</v>
      </c>
    </row>
    <row r="89" spans="1:33">
      <c r="H89" s="33"/>
      <c r="M89" s="5"/>
      <c r="N89" s="5"/>
      <c r="O89" s="5"/>
      <c r="P89" s="11"/>
      <c r="R89" s="11"/>
      <c r="S89" s="11"/>
      <c r="T89" s="11"/>
      <c r="V89" s="12"/>
      <c r="W89" s="12"/>
      <c r="X89" s="12"/>
      <c r="Y89" s="12"/>
      <c r="Z89" s="12"/>
      <c r="AA89" s="12"/>
      <c r="AB89" s="11"/>
      <c r="AC89" s="11"/>
      <c r="AD89" s="11"/>
      <c r="AE89" s="11"/>
      <c r="AF89" s="11"/>
      <c r="AG89" s="11"/>
    </row>
    <row r="90" spans="1:33">
      <c r="A90" s="14" t="s">
        <v>158</v>
      </c>
      <c r="P90" s="11"/>
      <c r="R90" s="11"/>
      <c r="S90" s="11"/>
      <c r="T90" s="11"/>
      <c r="V90" s="12"/>
      <c r="W90" s="12"/>
      <c r="X90" s="12"/>
      <c r="Y90" s="12"/>
      <c r="Z90" s="12"/>
      <c r="AA90" s="12"/>
      <c r="AB90" s="11"/>
      <c r="AC90" s="11"/>
      <c r="AD90" s="11"/>
      <c r="AE90" s="11"/>
      <c r="AF90" s="11"/>
      <c r="AG90" s="11"/>
    </row>
    <row r="91" spans="1:33">
      <c r="A91" s="1" t="s">
        <v>114</v>
      </c>
      <c r="P91" s="11"/>
      <c r="R91" s="11"/>
      <c r="S91" s="11"/>
      <c r="T91" s="11"/>
      <c r="V91" s="12"/>
      <c r="W91" s="12"/>
      <c r="X91" s="12"/>
      <c r="Y91" s="12"/>
      <c r="Z91" s="12"/>
      <c r="AA91" s="12"/>
      <c r="AB91" s="11"/>
      <c r="AC91" s="11"/>
      <c r="AD91" s="11"/>
      <c r="AE91" s="11"/>
      <c r="AF91" s="11"/>
      <c r="AG91" s="11"/>
    </row>
    <row r="92" spans="1:33">
      <c r="B92" s="2" t="s">
        <v>159</v>
      </c>
      <c r="C92">
        <v>80</v>
      </c>
      <c r="D92">
        <v>270</v>
      </c>
      <c r="E92" s="5">
        <f t="shared" si="36"/>
        <v>50</v>
      </c>
      <c r="F92" s="5">
        <f t="shared" si="36"/>
        <v>168.75</v>
      </c>
      <c r="G92" t="s">
        <v>161</v>
      </c>
      <c r="H92" s="22">
        <v>1500</v>
      </c>
      <c r="I92">
        <v>1340</v>
      </c>
      <c r="J92">
        <v>90</v>
      </c>
      <c r="K92">
        <v>250</v>
      </c>
      <c r="L92" s="5">
        <v>70</v>
      </c>
      <c r="M92" s="5">
        <v>4700</v>
      </c>
      <c r="N92" s="5">
        <v>3250</v>
      </c>
      <c r="O92" s="5">
        <v>16000</v>
      </c>
      <c r="P92" s="11">
        <f t="shared" si="20"/>
        <v>0.92592592592592593</v>
      </c>
      <c r="R92" s="11">
        <f t="shared" si="21"/>
        <v>3.5714285714285716</v>
      </c>
      <c r="S92" s="11">
        <f t="shared" si="22"/>
        <v>4.8076923076923075</v>
      </c>
      <c r="T92" s="11">
        <f t="shared" si="23"/>
        <v>1.0229132569558101</v>
      </c>
      <c r="V92" s="12">
        <f t="shared" si="24"/>
        <v>0.30814814814814817</v>
      </c>
      <c r="W92" s="12">
        <f t="shared" si="25"/>
        <v>0.19259259259259259</v>
      </c>
      <c r="X92" s="12">
        <f t="shared" si="26"/>
        <v>1.4482962962962964</v>
      </c>
      <c r="Y92" s="12">
        <f t="shared" si="27"/>
        <v>0.9051851851851852</v>
      </c>
      <c r="Z92" s="12">
        <f t="shared" si="28"/>
        <v>0.4148148148148148</v>
      </c>
      <c r="AA92" s="12">
        <f t="shared" si="29"/>
        <v>0.25925925925925924</v>
      </c>
      <c r="AB92" s="11">
        <f t="shared" si="30"/>
        <v>2.4107142857142856</v>
      </c>
      <c r="AC92" s="11">
        <f t="shared" si="31"/>
        <v>3.8571428571428572</v>
      </c>
      <c r="AD92" s="11">
        <f t="shared" si="32"/>
        <v>3.2451923076923075</v>
      </c>
      <c r="AE92" s="11">
        <f t="shared" si="33"/>
        <v>5.1923076923076925</v>
      </c>
      <c r="AF92" s="11">
        <f t="shared" si="34"/>
        <v>0.69046644844517191</v>
      </c>
      <c r="AG92" s="11">
        <f t="shared" si="35"/>
        <v>1.1047463175122749</v>
      </c>
    </row>
    <row r="93" spans="1:33">
      <c r="B93" s="2" t="s">
        <v>160</v>
      </c>
      <c r="D93">
        <v>30</v>
      </c>
      <c r="F93" s="5">
        <f t="shared" si="36"/>
        <v>18.75</v>
      </c>
      <c r="H93" s="22">
        <v>670</v>
      </c>
      <c r="I93">
        <v>760</v>
      </c>
      <c r="K93">
        <v>75</v>
      </c>
      <c r="L93" s="5">
        <v>14.7</v>
      </c>
      <c r="M93" s="5">
        <v>3500</v>
      </c>
      <c r="N93" s="5">
        <v>2450</v>
      </c>
      <c r="O93" s="5">
        <v>6900</v>
      </c>
      <c r="P93" s="11">
        <f t="shared" si="20"/>
        <v>2.5</v>
      </c>
      <c r="R93" s="11">
        <f t="shared" si="21"/>
        <v>5.1020408163265305</v>
      </c>
      <c r="S93" s="11">
        <f t="shared" si="22"/>
        <v>4.4365572315882877</v>
      </c>
      <c r="T93" s="11">
        <f t="shared" si="23"/>
        <v>1.2675877804537965</v>
      </c>
      <c r="V93" s="12">
        <f t="shared" si="24"/>
        <v>0.90160000000000007</v>
      </c>
      <c r="W93" s="12">
        <f t="shared" si="25"/>
        <v>0.5635</v>
      </c>
      <c r="X93" s="12">
        <f t="shared" si="26"/>
        <v>3.1555999999999997</v>
      </c>
      <c r="Y93" s="12">
        <f t="shared" si="27"/>
        <v>1.9722499999999998</v>
      </c>
      <c r="Z93" s="12">
        <f t="shared" si="28"/>
        <v>0.78399999999999992</v>
      </c>
      <c r="AA93" s="12">
        <f t="shared" si="29"/>
        <v>0.49</v>
      </c>
      <c r="AB93" s="11">
        <f t="shared" si="30"/>
        <v>1.2755102040816326</v>
      </c>
      <c r="AC93" s="11">
        <f t="shared" si="31"/>
        <v>2.0408163265306123</v>
      </c>
      <c r="AD93" s="11">
        <f t="shared" si="32"/>
        <v>1.1091393078970719</v>
      </c>
      <c r="AE93" s="11">
        <f t="shared" si="33"/>
        <v>1.7746228926353149</v>
      </c>
      <c r="AF93" s="11">
        <f t="shared" si="34"/>
        <v>0.31689694511344912</v>
      </c>
      <c r="AG93" s="11">
        <f t="shared" si="35"/>
        <v>0.50703511218151853</v>
      </c>
    </row>
    <row r="94" spans="1:33">
      <c r="H94" s="22"/>
      <c r="M94" s="5"/>
      <c r="N94" s="5"/>
      <c r="O94" s="5"/>
      <c r="P94" s="11"/>
      <c r="R94" s="11"/>
      <c r="S94" s="11"/>
      <c r="T94" s="11"/>
      <c r="V94" s="12"/>
      <c r="W94" s="12"/>
      <c r="X94" s="12"/>
      <c r="Y94" s="12"/>
      <c r="Z94" s="12"/>
      <c r="AA94" s="12"/>
      <c r="AB94" s="11"/>
      <c r="AC94" s="11"/>
      <c r="AD94" s="11"/>
      <c r="AE94" s="11"/>
      <c r="AF94" s="11"/>
      <c r="AG94" s="11"/>
    </row>
    <row r="95" spans="1:33">
      <c r="A95" s="14" t="s">
        <v>162</v>
      </c>
      <c r="H95" s="22"/>
      <c r="M95" s="5"/>
      <c r="N95" s="5"/>
      <c r="O95" s="5"/>
      <c r="P95" s="11"/>
      <c r="R95" s="11"/>
      <c r="S95" s="11"/>
      <c r="T95" s="11"/>
      <c r="V95" s="12"/>
      <c r="W95" s="12"/>
      <c r="X95" s="12"/>
      <c r="Y95" s="12"/>
      <c r="Z95" s="12"/>
      <c r="AA95" s="12"/>
      <c r="AB95" s="11"/>
      <c r="AC95" s="11"/>
      <c r="AD95" s="11"/>
      <c r="AE95" s="11"/>
      <c r="AF95" s="11"/>
      <c r="AG95" s="11"/>
    </row>
    <row r="96" spans="1:33">
      <c r="A96" s="1" t="s">
        <v>163</v>
      </c>
      <c r="H96" s="33"/>
      <c r="M96" s="5"/>
      <c r="N96" s="5"/>
      <c r="O96" s="5"/>
      <c r="P96" s="11"/>
      <c r="R96" s="11"/>
      <c r="S96" s="11"/>
      <c r="T96" s="11"/>
      <c r="V96" s="12"/>
      <c r="W96" s="12"/>
      <c r="X96" s="12"/>
      <c r="Y96" s="12"/>
      <c r="Z96" s="12"/>
      <c r="AA96" s="12"/>
      <c r="AB96" s="11"/>
      <c r="AC96" s="11"/>
      <c r="AD96" s="11"/>
      <c r="AE96" s="11"/>
      <c r="AF96" s="11"/>
      <c r="AG96" s="11"/>
    </row>
    <row r="97" spans="1:33">
      <c r="B97" s="2" t="s">
        <v>164</v>
      </c>
      <c r="D97">
        <v>150</v>
      </c>
      <c r="F97" s="5">
        <f t="shared" ref="E97:F113" si="37">D97/1.6</f>
        <v>93.75</v>
      </c>
      <c r="G97" t="s">
        <v>170</v>
      </c>
      <c r="H97" s="33"/>
      <c r="K97">
        <v>225</v>
      </c>
      <c r="L97" s="5">
        <v>30</v>
      </c>
      <c r="M97" s="5">
        <v>3600</v>
      </c>
      <c r="N97" s="5">
        <v>3700</v>
      </c>
      <c r="O97" s="5">
        <v>13500</v>
      </c>
      <c r="P97" s="11">
        <f t="shared" si="20"/>
        <v>1.5</v>
      </c>
      <c r="R97" s="11">
        <f t="shared" si="21"/>
        <v>7.5</v>
      </c>
      <c r="S97" s="11">
        <f t="shared" si="22"/>
        <v>4.5045045045045047</v>
      </c>
      <c r="T97" s="11">
        <f t="shared" si="23"/>
        <v>1.2512512512512513</v>
      </c>
      <c r="V97" s="12">
        <f t="shared" si="24"/>
        <v>0.53280000000000005</v>
      </c>
      <c r="W97" s="12">
        <f t="shared" si="25"/>
        <v>0.33300000000000002</v>
      </c>
      <c r="X97" s="12">
        <f t="shared" si="26"/>
        <v>1.91808</v>
      </c>
      <c r="Y97" s="12">
        <f t="shared" si="27"/>
        <v>1.1987999999999999</v>
      </c>
      <c r="Z97" s="12">
        <f t="shared" si="28"/>
        <v>0.32</v>
      </c>
      <c r="AA97" s="12">
        <f t="shared" si="29"/>
        <v>0.2</v>
      </c>
      <c r="AB97" s="11">
        <f t="shared" si="30"/>
        <v>3.125</v>
      </c>
      <c r="AC97" s="11">
        <f t="shared" si="31"/>
        <v>5</v>
      </c>
      <c r="AD97" s="11">
        <f t="shared" si="32"/>
        <v>1.8768768768768769</v>
      </c>
      <c r="AE97" s="11">
        <f t="shared" si="33"/>
        <v>3.0030030030030028</v>
      </c>
      <c r="AF97" s="11">
        <f t="shared" si="34"/>
        <v>0.52135468802135465</v>
      </c>
      <c r="AG97" s="11">
        <f t="shared" si="35"/>
        <v>0.83416750083416746</v>
      </c>
    </row>
    <row r="98" spans="1:33">
      <c r="B98" s="2" t="s">
        <v>165</v>
      </c>
      <c r="D98">
        <v>250</v>
      </c>
      <c r="F98" s="5">
        <f t="shared" si="37"/>
        <v>156.25</v>
      </c>
      <c r="G98" t="s">
        <v>171</v>
      </c>
      <c r="H98" s="22"/>
      <c r="K98">
        <v>225</v>
      </c>
      <c r="L98" s="5">
        <v>36</v>
      </c>
      <c r="M98">
        <v>3800</v>
      </c>
      <c r="N98">
        <v>3700</v>
      </c>
      <c r="O98">
        <v>14200</v>
      </c>
      <c r="P98" s="11">
        <f t="shared" si="20"/>
        <v>0.9</v>
      </c>
      <c r="R98" s="11">
        <f t="shared" si="21"/>
        <v>6.25</v>
      </c>
      <c r="S98" s="11">
        <f t="shared" si="22"/>
        <v>4.2824514655500572</v>
      </c>
      <c r="T98" s="11">
        <f t="shared" si="23"/>
        <v>1.1269609119868571</v>
      </c>
      <c r="V98" s="12">
        <f t="shared" si="24"/>
        <v>0.336256</v>
      </c>
      <c r="W98" s="12">
        <f t="shared" si="25"/>
        <v>0.21015999999999999</v>
      </c>
      <c r="X98" s="12">
        <f t="shared" si="26"/>
        <v>1.2777727999999999</v>
      </c>
      <c r="Y98" s="12">
        <f t="shared" si="27"/>
        <v>0.79860799999999998</v>
      </c>
      <c r="Z98" s="12">
        <f t="shared" si="28"/>
        <v>0.23039999999999999</v>
      </c>
      <c r="AA98" s="12">
        <f t="shared" si="29"/>
        <v>0.14399999999999999</v>
      </c>
      <c r="AB98" s="11">
        <f t="shared" si="30"/>
        <v>4.3402777777777777</v>
      </c>
      <c r="AC98" s="11">
        <f t="shared" si="31"/>
        <v>6.9444444444444446</v>
      </c>
      <c r="AD98" s="11">
        <f t="shared" si="32"/>
        <v>2.9739246288542063</v>
      </c>
      <c r="AE98" s="11">
        <f t="shared" si="33"/>
        <v>4.7582794061667295</v>
      </c>
      <c r="AF98" s="11">
        <f t="shared" si="34"/>
        <v>0.78261174443531745</v>
      </c>
      <c r="AG98" s="11">
        <f t="shared" si="35"/>
        <v>1.2521787910965079</v>
      </c>
    </row>
    <row r="99" spans="1:33">
      <c r="B99" s="2" t="s">
        <v>166</v>
      </c>
      <c r="D99">
        <v>250</v>
      </c>
      <c r="F99" s="5">
        <f t="shared" si="37"/>
        <v>156.25</v>
      </c>
      <c r="G99" t="s">
        <v>171</v>
      </c>
      <c r="H99" s="33"/>
      <c r="K99">
        <v>225</v>
      </c>
      <c r="L99" s="5">
        <v>40.5</v>
      </c>
      <c r="M99" s="5">
        <v>4200</v>
      </c>
      <c r="N99" s="5">
        <v>3700</v>
      </c>
      <c r="O99" s="5">
        <v>15300</v>
      </c>
      <c r="P99" s="11">
        <f t="shared" si="20"/>
        <v>0.9</v>
      </c>
      <c r="R99" s="11">
        <f t="shared" si="21"/>
        <v>5.5555555555555554</v>
      </c>
      <c r="S99" s="11">
        <f t="shared" si="22"/>
        <v>3.9745627980922098</v>
      </c>
      <c r="T99" s="11">
        <f t="shared" si="23"/>
        <v>0.94632447573624046</v>
      </c>
      <c r="V99" s="12">
        <f t="shared" si="24"/>
        <v>0.36230400000000001</v>
      </c>
      <c r="W99" s="12">
        <f t="shared" si="25"/>
        <v>0.22644</v>
      </c>
      <c r="X99" s="12">
        <f t="shared" si="26"/>
        <v>1.5216768000000001</v>
      </c>
      <c r="Y99" s="12">
        <f t="shared" si="27"/>
        <v>0.951048</v>
      </c>
      <c r="Z99" s="12">
        <f t="shared" si="28"/>
        <v>0.25919999999999999</v>
      </c>
      <c r="AA99" s="12">
        <f t="shared" si="29"/>
        <v>0.16200000000000001</v>
      </c>
      <c r="AB99" s="11">
        <f t="shared" si="30"/>
        <v>3.8580246913580245</v>
      </c>
      <c r="AC99" s="11">
        <f t="shared" si="31"/>
        <v>6.1728395061728394</v>
      </c>
      <c r="AD99" s="11">
        <f t="shared" si="32"/>
        <v>2.7601130542307013</v>
      </c>
      <c r="AE99" s="11">
        <f t="shared" si="33"/>
        <v>4.4161808867691219</v>
      </c>
      <c r="AF99" s="11">
        <f t="shared" si="34"/>
        <v>0.65716977481683359</v>
      </c>
      <c r="AG99" s="11">
        <f t="shared" si="35"/>
        <v>1.0514716397069337</v>
      </c>
    </row>
    <row r="100" spans="1:33">
      <c r="B100" s="2" t="s">
        <v>167</v>
      </c>
      <c r="D100">
        <v>300</v>
      </c>
      <c r="F100" s="5">
        <f t="shared" si="37"/>
        <v>187.5</v>
      </c>
      <c r="G100" t="s">
        <v>172</v>
      </c>
      <c r="H100" s="33"/>
      <c r="K100">
        <v>350</v>
      </c>
      <c r="L100" s="5">
        <v>42</v>
      </c>
      <c r="M100" s="5">
        <v>4500</v>
      </c>
      <c r="N100" s="5">
        <v>4900</v>
      </c>
      <c r="O100" s="5">
        <v>15400</v>
      </c>
      <c r="P100" s="11">
        <f t="shared" si="20"/>
        <v>1.1666666666666667</v>
      </c>
      <c r="R100" s="11">
        <f t="shared" si="21"/>
        <v>8.3333333333333339</v>
      </c>
      <c r="S100" s="11">
        <f t="shared" si="22"/>
        <v>4.6382189239332092</v>
      </c>
      <c r="T100" s="11">
        <f t="shared" si="23"/>
        <v>1.0307153164296023</v>
      </c>
      <c r="V100" s="12">
        <f t="shared" si="24"/>
        <v>0.40245333333333327</v>
      </c>
      <c r="W100" s="12">
        <f t="shared" si="25"/>
        <v>0.25153333333333333</v>
      </c>
      <c r="X100" s="12">
        <f t="shared" si="26"/>
        <v>1.81104</v>
      </c>
      <c r="Y100" s="12">
        <f t="shared" si="27"/>
        <v>1.1318999999999999</v>
      </c>
      <c r="Z100" s="12">
        <f t="shared" si="28"/>
        <v>0.224</v>
      </c>
      <c r="AA100" s="12">
        <f t="shared" si="29"/>
        <v>0.14000000000000001</v>
      </c>
      <c r="AB100" s="11">
        <f t="shared" si="30"/>
        <v>4.4642857142857144</v>
      </c>
      <c r="AC100" s="11">
        <f t="shared" si="31"/>
        <v>7.1428571428571432</v>
      </c>
      <c r="AD100" s="11">
        <f t="shared" si="32"/>
        <v>2.4847601378213624</v>
      </c>
      <c r="AE100" s="11">
        <f t="shared" si="33"/>
        <v>3.9756162205141798</v>
      </c>
      <c r="AF100" s="11">
        <f t="shared" si="34"/>
        <v>0.55216891951585834</v>
      </c>
      <c r="AG100" s="11">
        <f t="shared" si="35"/>
        <v>0.88347027122537325</v>
      </c>
    </row>
    <row r="101" spans="1:33">
      <c r="B101" s="2" t="s">
        <v>168</v>
      </c>
      <c r="D101">
        <v>300</v>
      </c>
      <c r="F101" s="5">
        <f t="shared" si="37"/>
        <v>187.5</v>
      </c>
      <c r="G101" t="s">
        <v>172</v>
      </c>
      <c r="H101" s="33"/>
      <c r="K101">
        <v>400</v>
      </c>
      <c r="L101" s="5">
        <v>62</v>
      </c>
      <c r="M101" s="5">
        <v>4700</v>
      </c>
      <c r="N101" s="5">
        <v>6900</v>
      </c>
      <c r="O101" s="5">
        <v>18600</v>
      </c>
      <c r="P101" s="11">
        <f t="shared" si="20"/>
        <v>1.3333333333333333</v>
      </c>
      <c r="R101" s="11">
        <f t="shared" si="21"/>
        <v>6.4516129032258061</v>
      </c>
      <c r="S101" s="11">
        <f t="shared" si="22"/>
        <v>3.1167212092878294</v>
      </c>
      <c r="T101" s="11">
        <f t="shared" si="23"/>
        <v>0.66313217218889986</v>
      </c>
      <c r="V101" s="12">
        <f t="shared" si="24"/>
        <v>0.68447999999999998</v>
      </c>
      <c r="W101" s="12">
        <f t="shared" si="25"/>
        <v>0.42780000000000001</v>
      </c>
      <c r="X101" s="12">
        <f t="shared" si="26"/>
        <v>3.2170559999999999</v>
      </c>
      <c r="Y101" s="12">
        <f t="shared" si="27"/>
        <v>2.0106600000000001</v>
      </c>
      <c r="Z101" s="12">
        <f t="shared" si="28"/>
        <v>0.33066666666666666</v>
      </c>
      <c r="AA101" s="12">
        <f t="shared" si="29"/>
        <v>0.20666666666666667</v>
      </c>
      <c r="AB101" s="11">
        <f t="shared" si="30"/>
        <v>3.024193548387097</v>
      </c>
      <c r="AC101" s="11">
        <f t="shared" si="31"/>
        <v>4.838709677419355</v>
      </c>
      <c r="AD101" s="11">
        <f t="shared" si="32"/>
        <v>1.4609630668536699</v>
      </c>
      <c r="AE101" s="11">
        <f t="shared" si="33"/>
        <v>2.3375409069658719</v>
      </c>
      <c r="AF101" s="11">
        <f t="shared" si="34"/>
        <v>0.31084320571354679</v>
      </c>
      <c r="AG101" s="11">
        <f t="shared" si="35"/>
        <v>0.49734912914167489</v>
      </c>
    </row>
    <row r="102" spans="1:33">
      <c r="B102" s="2" t="s">
        <v>169</v>
      </c>
      <c r="D102">
        <v>450</v>
      </c>
      <c r="F102" s="5">
        <f t="shared" si="37"/>
        <v>281.25</v>
      </c>
      <c r="G102" t="s">
        <v>172</v>
      </c>
      <c r="H102" s="33"/>
      <c r="K102">
        <v>400</v>
      </c>
      <c r="L102" s="5">
        <v>62</v>
      </c>
      <c r="M102" s="5">
        <v>5000</v>
      </c>
      <c r="N102" s="5">
        <v>4500</v>
      </c>
      <c r="O102" s="5">
        <v>17000</v>
      </c>
      <c r="P102" s="11">
        <f t="shared" si="20"/>
        <v>0.88888888888888884</v>
      </c>
      <c r="R102" s="11">
        <f t="shared" si="21"/>
        <v>6.4516129032258061</v>
      </c>
      <c r="S102" s="11">
        <f t="shared" si="22"/>
        <v>5.2287581699346406</v>
      </c>
      <c r="T102" s="11">
        <f t="shared" si="23"/>
        <v>1.0457516339869282</v>
      </c>
      <c r="V102" s="12">
        <f t="shared" si="24"/>
        <v>0.27200000000000002</v>
      </c>
      <c r="W102" s="12">
        <f t="shared" si="25"/>
        <v>0.17</v>
      </c>
      <c r="X102" s="12">
        <f t="shared" si="26"/>
        <v>1.36</v>
      </c>
      <c r="Y102" s="12">
        <f t="shared" si="27"/>
        <v>0.85</v>
      </c>
      <c r="Z102" s="12">
        <f t="shared" si="28"/>
        <v>0.22044444444444444</v>
      </c>
      <c r="AA102" s="12">
        <f t="shared" si="29"/>
        <v>0.13777777777777778</v>
      </c>
      <c r="AB102" s="11">
        <f t="shared" si="30"/>
        <v>4.536290322580645</v>
      </c>
      <c r="AC102" s="11">
        <f t="shared" si="31"/>
        <v>7.258064516129032</v>
      </c>
      <c r="AD102" s="11">
        <f t="shared" si="32"/>
        <v>3.6764705882352944</v>
      </c>
      <c r="AE102" s="11">
        <f t="shared" si="33"/>
        <v>5.882352941176471</v>
      </c>
      <c r="AF102" s="11">
        <f t="shared" si="34"/>
        <v>0.73529411764705876</v>
      </c>
      <c r="AG102" s="11">
        <f t="shared" si="35"/>
        <v>1.1764705882352939</v>
      </c>
    </row>
    <row r="103" spans="1:33">
      <c r="A103" s="14"/>
      <c r="G103" s="34"/>
      <c r="H103" s="33"/>
      <c r="M103" s="5"/>
      <c r="N103" s="5"/>
      <c r="O103" s="5"/>
      <c r="P103" s="11"/>
      <c r="R103" s="11"/>
      <c r="S103" s="11"/>
      <c r="T103" s="11"/>
      <c r="V103" s="12"/>
      <c r="W103" s="12"/>
      <c r="X103" s="12"/>
      <c r="Y103" s="12"/>
      <c r="Z103" s="12"/>
      <c r="AA103" s="12"/>
      <c r="AB103" s="11"/>
      <c r="AC103" s="11"/>
      <c r="AD103" s="11"/>
      <c r="AE103" s="11"/>
      <c r="AF103" s="11"/>
      <c r="AG103" s="11"/>
    </row>
    <row r="104" spans="1:33">
      <c r="A104" s="14" t="s">
        <v>173</v>
      </c>
      <c r="G104" s="34"/>
      <c r="H104" s="33"/>
      <c r="M104" s="5"/>
      <c r="N104" s="5"/>
      <c r="O104" s="5"/>
      <c r="P104" s="11"/>
      <c r="R104" s="11"/>
      <c r="S104" s="11"/>
      <c r="T104" s="11"/>
      <c r="V104" s="12"/>
      <c r="W104" s="12"/>
      <c r="X104" s="12"/>
      <c r="Y104" s="12"/>
      <c r="Z104" s="12"/>
      <c r="AA104" s="12"/>
      <c r="AB104" s="11"/>
      <c r="AC104" s="11"/>
      <c r="AD104" s="11"/>
      <c r="AE104" s="11"/>
      <c r="AF104" s="11"/>
      <c r="AG104" s="11"/>
    </row>
    <row r="105" spans="1:33">
      <c r="A105" s="1" t="s">
        <v>163</v>
      </c>
      <c r="B105" s="9"/>
      <c r="G105" s="32"/>
      <c r="H105" s="22"/>
      <c r="P105" s="11"/>
      <c r="R105" s="11"/>
      <c r="S105" s="11"/>
      <c r="T105" s="11"/>
      <c r="V105" s="12"/>
      <c r="W105" s="12"/>
      <c r="X105" s="12"/>
      <c r="Y105" s="12"/>
      <c r="Z105" s="12"/>
      <c r="AA105" s="12"/>
      <c r="AB105" s="11"/>
      <c r="AC105" s="11"/>
      <c r="AD105" s="11"/>
      <c r="AE105" s="11"/>
      <c r="AF105" s="11"/>
      <c r="AG105" s="11"/>
    </row>
    <row r="106" spans="1:33">
      <c r="B106" s="2" t="s">
        <v>174</v>
      </c>
      <c r="C106">
        <v>260</v>
      </c>
      <c r="D106">
        <v>1580</v>
      </c>
      <c r="E106" s="5">
        <f t="shared" si="37"/>
        <v>162.5</v>
      </c>
      <c r="F106" s="5">
        <f t="shared" si="37"/>
        <v>987.5</v>
      </c>
      <c r="G106" s="34"/>
      <c r="H106" s="33"/>
      <c r="L106" s="5">
        <v>26.3</v>
      </c>
      <c r="M106" s="5"/>
      <c r="N106" s="5"/>
      <c r="O106" s="5"/>
      <c r="P106" s="11"/>
      <c r="R106" s="11"/>
      <c r="S106" s="11"/>
      <c r="T106" s="11"/>
      <c r="V106" s="12"/>
      <c r="W106" s="12"/>
      <c r="X106" s="12"/>
      <c r="Y106" s="12"/>
      <c r="Z106" s="12">
        <f t="shared" si="28"/>
        <v>2.6632911392405065E-2</v>
      </c>
      <c r="AA106" s="12">
        <f t="shared" si="29"/>
        <v>1.6645569620253164E-2</v>
      </c>
      <c r="AB106" s="11">
        <f t="shared" si="30"/>
        <v>37.547528517110266</v>
      </c>
      <c r="AC106" s="11">
        <f t="shared" si="31"/>
        <v>60.076045627376423</v>
      </c>
      <c r="AD106" s="11"/>
      <c r="AE106" s="11"/>
      <c r="AF106" s="11"/>
      <c r="AG106" s="11"/>
    </row>
    <row r="107" spans="1:33">
      <c r="B107" s="2" t="s">
        <v>175</v>
      </c>
      <c r="C107">
        <v>260</v>
      </c>
      <c r="D107">
        <v>1580</v>
      </c>
      <c r="E107" s="5">
        <f t="shared" si="37"/>
        <v>162.5</v>
      </c>
      <c r="F107" s="5">
        <f t="shared" si="37"/>
        <v>987.5</v>
      </c>
      <c r="G107" s="34"/>
      <c r="H107" s="33"/>
      <c r="L107" s="5">
        <v>26.3</v>
      </c>
      <c r="M107" s="5"/>
      <c r="N107" s="5"/>
      <c r="O107" s="5"/>
      <c r="P107" s="11"/>
      <c r="R107" s="11"/>
      <c r="S107" s="11"/>
      <c r="T107" s="11"/>
      <c r="V107" s="12"/>
      <c r="W107" s="12"/>
      <c r="X107" s="12"/>
      <c r="Y107" s="12"/>
      <c r="Z107" s="12">
        <f t="shared" si="28"/>
        <v>2.6632911392405065E-2</v>
      </c>
      <c r="AA107" s="12">
        <f t="shared" si="29"/>
        <v>1.6645569620253164E-2</v>
      </c>
      <c r="AB107" s="11">
        <f t="shared" si="30"/>
        <v>37.547528517110266</v>
      </c>
      <c r="AC107" s="11">
        <f t="shared" si="31"/>
        <v>60.076045627376423</v>
      </c>
      <c r="AD107" s="11"/>
      <c r="AE107" s="11"/>
      <c r="AF107" s="11"/>
      <c r="AG107" s="11"/>
    </row>
    <row r="108" spans="1:33">
      <c r="B108" s="2" t="s">
        <v>176</v>
      </c>
      <c r="C108">
        <v>40</v>
      </c>
      <c r="D108">
        <v>330</v>
      </c>
      <c r="E108" s="5">
        <f t="shared" si="37"/>
        <v>25</v>
      </c>
      <c r="F108" s="5">
        <f t="shared" si="37"/>
        <v>206.25</v>
      </c>
      <c r="G108" s="34"/>
      <c r="H108" s="33"/>
      <c r="L108" s="5">
        <v>24.2</v>
      </c>
      <c r="M108" s="5"/>
      <c r="N108" s="5"/>
      <c r="O108" s="5"/>
      <c r="P108" s="11"/>
      <c r="R108" s="11"/>
      <c r="S108" s="11"/>
      <c r="T108" s="11"/>
      <c r="V108" s="12"/>
      <c r="W108" s="12"/>
      <c r="X108" s="12"/>
      <c r="Y108" s="12"/>
      <c r="Z108" s="12">
        <f t="shared" si="28"/>
        <v>0.11733333333333333</v>
      </c>
      <c r="AA108" s="12">
        <f t="shared" si="29"/>
        <v>7.3333333333333334E-2</v>
      </c>
      <c r="AB108" s="11">
        <f t="shared" si="30"/>
        <v>8.5227272727272734</v>
      </c>
      <c r="AC108" s="11">
        <f t="shared" si="31"/>
        <v>13.636363636363637</v>
      </c>
      <c r="AD108" s="11"/>
      <c r="AE108" s="11"/>
      <c r="AF108" s="11"/>
      <c r="AG108" s="11"/>
    </row>
    <row r="109" spans="1:33">
      <c r="A109" s="14"/>
      <c r="B109" s="2" t="s">
        <v>177</v>
      </c>
      <c r="C109">
        <v>90</v>
      </c>
      <c r="D109">
        <v>860</v>
      </c>
      <c r="E109" s="5">
        <f t="shared" si="37"/>
        <v>56.25</v>
      </c>
      <c r="F109" s="5">
        <f t="shared" si="37"/>
        <v>537.5</v>
      </c>
      <c r="G109" s="34"/>
      <c r="H109" s="33"/>
      <c r="L109" s="5">
        <v>28.5</v>
      </c>
      <c r="M109" s="5"/>
      <c r="N109" s="5"/>
      <c r="O109" s="5"/>
      <c r="P109" s="11"/>
      <c r="R109" s="11"/>
      <c r="S109" s="11"/>
      <c r="T109" s="11"/>
      <c r="V109" s="12"/>
      <c r="W109" s="12"/>
      <c r="X109" s="12"/>
      <c r="Y109" s="12"/>
      <c r="Z109" s="12">
        <f t="shared" si="28"/>
        <v>5.3023255813953486E-2</v>
      </c>
      <c r="AA109" s="12">
        <f t="shared" si="29"/>
        <v>3.3139534883720928E-2</v>
      </c>
      <c r="AB109" s="11">
        <f t="shared" si="30"/>
        <v>18.859649122807017</v>
      </c>
      <c r="AC109" s="11">
        <f t="shared" si="31"/>
        <v>30.17543859649123</v>
      </c>
      <c r="AD109" s="11"/>
      <c r="AE109" s="11"/>
      <c r="AF109" s="11"/>
      <c r="AG109" s="11"/>
    </row>
    <row r="110" spans="1:33">
      <c r="A110" s="13"/>
      <c r="B110" s="2" t="s">
        <v>178</v>
      </c>
      <c r="D110">
        <v>300</v>
      </c>
      <c r="F110" s="5">
        <f t="shared" si="37"/>
        <v>187.5</v>
      </c>
      <c r="G110" t="s">
        <v>182</v>
      </c>
      <c r="H110" s="33"/>
      <c r="L110" s="5">
        <v>32</v>
      </c>
      <c r="M110" s="5"/>
      <c r="N110" s="5"/>
      <c r="O110" s="5"/>
      <c r="P110" s="11"/>
      <c r="R110" s="11"/>
      <c r="S110" s="11"/>
      <c r="T110" s="11"/>
      <c r="V110" s="12"/>
      <c r="W110" s="12"/>
      <c r="X110" s="12"/>
      <c r="Y110" s="12"/>
      <c r="Z110" s="12">
        <f t="shared" si="28"/>
        <v>0.17066666666666666</v>
      </c>
      <c r="AA110" s="12">
        <f t="shared" si="29"/>
        <v>0.10666666666666667</v>
      </c>
      <c r="AB110" s="11">
        <f t="shared" si="30"/>
        <v>5.859375</v>
      </c>
      <c r="AC110" s="11">
        <f t="shared" si="31"/>
        <v>9.375</v>
      </c>
      <c r="AD110" s="11"/>
      <c r="AE110" s="11"/>
      <c r="AF110" s="11"/>
      <c r="AG110" s="11"/>
    </row>
    <row r="111" spans="1:33">
      <c r="B111" s="2" t="s">
        <v>179</v>
      </c>
      <c r="D111">
        <v>460</v>
      </c>
      <c r="F111" s="5">
        <f t="shared" si="37"/>
        <v>287.5</v>
      </c>
      <c r="G111" t="s">
        <v>183</v>
      </c>
      <c r="L111" s="5">
        <v>38.200000000000003</v>
      </c>
      <c r="P111" s="11"/>
      <c r="R111" s="11"/>
      <c r="S111" s="11"/>
      <c r="T111" s="11"/>
      <c r="V111" s="12"/>
      <c r="W111" s="12"/>
      <c r="X111" s="12"/>
      <c r="Y111" s="12"/>
      <c r="Z111" s="12">
        <f t="shared" si="28"/>
        <v>0.13286956521739132</v>
      </c>
      <c r="AA111" s="12">
        <f t="shared" si="29"/>
        <v>8.3043478260869566E-2</v>
      </c>
      <c r="AB111" s="11">
        <f t="shared" si="30"/>
        <v>7.5261780104712033</v>
      </c>
      <c r="AC111" s="11">
        <f t="shared" si="31"/>
        <v>12.041884816753926</v>
      </c>
      <c r="AD111" s="11"/>
      <c r="AE111" s="11"/>
      <c r="AF111" s="11"/>
      <c r="AG111" s="11"/>
    </row>
    <row r="112" spans="1:33">
      <c r="B112" s="2" t="s">
        <v>180</v>
      </c>
      <c r="D112">
        <v>600</v>
      </c>
      <c r="F112" s="5">
        <f t="shared" si="37"/>
        <v>375</v>
      </c>
      <c r="G112" t="s">
        <v>184</v>
      </c>
      <c r="L112" s="5">
        <v>60</v>
      </c>
      <c r="M112" s="5"/>
      <c r="N112" s="5"/>
      <c r="O112" s="5"/>
      <c r="P112" s="11"/>
      <c r="R112" s="11"/>
      <c r="S112" s="11"/>
      <c r="T112" s="11"/>
      <c r="V112" s="12"/>
      <c r="W112" s="12"/>
      <c r="X112" s="12"/>
      <c r="Y112" s="12"/>
      <c r="Z112" s="12">
        <f t="shared" si="28"/>
        <v>0.16</v>
      </c>
      <c r="AA112" s="12">
        <f t="shared" si="29"/>
        <v>0.1</v>
      </c>
      <c r="AB112" s="11">
        <f t="shared" si="30"/>
        <v>6.25</v>
      </c>
      <c r="AC112" s="11">
        <f t="shared" si="31"/>
        <v>10</v>
      </c>
      <c r="AD112" s="11"/>
      <c r="AE112" s="11"/>
      <c r="AF112" s="11"/>
      <c r="AG112" s="11"/>
    </row>
    <row r="113" spans="1:33">
      <c r="A113" s="14"/>
      <c r="B113" s="2" t="s">
        <v>181</v>
      </c>
      <c r="D113">
        <v>800</v>
      </c>
      <c r="F113" s="5">
        <f t="shared" si="37"/>
        <v>500</v>
      </c>
      <c r="G113" t="s">
        <v>185</v>
      </c>
      <c r="L113" s="5">
        <v>66</v>
      </c>
      <c r="M113" s="5"/>
      <c r="N113" s="5"/>
      <c r="O113" s="5"/>
      <c r="P113" s="11"/>
      <c r="R113" s="11"/>
      <c r="S113" s="11"/>
      <c r="T113" s="11"/>
      <c r="V113" s="12"/>
      <c r="W113" s="12"/>
      <c r="X113" s="12"/>
      <c r="Y113" s="12"/>
      <c r="Z113" s="12">
        <f t="shared" si="28"/>
        <v>0.13200000000000001</v>
      </c>
      <c r="AA113" s="12">
        <f t="shared" si="29"/>
        <v>8.2500000000000004E-2</v>
      </c>
      <c r="AB113" s="11">
        <f t="shared" si="30"/>
        <v>7.5757575757575761</v>
      </c>
      <c r="AC113" s="11">
        <f t="shared" si="31"/>
        <v>12.121212121212121</v>
      </c>
      <c r="AD113" s="11"/>
      <c r="AE113" s="11"/>
      <c r="AF113" s="11"/>
      <c r="AG113" s="11"/>
    </row>
    <row r="114" spans="1:33">
      <c r="A114" s="13"/>
      <c r="M114" s="5"/>
      <c r="N114" s="5"/>
      <c r="O114" s="5"/>
      <c r="P114" s="11"/>
      <c r="R114" s="11"/>
      <c r="S114" s="11"/>
      <c r="T114" s="11"/>
      <c r="V114" s="12"/>
      <c r="W114" s="12"/>
      <c r="X114" s="12"/>
      <c r="Y114" s="12"/>
      <c r="Z114" s="12"/>
      <c r="AA114" s="12"/>
      <c r="AB114" s="11"/>
      <c r="AC114" s="11"/>
      <c r="AD114" s="11"/>
      <c r="AE114" s="11"/>
      <c r="AF114" s="11"/>
      <c r="AG114" s="11"/>
    </row>
    <row r="115" spans="1:33">
      <c r="A115" s="14" t="s">
        <v>186</v>
      </c>
      <c r="B115" s="9"/>
      <c r="P115" s="11"/>
      <c r="R115" s="11"/>
      <c r="S115" s="11"/>
      <c r="T115" s="11"/>
      <c r="V115" s="12"/>
      <c r="W115" s="12"/>
      <c r="X115" s="12"/>
      <c r="Y115" s="12"/>
      <c r="Z115" s="12"/>
      <c r="AA115" s="12"/>
      <c r="AB115" s="11"/>
      <c r="AC115" s="11"/>
      <c r="AD115" s="11"/>
      <c r="AE115" s="11"/>
      <c r="AF115" s="11"/>
      <c r="AG115" s="11"/>
    </row>
    <row r="116" spans="1:33">
      <c r="A116" s="14"/>
      <c r="B116" s="2" t="s">
        <v>187</v>
      </c>
      <c r="C116">
        <v>170</v>
      </c>
      <c r="D116">
        <v>250</v>
      </c>
      <c r="E116" s="5">
        <f t="shared" ref="E116:F130" si="38">C116/1.6</f>
        <v>106.25</v>
      </c>
      <c r="F116" s="5">
        <f t="shared" si="38"/>
        <v>156.25</v>
      </c>
      <c r="G116" s="5" t="s">
        <v>189</v>
      </c>
      <c r="H116" s="5">
        <v>1100</v>
      </c>
      <c r="I116">
        <v>1050</v>
      </c>
      <c r="K116">
        <v>224</v>
      </c>
      <c r="L116" s="5">
        <v>36.5</v>
      </c>
      <c r="M116" s="5">
        <v>2590</v>
      </c>
      <c r="N116" s="5">
        <v>2550</v>
      </c>
      <c r="O116" s="5">
        <v>13030</v>
      </c>
      <c r="P116" s="11">
        <f t="shared" si="20"/>
        <v>0.89600000000000002</v>
      </c>
      <c r="R116" s="11">
        <f t="shared" si="21"/>
        <v>6.1369863013698627</v>
      </c>
      <c r="S116" s="11">
        <f t="shared" si="22"/>
        <v>6.7416068499541026</v>
      </c>
      <c r="T116" s="11">
        <f t="shared" si="23"/>
        <v>2.6029370077042868</v>
      </c>
      <c r="V116" s="12">
        <f t="shared" si="24"/>
        <v>0.21264960000000002</v>
      </c>
      <c r="W116" s="12">
        <f t="shared" si="25"/>
        <v>0.132906</v>
      </c>
      <c r="X116" s="12">
        <f t="shared" si="26"/>
        <v>0.55076246399999995</v>
      </c>
      <c r="Y116" s="12">
        <f t="shared" si="27"/>
        <v>0.34422654000000003</v>
      </c>
      <c r="Z116" s="12">
        <f t="shared" si="28"/>
        <v>0.2336</v>
      </c>
      <c r="AA116" s="12">
        <f t="shared" si="29"/>
        <v>0.14599999999999999</v>
      </c>
      <c r="AB116" s="11">
        <f t="shared" si="30"/>
        <v>4.2808219178082192</v>
      </c>
      <c r="AC116" s="11">
        <f t="shared" si="31"/>
        <v>6.8493150684931505</v>
      </c>
      <c r="AD116" s="11">
        <f t="shared" si="32"/>
        <v>4.7025717424345022</v>
      </c>
      <c r="AE116" s="11">
        <f t="shared" si="33"/>
        <v>7.5241147878952042</v>
      </c>
      <c r="AF116" s="11">
        <f t="shared" si="34"/>
        <v>1.8156647654187268</v>
      </c>
      <c r="AG116" s="11">
        <f t="shared" si="35"/>
        <v>2.905063624669963</v>
      </c>
    </row>
    <row r="117" spans="1:33">
      <c r="B117" s="2" t="s">
        <v>188</v>
      </c>
      <c r="C117">
        <v>270</v>
      </c>
      <c r="D117">
        <v>400</v>
      </c>
      <c r="E117" s="5">
        <f t="shared" si="38"/>
        <v>168.75</v>
      </c>
      <c r="F117" s="5">
        <f t="shared" si="38"/>
        <v>250</v>
      </c>
      <c r="G117" s="11" t="s">
        <v>190</v>
      </c>
      <c r="H117" s="5">
        <v>1250</v>
      </c>
      <c r="I117">
        <v>1200</v>
      </c>
      <c r="K117">
        <v>298</v>
      </c>
      <c r="L117" s="5">
        <v>44.7</v>
      </c>
      <c r="M117" s="5">
        <v>3730</v>
      </c>
      <c r="N117" s="5">
        <v>3020</v>
      </c>
      <c r="O117" s="5">
        <v>14360</v>
      </c>
      <c r="P117" s="11">
        <f t="shared" si="20"/>
        <v>0.745</v>
      </c>
      <c r="R117" s="11">
        <f t="shared" si="21"/>
        <v>6.6666666666666661</v>
      </c>
      <c r="S117" s="11">
        <f t="shared" si="22"/>
        <v>6.8715526942020704</v>
      </c>
      <c r="T117" s="11">
        <f t="shared" si="23"/>
        <v>1.8422393282043084</v>
      </c>
      <c r="V117" s="12">
        <f t="shared" si="24"/>
        <v>0.17346879999999998</v>
      </c>
      <c r="W117" s="12">
        <f t="shared" si="25"/>
        <v>0.10841799999999999</v>
      </c>
      <c r="X117" s="12">
        <f t="shared" si="26"/>
        <v>0.64703862400000001</v>
      </c>
      <c r="Y117" s="12">
        <f t="shared" si="27"/>
        <v>0.40439913999999999</v>
      </c>
      <c r="Z117" s="12">
        <f t="shared" si="28"/>
        <v>0.17880000000000001</v>
      </c>
      <c r="AA117" s="12">
        <f t="shared" si="29"/>
        <v>0.11175</v>
      </c>
      <c r="AB117" s="11">
        <f t="shared" si="30"/>
        <v>5.592841163310962</v>
      </c>
      <c r="AC117" s="11">
        <f t="shared" si="31"/>
        <v>8.9485458612975393</v>
      </c>
      <c r="AD117" s="11">
        <f t="shared" si="32"/>
        <v>5.7647254145990514</v>
      </c>
      <c r="AE117" s="11">
        <f t="shared" si="33"/>
        <v>9.2235606633584819</v>
      </c>
      <c r="AF117" s="11">
        <f t="shared" si="34"/>
        <v>1.5455027921177082</v>
      </c>
      <c r="AG117" s="11">
        <f t="shared" si="35"/>
        <v>2.4728044673883334</v>
      </c>
    </row>
    <row r="118" spans="1:33">
      <c r="A118" s="14"/>
      <c r="G118" s="11"/>
      <c r="M118" s="5"/>
      <c r="N118" s="5"/>
      <c r="O118" s="5"/>
      <c r="P118" s="11"/>
      <c r="R118" s="11"/>
      <c r="S118" s="11"/>
      <c r="T118" s="11"/>
      <c r="V118" s="12"/>
      <c r="W118" s="12"/>
      <c r="X118" s="12"/>
      <c r="Y118" s="12"/>
      <c r="Z118" s="12"/>
      <c r="AA118" s="12"/>
      <c r="AB118" s="11"/>
      <c r="AC118" s="11"/>
      <c r="AD118" s="11"/>
      <c r="AE118" s="11"/>
      <c r="AF118" s="11"/>
      <c r="AG118" s="11"/>
    </row>
    <row r="119" spans="1:33">
      <c r="A119" s="14" t="s">
        <v>191</v>
      </c>
      <c r="G119" s="11"/>
      <c r="P119" s="11"/>
      <c r="R119" s="11"/>
      <c r="S119" s="11"/>
      <c r="T119" s="11"/>
      <c r="V119" s="12"/>
      <c r="W119" s="12"/>
      <c r="X119" s="12"/>
      <c r="Y119" s="12"/>
      <c r="Z119" s="12"/>
      <c r="AA119" s="12"/>
      <c r="AB119" s="11"/>
      <c r="AC119" s="11"/>
      <c r="AD119" s="11"/>
      <c r="AE119" s="11"/>
      <c r="AF119" s="11"/>
      <c r="AG119" s="11"/>
    </row>
    <row r="120" spans="1:33">
      <c r="A120" s="1" t="s">
        <v>192</v>
      </c>
      <c r="G120" s="11"/>
      <c r="H120" s="22"/>
      <c r="M120" s="5"/>
      <c r="N120" s="5"/>
      <c r="O120" s="5"/>
      <c r="P120" s="11"/>
      <c r="R120" s="11"/>
      <c r="S120" s="11"/>
      <c r="T120" s="11"/>
      <c r="V120" s="12"/>
      <c r="W120" s="12"/>
      <c r="X120" s="12"/>
      <c r="Y120" s="12"/>
      <c r="Z120" s="12"/>
      <c r="AA120" s="12"/>
      <c r="AB120" s="11"/>
      <c r="AC120" s="11"/>
      <c r="AD120" s="11"/>
      <c r="AE120" s="11"/>
      <c r="AF120" s="11"/>
      <c r="AG120" s="11"/>
    </row>
    <row r="121" spans="1:33">
      <c r="B121" s="2" t="s">
        <v>193</v>
      </c>
      <c r="D121">
        <v>200</v>
      </c>
      <c r="F121" s="5">
        <f t="shared" si="38"/>
        <v>125</v>
      </c>
      <c r="G121" s="11" t="s">
        <v>207</v>
      </c>
      <c r="H121" s="22">
        <v>1300</v>
      </c>
      <c r="I121">
        <v>1000</v>
      </c>
      <c r="K121">
        <v>220</v>
      </c>
      <c r="L121" s="5">
        <v>24</v>
      </c>
      <c r="M121" s="5">
        <v>3200</v>
      </c>
      <c r="N121" s="5">
        <v>6500</v>
      </c>
      <c r="O121" s="5">
        <v>12700</v>
      </c>
      <c r="P121" s="11">
        <f t="shared" si="20"/>
        <v>1.1000000000000001</v>
      </c>
      <c r="R121" s="11">
        <f t="shared" si="21"/>
        <v>9.1666666666666661</v>
      </c>
      <c r="S121" s="11">
        <f t="shared" si="22"/>
        <v>2.6650514839491217</v>
      </c>
      <c r="T121" s="11">
        <f t="shared" si="23"/>
        <v>0.83282858873410048</v>
      </c>
      <c r="V121" s="12">
        <f t="shared" si="24"/>
        <v>0.66039999999999999</v>
      </c>
      <c r="W121" s="12">
        <f t="shared" si="25"/>
        <v>0.41275000000000001</v>
      </c>
      <c r="X121" s="12">
        <f t="shared" si="26"/>
        <v>2.11328</v>
      </c>
      <c r="Y121" s="12">
        <f t="shared" si="27"/>
        <v>1.3208000000000002</v>
      </c>
      <c r="Z121" s="12">
        <f t="shared" si="28"/>
        <v>0.192</v>
      </c>
      <c r="AA121" s="12">
        <f t="shared" si="29"/>
        <v>0.12</v>
      </c>
      <c r="AB121" s="11">
        <f t="shared" si="30"/>
        <v>5.208333333333333</v>
      </c>
      <c r="AC121" s="11">
        <f t="shared" si="31"/>
        <v>8.3333333333333339</v>
      </c>
      <c r="AD121" s="11">
        <f t="shared" si="32"/>
        <v>1.5142337976983646</v>
      </c>
      <c r="AE121" s="11">
        <f t="shared" si="33"/>
        <v>2.4227740763173835</v>
      </c>
      <c r="AF121" s="11">
        <f t="shared" si="34"/>
        <v>0.47319806178073892</v>
      </c>
      <c r="AG121" s="11">
        <f t="shared" si="35"/>
        <v>0.75711689884918232</v>
      </c>
    </row>
    <row r="122" spans="1:33">
      <c r="B122" s="2" t="s">
        <v>193</v>
      </c>
      <c r="D122">
        <v>200</v>
      </c>
      <c r="F122" s="5">
        <f t="shared" si="38"/>
        <v>125</v>
      </c>
      <c r="G122" s="11" t="s">
        <v>207</v>
      </c>
      <c r="H122" s="22">
        <v>1300</v>
      </c>
      <c r="I122">
        <v>1000</v>
      </c>
      <c r="K122">
        <v>300</v>
      </c>
      <c r="L122" s="5">
        <v>29</v>
      </c>
      <c r="M122" s="5">
        <v>3200</v>
      </c>
      <c r="N122" s="5">
        <v>6500</v>
      </c>
      <c r="O122" s="5">
        <v>12700</v>
      </c>
      <c r="P122" s="11">
        <f t="shared" si="20"/>
        <v>1.5</v>
      </c>
      <c r="R122" s="11">
        <f t="shared" si="21"/>
        <v>10.344827586206897</v>
      </c>
      <c r="S122" s="11">
        <f t="shared" si="22"/>
        <v>3.634161114476075</v>
      </c>
      <c r="T122" s="11">
        <f t="shared" si="23"/>
        <v>1.1356753482737734</v>
      </c>
      <c r="V122" s="12">
        <f t="shared" si="24"/>
        <v>0.66039999999999999</v>
      </c>
      <c r="W122" s="12">
        <f t="shared" si="25"/>
        <v>0.41275000000000001</v>
      </c>
      <c r="X122" s="12">
        <f t="shared" si="26"/>
        <v>2.11328</v>
      </c>
      <c r="Y122" s="12">
        <f t="shared" si="27"/>
        <v>1.3208000000000002</v>
      </c>
      <c r="Z122" s="12">
        <f t="shared" si="28"/>
        <v>0.23200000000000001</v>
      </c>
      <c r="AA122" s="12">
        <f t="shared" si="29"/>
        <v>0.14499999999999999</v>
      </c>
      <c r="AB122" s="11">
        <f t="shared" si="30"/>
        <v>4.3103448275862073</v>
      </c>
      <c r="AC122" s="11">
        <f t="shared" si="31"/>
        <v>6.8965517241379306</v>
      </c>
      <c r="AD122" s="11">
        <f t="shared" si="32"/>
        <v>1.5142337976983646</v>
      </c>
      <c r="AE122" s="11">
        <f t="shared" si="33"/>
        <v>2.4227740763173835</v>
      </c>
      <c r="AF122" s="11">
        <f t="shared" si="34"/>
        <v>0.47319806178073892</v>
      </c>
      <c r="AG122" s="11">
        <f t="shared" si="35"/>
        <v>0.75711689884918232</v>
      </c>
    </row>
    <row r="123" spans="1:33">
      <c r="A123" s="15"/>
      <c r="B123" s="20" t="s">
        <v>194</v>
      </c>
      <c r="C123" s="17"/>
      <c r="D123" s="17">
        <v>200</v>
      </c>
      <c r="E123" s="19"/>
      <c r="F123" s="5">
        <f t="shared" si="38"/>
        <v>125</v>
      </c>
      <c r="G123" s="35" t="s">
        <v>207</v>
      </c>
      <c r="H123" s="25">
        <v>1300</v>
      </c>
      <c r="I123" s="17">
        <v>1000</v>
      </c>
      <c r="J123" s="17"/>
      <c r="K123">
        <v>300</v>
      </c>
      <c r="L123" s="5">
        <v>33</v>
      </c>
      <c r="M123" s="5">
        <v>3340</v>
      </c>
      <c r="N123" s="5">
        <v>6500</v>
      </c>
      <c r="O123" s="5">
        <v>14040</v>
      </c>
      <c r="P123" s="11">
        <f t="shared" si="20"/>
        <v>1.5</v>
      </c>
      <c r="R123" s="11">
        <f t="shared" si="21"/>
        <v>9.0909090909090917</v>
      </c>
      <c r="S123" s="11">
        <f t="shared" si="22"/>
        <v>3.2873109796186721</v>
      </c>
      <c r="T123" s="11">
        <f t="shared" si="23"/>
        <v>0.98422484419720702</v>
      </c>
      <c r="V123" s="12">
        <f t="shared" si="24"/>
        <v>0.73008000000000006</v>
      </c>
      <c r="W123" s="12">
        <f t="shared" si="25"/>
        <v>0.45630000000000004</v>
      </c>
      <c r="X123" s="12">
        <f t="shared" si="26"/>
        <v>2.4384671999999998</v>
      </c>
      <c r="Y123" s="12">
        <f t="shared" si="27"/>
        <v>1.5240420000000001</v>
      </c>
      <c r="Z123" s="12">
        <f t="shared" si="28"/>
        <v>0.26400000000000001</v>
      </c>
      <c r="AA123" s="12">
        <f t="shared" si="29"/>
        <v>0.16500000000000001</v>
      </c>
      <c r="AB123" s="11">
        <f t="shared" si="30"/>
        <v>3.7878787878787881</v>
      </c>
      <c r="AC123" s="11">
        <f t="shared" si="31"/>
        <v>6.0606060606060606</v>
      </c>
      <c r="AD123" s="11">
        <f t="shared" si="32"/>
        <v>1.3697129081744466</v>
      </c>
      <c r="AE123" s="11">
        <f t="shared" si="33"/>
        <v>2.1915406530791146</v>
      </c>
      <c r="AF123" s="11">
        <f t="shared" si="34"/>
        <v>0.41009368508216965</v>
      </c>
      <c r="AG123" s="11">
        <f t="shared" si="35"/>
        <v>0.65614989613147146</v>
      </c>
    </row>
    <row r="124" spans="1:33">
      <c r="A124" s="8"/>
      <c r="B124" s="20" t="s">
        <v>195</v>
      </c>
      <c r="C124" s="17"/>
      <c r="D124" s="17">
        <v>200</v>
      </c>
      <c r="E124" s="19"/>
      <c r="F124" s="5">
        <f t="shared" si="38"/>
        <v>125</v>
      </c>
      <c r="G124" s="35" t="s">
        <v>207</v>
      </c>
      <c r="H124" s="26">
        <v>1300</v>
      </c>
      <c r="I124" s="17">
        <v>1000</v>
      </c>
      <c r="J124" s="17"/>
      <c r="K124">
        <v>300</v>
      </c>
      <c r="L124" s="5">
        <v>39</v>
      </c>
      <c r="M124" s="5">
        <v>3200</v>
      </c>
      <c r="N124" s="5">
        <v>5040</v>
      </c>
      <c r="O124" s="5">
        <v>16560</v>
      </c>
      <c r="P124" s="11">
        <f t="shared" si="20"/>
        <v>1.5</v>
      </c>
      <c r="R124" s="11">
        <f t="shared" si="21"/>
        <v>7.6923076923076925</v>
      </c>
      <c r="S124" s="11">
        <f t="shared" si="22"/>
        <v>3.5944329422590293</v>
      </c>
      <c r="T124" s="11">
        <f t="shared" si="23"/>
        <v>1.1232602944559467</v>
      </c>
      <c r="V124" s="12">
        <f t="shared" si="24"/>
        <v>0.66769920000000005</v>
      </c>
      <c r="W124" s="12">
        <f t="shared" si="25"/>
        <v>0.41731200000000002</v>
      </c>
      <c r="X124" s="12">
        <f t="shared" si="26"/>
        <v>2.1366374399999999</v>
      </c>
      <c r="Y124" s="12">
        <f t="shared" si="27"/>
        <v>1.3353983999999999</v>
      </c>
      <c r="Z124" s="12">
        <f t="shared" si="28"/>
        <v>0.312</v>
      </c>
      <c r="AA124" s="12">
        <f t="shared" si="29"/>
        <v>0.19500000000000001</v>
      </c>
      <c r="AB124" s="11">
        <f t="shared" si="30"/>
        <v>3.2051282051282053</v>
      </c>
      <c r="AC124" s="11">
        <f t="shared" si="31"/>
        <v>5.1282051282051286</v>
      </c>
      <c r="AD124" s="11">
        <f t="shared" si="32"/>
        <v>1.4976803926079287</v>
      </c>
      <c r="AE124" s="11">
        <f t="shared" si="33"/>
        <v>2.3962886281726861</v>
      </c>
      <c r="AF124" s="11">
        <f t="shared" si="34"/>
        <v>0.46802512268997776</v>
      </c>
      <c r="AG124" s="11">
        <f t="shared" si="35"/>
        <v>0.74884019630396448</v>
      </c>
    </row>
    <row r="125" spans="1:33">
      <c r="A125" s="15"/>
      <c r="B125" s="20" t="s">
        <v>196</v>
      </c>
      <c r="C125" s="17"/>
      <c r="D125" s="17">
        <v>250</v>
      </c>
      <c r="E125" s="19"/>
      <c r="F125" s="5">
        <f t="shared" si="38"/>
        <v>156.25</v>
      </c>
      <c r="G125" s="35" t="s">
        <v>207</v>
      </c>
      <c r="H125" s="26">
        <v>1300</v>
      </c>
      <c r="I125" s="17">
        <v>1000</v>
      </c>
      <c r="J125" s="17"/>
      <c r="K125">
        <v>300</v>
      </c>
      <c r="L125" s="5">
        <v>42</v>
      </c>
      <c r="M125" s="5">
        <v>3200</v>
      </c>
      <c r="N125" s="5">
        <v>5040</v>
      </c>
      <c r="O125" s="5">
        <v>16560</v>
      </c>
      <c r="P125" s="11">
        <f t="shared" si="20"/>
        <v>1.2</v>
      </c>
      <c r="R125" s="11">
        <f t="shared" si="21"/>
        <v>7.1428571428571432</v>
      </c>
      <c r="S125" s="11">
        <f t="shared" si="22"/>
        <v>3.5944329422590293</v>
      </c>
      <c r="T125" s="11">
        <f t="shared" si="23"/>
        <v>1.1232602944559467</v>
      </c>
      <c r="V125" s="12">
        <f t="shared" si="24"/>
        <v>0.53415935999999997</v>
      </c>
      <c r="W125" s="12">
        <f t="shared" si="25"/>
        <v>0.33384960000000002</v>
      </c>
      <c r="X125" s="12">
        <f t="shared" si="26"/>
        <v>1.7093099519999999</v>
      </c>
      <c r="Y125" s="12">
        <f t="shared" si="27"/>
        <v>1.0683187199999999</v>
      </c>
      <c r="Z125" s="12">
        <f t="shared" si="28"/>
        <v>0.26879999999999998</v>
      </c>
      <c r="AA125" s="12">
        <f t="shared" si="29"/>
        <v>0.16800000000000001</v>
      </c>
      <c r="AB125" s="11">
        <f t="shared" si="30"/>
        <v>3.7202380952380953</v>
      </c>
      <c r="AC125" s="11">
        <f t="shared" si="31"/>
        <v>5.9523809523809526</v>
      </c>
      <c r="AD125" s="11">
        <f t="shared" si="32"/>
        <v>1.872100490759911</v>
      </c>
      <c r="AE125" s="11">
        <f t="shared" si="33"/>
        <v>2.9953607852158575</v>
      </c>
      <c r="AF125" s="11">
        <f t="shared" si="34"/>
        <v>0.58503140336247217</v>
      </c>
      <c r="AG125" s="11">
        <f t="shared" si="35"/>
        <v>0.93605024537995551</v>
      </c>
    </row>
    <row r="126" spans="1:33">
      <c r="A126" s="24"/>
      <c r="B126" s="20" t="s">
        <v>197</v>
      </c>
      <c r="C126" s="17"/>
      <c r="D126" s="17">
        <v>400</v>
      </c>
      <c r="E126" s="19"/>
      <c r="F126" s="5">
        <f t="shared" si="38"/>
        <v>250</v>
      </c>
      <c r="G126" s="35" t="s">
        <v>208</v>
      </c>
      <c r="H126" s="26">
        <v>1300</v>
      </c>
      <c r="I126" s="17">
        <v>1300</v>
      </c>
      <c r="J126" s="17"/>
      <c r="K126">
        <v>320</v>
      </c>
      <c r="L126" s="5">
        <v>48</v>
      </c>
      <c r="M126" s="5">
        <v>4500</v>
      </c>
      <c r="N126" s="5">
        <v>6000</v>
      </c>
      <c r="O126" s="5">
        <v>15580</v>
      </c>
      <c r="P126" s="11">
        <f t="shared" si="20"/>
        <v>0.8</v>
      </c>
      <c r="R126" s="11">
        <f t="shared" si="21"/>
        <v>6.666666666666667</v>
      </c>
      <c r="S126" s="11">
        <f t="shared" si="22"/>
        <v>3.4231921266581087</v>
      </c>
      <c r="T126" s="11">
        <f t="shared" si="23"/>
        <v>0.76070936147957968</v>
      </c>
      <c r="V126" s="12">
        <f t="shared" si="24"/>
        <v>0.37392000000000003</v>
      </c>
      <c r="W126" s="12">
        <f t="shared" si="25"/>
        <v>0.23370000000000002</v>
      </c>
      <c r="X126" s="12">
        <f t="shared" si="26"/>
        <v>1.6826400000000001</v>
      </c>
      <c r="Y126" s="12">
        <f t="shared" si="27"/>
        <v>1.05165</v>
      </c>
      <c r="Z126" s="12">
        <f t="shared" si="28"/>
        <v>0.192</v>
      </c>
      <c r="AA126" s="12">
        <f t="shared" si="29"/>
        <v>0.12</v>
      </c>
      <c r="AB126" s="11">
        <f t="shared" si="30"/>
        <v>5.208333333333333</v>
      </c>
      <c r="AC126" s="11">
        <f t="shared" si="31"/>
        <v>8.3333333333333339</v>
      </c>
      <c r="AD126" s="11">
        <f t="shared" si="32"/>
        <v>2.6743688489516471</v>
      </c>
      <c r="AE126" s="11">
        <f t="shared" si="33"/>
        <v>4.2789901583226362</v>
      </c>
      <c r="AF126" s="11">
        <f t="shared" si="34"/>
        <v>0.59430418865592161</v>
      </c>
      <c r="AG126" s="11">
        <f t="shared" si="35"/>
        <v>0.95088670184947477</v>
      </c>
    </row>
    <row r="127" spans="1:33">
      <c r="B127" s="2" t="s">
        <v>198</v>
      </c>
      <c r="D127" s="17">
        <v>400</v>
      </c>
      <c r="F127" s="5">
        <f t="shared" si="38"/>
        <v>250</v>
      </c>
      <c r="G127" s="11" t="s">
        <v>208</v>
      </c>
      <c r="H127" s="26">
        <v>1300</v>
      </c>
      <c r="I127" s="17">
        <v>1300</v>
      </c>
      <c r="J127" s="17"/>
      <c r="K127">
        <v>320</v>
      </c>
      <c r="L127" s="5">
        <v>73</v>
      </c>
      <c r="M127" s="5">
        <v>4500</v>
      </c>
      <c r="N127" s="5">
        <v>3600</v>
      </c>
      <c r="O127" s="5">
        <v>32360</v>
      </c>
      <c r="P127" s="11">
        <f t="shared" si="20"/>
        <v>0.8</v>
      </c>
      <c r="R127" s="11">
        <f t="shared" si="21"/>
        <v>4.3835616438356162</v>
      </c>
      <c r="S127" s="11">
        <f t="shared" si="22"/>
        <v>2.7468754291992856</v>
      </c>
      <c r="T127" s="11">
        <f t="shared" si="23"/>
        <v>0.61041676204428574</v>
      </c>
      <c r="V127" s="12">
        <f t="shared" si="24"/>
        <v>0.46598399999999995</v>
      </c>
      <c r="W127" s="12">
        <f t="shared" si="25"/>
        <v>0.29124</v>
      </c>
      <c r="X127" s="12">
        <f t="shared" si="26"/>
        <v>2.0969279999999997</v>
      </c>
      <c r="Y127" s="12">
        <f t="shared" si="27"/>
        <v>1.3105799999999999</v>
      </c>
      <c r="Z127" s="12">
        <f t="shared" si="28"/>
        <v>0.29199999999999998</v>
      </c>
      <c r="AA127" s="12">
        <f t="shared" si="29"/>
        <v>0.1825</v>
      </c>
      <c r="AB127" s="11">
        <f t="shared" si="30"/>
        <v>3.4246575342465753</v>
      </c>
      <c r="AC127" s="11">
        <f t="shared" si="31"/>
        <v>5.4794520547945202</v>
      </c>
      <c r="AD127" s="11">
        <f t="shared" si="32"/>
        <v>2.1459964290619422</v>
      </c>
      <c r="AE127" s="11">
        <f t="shared" si="33"/>
        <v>3.4335942864991074</v>
      </c>
      <c r="AF127" s="11">
        <f t="shared" si="34"/>
        <v>0.4768880953470982</v>
      </c>
      <c r="AG127" s="11">
        <f t="shared" si="35"/>
        <v>0.76302095255535718</v>
      </c>
    </row>
    <row r="128" spans="1:33">
      <c r="A128" s="14"/>
      <c r="B128" s="2" t="s">
        <v>199</v>
      </c>
      <c r="D128" s="17">
        <v>400</v>
      </c>
      <c r="F128" s="5">
        <f t="shared" si="38"/>
        <v>250</v>
      </c>
      <c r="G128" s="11" t="s">
        <v>208</v>
      </c>
      <c r="H128" s="26">
        <v>1300</v>
      </c>
      <c r="I128" s="17">
        <v>1300</v>
      </c>
      <c r="J128" s="17"/>
      <c r="K128">
        <v>320</v>
      </c>
      <c r="L128" s="5">
        <v>54</v>
      </c>
      <c r="M128" s="5">
        <v>4500</v>
      </c>
      <c r="N128" s="5">
        <v>6000</v>
      </c>
      <c r="O128" s="5">
        <v>14370</v>
      </c>
      <c r="P128" s="11">
        <f t="shared" si="20"/>
        <v>0.8</v>
      </c>
      <c r="R128" s="11">
        <f t="shared" si="21"/>
        <v>5.9259259259259256</v>
      </c>
      <c r="S128" s="11">
        <f t="shared" si="22"/>
        <v>3.7114358617490142</v>
      </c>
      <c r="T128" s="11">
        <f t="shared" si="23"/>
        <v>0.82476352483311433</v>
      </c>
      <c r="V128" s="12">
        <f t="shared" si="24"/>
        <v>0.34488000000000002</v>
      </c>
      <c r="W128" s="12">
        <f t="shared" si="25"/>
        <v>0.21554999999999999</v>
      </c>
      <c r="X128" s="12">
        <f t="shared" si="26"/>
        <v>1.55196</v>
      </c>
      <c r="Y128" s="12">
        <f t="shared" si="27"/>
        <v>0.96997500000000003</v>
      </c>
      <c r="Z128" s="12">
        <f t="shared" si="28"/>
        <v>0.216</v>
      </c>
      <c r="AA128" s="12">
        <f t="shared" si="29"/>
        <v>0.13500000000000001</v>
      </c>
      <c r="AB128" s="11">
        <f t="shared" si="30"/>
        <v>4.6296296296296298</v>
      </c>
      <c r="AC128" s="11">
        <f t="shared" si="31"/>
        <v>7.4074074074074074</v>
      </c>
      <c r="AD128" s="11">
        <f t="shared" si="32"/>
        <v>2.8995592669914174</v>
      </c>
      <c r="AE128" s="11">
        <f t="shared" si="33"/>
        <v>4.6392948271862675</v>
      </c>
      <c r="AF128" s="11">
        <f t="shared" si="34"/>
        <v>0.64434650377587055</v>
      </c>
      <c r="AG128" s="11">
        <f t="shared" si="35"/>
        <v>1.0309544060413929</v>
      </c>
    </row>
    <row r="129" spans="1:33">
      <c r="B129" s="2" t="s">
        <v>200</v>
      </c>
      <c r="D129" s="17">
        <v>400</v>
      </c>
      <c r="F129" s="5">
        <f t="shared" si="38"/>
        <v>250</v>
      </c>
      <c r="G129" s="11" t="s">
        <v>208</v>
      </c>
      <c r="H129" s="26">
        <v>1300</v>
      </c>
      <c r="I129" s="17">
        <v>1300</v>
      </c>
      <c r="J129" s="17"/>
      <c r="K129">
        <v>320</v>
      </c>
      <c r="L129" s="5">
        <v>79</v>
      </c>
      <c r="M129" s="5">
        <v>4510</v>
      </c>
      <c r="N129" s="5">
        <v>3600</v>
      </c>
      <c r="O129" s="5">
        <v>31160</v>
      </c>
      <c r="P129" s="11">
        <f t="shared" si="20"/>
        <v>0.8</v>
      </c>
      <c r="R129" s="11">
        <f t="shared" si="21"/>
        <v>4.0506329113924053</v>
      </c>
      <c r="S129" s="11">
        <f t="shared" si="22"/>
        <v>2.852660105548424</v>
      </c>
      <c r="T129" s="11">
        <f t="shared" si="23"/>
        <v>0.63251887040985</v>
      </c>
      <c r="V129" s="12">
        <f t="shared" si="24"/>
        <v>0.44870399999999999</v>
      </c>
      <c r="W129" s="12">
        <f t="shared" si="25"/>
        <v>0.28044000000000002</v>
      </c>
      <c r="X129" s="12">
        <f t="shared" si="26"/>
        <v>2.02365504</v>
      </c>
      <c r="Y129" s="12">
        <f t="shared" si="27"/>
        <v>1.2647844000000001</v>
      </c>
      <c r="Z129" s="12">
        <f t="shared" si="28"/>
        <v>0.316</v>
      </c>
      <c r="AA129" s="12">
        <f t="shared" si="29"/>
        <v>0.19750000000000001</v>
      </c>
      <c r="AB129" s="11">
        <f t="shared" si="30"/>
        <v>3.1645569620253164</v>
      </c>
      <c r="AC129" s="11">
        <f t="shared" si="31"/>
        <v>5.0632911392405067</v>
      </c>
      <c r="AD129" s="11">
        <f t="shared" si="32"/>
        <v>2.2286407074597059</v>
      </c>
      <c r="AE129" s="11">
        <f t="shared" si="33"/>
        <v>3.5658251319355299</v>
      </c>
      <c r="AF129" s="11">
        <f t="shared" si="34"/>
        <v>0.49415536750769534</v>
      </c>
      <c r="AG129" s="11">
        <f t="shared" si="35"/>
        <v>0.79064858801231253</v>
      </c>
    </row>
    <row r="130" spans="1:33">
      <c r="B130" s="2" t="s">
        <v>201</v>
      </c>
      <c r="D130" s="17">
        <v>700</v>
      </c>
      <c r="F130" s="5">
        <f t="shared" si="38"/>
        <v>437.5</v>
      </c>
      <c r="G130" s="11" t="s">
        <v>209</v>
      </c>
      <c r="H130" s="26">
        <v>1500</v>
      </c>
      <c r="I130" s="17">
        <v>1300</v>
      </c>
      <c r="J130" s="17"/>
      <c r="K130" s="17">
        <v>435</v>
      </c>
      <c r="L130" s="19">
        <v>70</v>
      </c>
      <c r="M130" s="19">
        <v>4500</v>
      </c>
      <c r="N130" s="19">
        <v>6000</v>
      </c>
      <c r="O130" s="19">
        <v>17000</v>
      </c>
      <c r="P130" s="11">
        <f t="shared" ref="P130:P170" si="39">K130/D130</f>
        <v>0.62142857142857144</v>
      </c>
      <c r="R130" s="11">
        <f t="shared" ref="R130:R167" si="40">K130/L130</f>
        <v>6.2142857142857144</v>
      </c>
      <c r="S130" s="11">
        <f t="shared" ref="S130:S163" si="41">K130/(N130*O130)*1000000</f>
        <v>4.2647058823529411</v>
      </c>
      <c r="T130" s="11">
        <f t="shared" ref="T130:T163" si="42">K130/(M130*N130*O130)*1000000000</f>
        <v>0.94771241830065367</v>
      </c>
      <c r="V130" s="12">
        <f t="shared" ref="V130:V163" si="43">(N130*O130)/1000000/F130</f>
        <v>0.23314285714285715</v>
      </c>
      <c r="W130" s="12">
        <f t="shared" ref="W130:W163" si="44">(N130*O130)/1000000/D130</f>
        <v>0.14571428571428571</v>
      </c>
      <c r="X130" s="12">
        <f t="shared" ref="X130:X163" si="45">(M130*N130*O130)/1000000000/F130</f>
        <v>1.0491428571428572</v>
      </c>
      <c r="Y130" s="12">
        <f t="shared" ref="Y130:Y163" si="46">(M130*N130*O130)/1000000000/D130</f>
        <v>0.65571428571428569</v>
      </c>
      <c r="Z130" s="12">
        <f t="shared" ref="Z130:Z163" si="47">L130/F130</f>
        <v>0.16</v>
      </c>
      <c r="AA130" s="12">
        <f t="shared" ref="AA130:AA163" si="48">L130/D130</f>
        <v>0.1</v>
      </c>
      <c r="AB130" s="11">
        <f t="shared" ref="AB130:AB163" si="49">F130/L130</f>
        <v>6.25</v>
      </c>
      <c r="AC130" s="11">
        <f t="shared" ref="AC130:AC163" si="50">D130/L130</f>
        <v>10</v>
      </c>
      <c r="AD130" s="11">
        <f t="shared" ref="AD130:AD163" si="51">F130/(N130*O130)*1000000</f>
        <v>4.2892156862745097</v>
      </c>
      <c r="AE130" s="11">
        <f t="shared" si="33"/>
        <v>6.8627450980392153</v>
      </c>
      <c r="AF130" s="11">
        <f t="shared" si="34"/>
        <v>0.95315904139433549</v>
      </c>
      <c r="AG130" s="11">
        <f t="shared" si="35"/>
        <v>1.5250544662309367</v>
      </c>
    </row>
    <row r="131" spans="1:33">
      <c r="B131" s="2" t="s">
        <v>202</v>
      </c>
      <c r="D131" s="17">
        <v>700</v>
      </c>
      <c r="F131" s="5">
        <f t="shared" ref="E131:F146" si="52">D131/1.6</f>
        <v>437.5</v>
      </c>
      <c r="G131" s="11" t="s">
        <v>209</v>
      </c>
      <c r="H131" s="26">
        <v>1500</v>
      </c>
      <c r="I131" s="17">
        <v>1300</v>
      </c>
      <c r="J131" s="17"/>
      <c r="K131" s="17">
        <v>435</v>
      </c>
      <c r="L131" s="19">
        <v>75</v>
      </c>
      <c r="M131" s="19">
        <v>4500</v>
      </c>
      <c r="N131" s="19">
        <v>6000</v>
      </c>
      <c r="O131" s="19">
        <v>17000</v>
      </c>
      <c r="P131" s="11">
        <f t="shared" si="39"/>
        <v>0.62142857142857144</v>
      </c>
      <c r="R131" s="11">
        <f t="shared" si="40"/>
        <v>5.8</v>
      </c>
      <c r="S131" s="11">
        <f t="shared" si="41"/>
        <v>4.2647058823529411</v>
      </c>
      <c r="T131" s="11">
        <f t="shared" si="42"/>
        <v>0.94771241830065367</v>
      </c>
      <c r="V131" s="12">
        <f t="shared" si="43"/>
        <v>0.23314285714285715</v>
      </c>
      <c r="W131" s="12">
        <f t="shared" si="44"/>
        <v>0.14571428571428571</v>
      </c>
      <c r="X131" s="12">
        <f t="shared" si="45"/>
        <v>1.0491428571428572</v>
      </c>
      <c r="Y131" s="12">
        <f t="shared" si="46"/>
        <v>0.65571428571428569</v>
      </c>
      <c r="Z131" s="12">
        <f t="shared" si="47"/>
        <v>0.17142857142857143</v>
      </c>
      <c r="AA131" s="12">
        <f t="shared" si="48"/>
        <v>0.10714285714285714</v>
      </c>
      <c r="AB131" s="11">
        <f t="shared" si="49"/>
        <v>5.833333333333333</v>
      </c>
      <c r="AC131" s="11">
        <f t="shared" si="50"/>
        <v>9.3333333333333339</v>
      </c>
      <c r="AD131" s="11">
        <f t="shared" si="51"/>
        <v>4.2892156862745097</v>
      </c>
      <c r="AE131" s="11">
        <f t="shared" ref="AE131:AE163" si="53">D131/(N131*O131)*1000000</f>
        <v>6.8627450980392153</v>
      </c>
      <c r="AF131" s="11">
        <f t="shared" ref="AF131:AF163" si="54">F131/(N131*O131*M131)*1000000000</f>
        <v>0.95315904139433549</v>
      </c>
      <c r="AG131" s="11">
        <f t="shared" ref="AG131:AG163" si="55">D131/(N131*O131*M131)*1000000000</f>
        <v>1.5250544662309367</v>
      </c>
    </row>
    <row r="132" spans="1:33">
      <c r="A132" s="1" t="s">
        <v>203</v>
      </c>
      <c r="G132" s="11"/>
      <c r="H132" s="22"/>
      <c r="I132" s="17"/>
      <c r="J132" s="17"/>
      <c r="K132" s="17"/>
      <c r="L132" s="19"/>
      <c r="M132" s="19"/>
      <c r="N132" s="19"/>
      <c r="O132" s="19"/>
      <c r="P132" s="11"/>
      <c r="R132" s="11"/>
      <c r="S132" s="11"/>
      <c r="T132" s="11"/>
      <c r="V132" s="12"/>
      <c r="W132" s="12"/>
      <c r="X132" s="12"/>
      <c r="Y132" s="12"/>
      <c r="Z132" s="12"/>
      <c r="AA132" s="12"/>
      <c r="AB132" s="11"/>
      <c r="AC132" s="11"/>
      <c r="AD132" s="11"/>
      <c r="AE132" s="11"/>
      <c r="AF132" s="11"/>
      <c r="AG132" s="11"/>
    </row>
    <row r="133" spans="1:33">
      <c r="A133" s="13"/>
      <c r="B133" s="2" t="s">
        <v>204</v>
      </c>
      <c r="D133">
        <v>150</v>
      </c>
      <c r="F133" s="5">
        <f t="shared" si="52"/>
        <v>93.75</v>
      </c>
      <c r="G133" s="11"/>
      <c r="H133" s="33"/>
      <c r="I133" s="17">
        <v>1220</v>
      </c>
      <c r="J133" s="17"/>
      <c r="K133" s="17">
        <v>220</v>
      </c>
      <c r="L133" s="19">
        <v>30</v>
      </c>
      <c r="M133" s="19">
        <v>3440</v>
      </c>
      <c r="N133" s="19">
        <v>2980</v>
      </c>
      <c r="O133" s="19">
        <v>14500</v>
      </c>
      <c r="P133" s="11">
        <f t="shared" si="39"/>
        <v>1.4666666666666666</v>
      </c>
      <c r="R133" s="11">
        <f t="shared" si="40"/>
        <v>7.333333333333333</v>
      </c>
      <c r="S133" s="11">
        <f t="shared" si="41"/>
        <v>5.0914140245313586</v>
      </c>
      <c r="T133" s="11">
        <f t="shared" si="42"/>
        <v>1.4800622164335344</v>
      </c>
      <c r="V133" s="12">
        <f t="shared" si="43"/>
        <v>0.46090666666666669</v>
      </c>
      <c r="W133" s="12">
        <f t="shared" si="44"/>
        <v>0.28806666666666669</v>
      </c>
      <c r="X133" s="12">
        <f t="shared" si="45"/>
        <v>1.5855189333333335</v>
      </c>
      <c r="Y133" s="12">
        <f t="shared" si="46"/>
        <v>0.99094933333333335</v>
      </c>
      <c r="Z133" s="12">
        <f t="shared" si="47"/>
        <v>0.32</v>
      </c>
      <c r="AA133" s="12">
        <f t="shared" si="48"/>
        <v>0.2</v>
      </c>
      <c r="AB133" s="11">
        <f t="shared" si="49"/>
        <v>3.125</v>
      </c>
      <c r="AC133" s="11">
        <f t="shared" si="50"/>
        <v>5</v>
      </c>
      <c r="AD133" s="11">
        <f t="shared" si="51"/>
        <v>2.169636658180977</v>
      </c>
      <c r="AE133" s="11">
        <f t="shared" si="53"/>
        <v>3.4714186530895623</v>
      </c>
      <c r="AF133" s="11">
        <f t="shared" si="54"/>
        <v>0.63070833086656297</v>
      </c>
      <c r="AG133" s="11">
        <f t="shared" si="55"/>
        <v>1.0091333293865008</v>
      </c>
    </row>
    <row r="134" spans="1:33">
      <c r="B134" s="2" t="s">
        <v>205</v>
      </c>
      <c r="D134">
        <v>150</v>
      </c>
      <c r="F134" s="5">
        <f t="shared" si="52"/>
        <v>93.75</v>
      </c>
      <c r="G134" s="30"/>
      <c r="H134" s="22"/>
      <c r="I134" s="17">
        <v>1220</v>
      </c>
      <c r="K134" s="17">
        <v>220</v>
      </c>
      <c r="L134" s="19">
        <v>30</v>
      </c>
      <c r="M134" s="19">
        <v>3820</v>
      </c>
      <c r="N134" s="19">
        <v>2980</v>
      </c>
      <c r="O134" s="19">
        <v>18150</v>
      </c>
      <c r="P134" s="11">
        <f t="shared" si="39"/>
        <v>1.4666666666666666</v>
      </c>
      <c r="R134" s="11">
        <f t="shared" si="40"/>
        <v>7.333333333333333</v>
      </c>
      <c r="S134" s="11">
        <f t="shared" si="41"/>
        <v>4.0675208460443359</v>
      </c>
      <c r="T134" s="11">
        <f t="shared" si="42"/>
        <v>1.0647960329958994</v>
      </c>
      <c r="V134" s="12">
        <f t="shared" si="43"/>
        <v>0.576928</v>
      </c>
      <c r="W134" s="12">
        <f t="shared" si="44"/>
        <v>0.36058000000000001</v>
      </c>
      <c r="X134" s="12">
        <f t="shared" si="45"/>
        <v>2.2038649599999998</v>
      </c>
      <c r="Y134" s="12">
        <f t="shared" si="46"/>
        <v>1.3774156</v>
      </c>
      <c r="Z134" s="12">
        <f t="shared" si="47"/>
        <v>0.32</v>
      </c>
      <c r="AA134" s="12">
        <f t="shared" si="48"/>
        <v>0.2</v>
      </c>
      <c r="AB134" s="11">
        <f t="shared" si="49"/>
        <v>3.125</v>
      </c>
      <c r="AC134" s="11">
        <f t="shared" si="50"/>
        <v>5</v>
      </c>
      <c r="AD134" s="11">
        <f t="shared" si="51"/>
        <v>1.7333185423484385</v>
      </c>
      <c r="AE134" s="11">
        <f t="shared" si="53"/>
        <v>2.773309667757502</v>
      </c>
      <c r="AF134" s="11">
        <f t="shared" si="54"/>
        <v>0.4537483095152981</v>
      </c>
      <c r="AG134" s="11">
        <f t="shared" si="55"/>
        <v>0.72599729522447687</v>
      </c>
    </row>
    <row r="135" spans="1:33">
      <c r="B135" s="2" t="s">
        <v>206</v>
      </c>
      <c r="D135">
        <v>100</v>
      </c>
      <c r="F135" s="5">
        <f t="shared" si="52"/>
        <v>62.5</v>
      </c>
      <c r="G135" s="11"/>
      <c r="H135" s="33"/>
      <c r="I135" s="17">
        <v>1220</v>
      </c>
      <c r="K135" s="17">
        <v>260</v>
      </c>
      <c r="L135" s="19">
        <v>84</v>
      </c>
      <c r="M135" s="19">
        <v>4550</v>
      </c>
      <c r="N135" s="19">
        <v>14110</v>
      </c>
      <c r="O135" s="19">
        <v>40000</v>
      </c>
      <c r="P135" s="11">
        <f t="shared" si="39"/>
        <v>2.6</v>
      </c>
      <c r="R135" s="11">
        <f t="shared" si="40"/>
        <v>3.0952380952380953</v>
      </c>
      <c r="S135" s="11">
        <f t="shared" si="41"/>
        <v>0.46066619418851878</v>
      </c>
      <c r="T135" s="11">
        <f t="shared" si="42"/>
        <v>0.10124531740407006</v>
      </c>
      <c r="V135" s="12">
        <f t="shared" si="43"/>
        <v>9.0304000000000002</v>
      </c>
      <c r="W135" s="12">
        <f t="shared" si="44"/>
        <v>5.6440000000000001</v>
      </c>
      <c r="X135" s="12">
        <f t="shared" si="45"/>
        <v>41.088320000000003</v>
      </c>
      <c r="Y135" s="12">
        <f t="shared" si="46"/>
        <v>25.680199999999999</v>
      </c>
      <c r="Z135" s="12">
        <f t="shared" si="47"/>
        <v>1.3440000000000001</v>
      </c>
      <c r="AA135" s="12">
        <f t="shared" si="48"/>
        <v>0.84</v>
      </c>
      <c r="AB135" s="11">
        <f t="shared" si="49"/>
        <v>0.74404761904761907</v>
      </c>
      <c r="AC135" s="11">
        <f t="shared" si="50"/>
        <v>1.1904761904761905</v>
      </c>
      <c r="AD135" s="11">
        <f t="shared" si="51"/>
        <v>0.11073706591070162</v>
      </c>
      <c r="AE135" s="11">
        <f t="shared" si="53"/>
        <v>0.1771793054571226</v>
      </c>
      <c r="AF135" s="11">
        <f t="shared" si="54"/>
        <v>2.4337816683670688E-2</v>
      </c>
      <c r="AG135" s="11">
        <f t="shared" si="55"/>
        <v>3.8940506693873098E-2</v>
      </c>
    </row>
    <row r="136" spans="1:33">
      <c r="G136" s="11"/>
      <c r="H136" s="33"/>
      <c r="I136" s="33"/>
      <c r="J136" s="33"/>
      <c r="K136" s="33"/>
      <c r="L136" s="33"/>
      <c r="M136" s="33"/>
      <c r="N136" s="33"/>
      <c r="O136" s="33"/>
      <c r="P136" s="11"/>
      <c r="R136" s="11"/>
      <c r="S136" s="11"/>
      <c r="T136" s="11"/>
      <c r="V136" s="12"/>
      <c r="W136" s="12"/>
      <c r="X136" s="12"/>
      <c r="Y136" s="12"/>
      <c r="Z136" s="12"/>
      <c r="AA136" s="12"/>
      <c r="AB136" s="11"/>
      <c r="AC136" s="11"/>
      <c r="AD136" s="11"/>
      <c r="AE136" s="11"/>
      <c r="AF136" s="11"/>
      <c r="AG136" s="11"/>
    </row>
    <row r="137" spans="1:33">
      <c r="A137" s="14" t="s">
        <v>210</v>
      </c>
      <c r="B137" s="9"/>
      <c r="G137" s="30"/>
      <c r="H137" s="22"/>
      <c r="P137" s="11"/>
      <c r="R137" s="11"/>
      <c r="S137" s="11"/>
      <c r="T137" s="11"/>
      <c r="V137" s="12"/>
      <c r="W137" s="12"/>
      <c r="X137" s="12"/>
      <c r="Y137" s="12"/>
      <c r="Z137" s="12"/>
      <c r="AA137" s="12"/>
      <c r="AB137" s="11"/>
      <c r="AC137" s="11"/>
      <c r="AD137" s="11"/>
      <c r="AE137" s="11"/>
      <c r="AF137" s="11"/>
      <c r="AG137" s="11"/>
    </row>
    <row r="138" spans="1:33">
      <c r="A138" s="1" t="s">
        <v>114</v>
      </c>
      <c r="G138" s="11"/>
      <c r="H138" s="33"/>
      <c r="M138" s="5"/>
      <c r="N138" s="5"/>
      <c r="O138" s="5"/>
      <c r="P138" s="11"/>
      <c r="R138" s="11"/>
      <c r="S138" s="11"/>
      <c r="T138" s="11"/>
      <c r="V138" s="12"/>
      <c r="W138" s="12"/>
      <c r="X138" s="12"/>
      <c r="Y138" s="12"/>
      <c r="Z138" s="12"/>
      <c r="AA138" s="12"/>
      <c r="AB138" s="11"/>
      <c r="AC138" s="11"/>
      <c r="AD138" s="11"/>
      <c r="AE138" s="11"/>
      <c r="AF138" s="11"/>
      <c r="AG138" s="11"/>
    </row>
    <row r="139" spans="1:33">
      <c r="B139" s="2" t="s">
        <v>211</v>
      </c>
      <c r="C139">
        <v>60</v>
      </c>
      <c r="D139">
        <v>120</v>
      </c>
      <c r="E139" s="5">
        <f t="shared" si="52"/>
        <v>37.5</v>
      </c>
      <c r="F139" s="5">
        <f t="shared" si="52"/>
        <v>75</v>
      </c>
      <c r="G139" s="11"/>
      <c r="H139" s="33">
        <v>1000</v>
      </c>
      <c r="I139">
        <v>1120</v>
      </c>
      <c r="K139">
        <v>188</v>
      </c>
      <c r="L139" s="5">
        <v>29</v>
      </c>
      <c r="M139" s="5">
        <v>3980</v>
      </c>
      <c r="N139" s="5">
        <v>2500</v>
      </c>
      <c r="O139" s="5">
        <v>14157</v>
      </c>
      <c r="P139" s="11">
        <f t="shared" si="39"/>
        <v>1.5666666666666667</v>
      </c>
      <c r="R139" s="11">
        <f t="shared" si="40"/>
        <v>6.4827586206896548</v>
      </c>
      <c r="S139" s="11">
        <f t="shared" si="41"/>
        <v>5.3118598573144027</v>
      </c>
      <c r="T139" s="11">
        <f t="shared" si="42"/>
        <v>1.3346381551041213</v>
      </c>
      <c r="V139" s="12">
        <f t="shared" si="43"/>
        <v>0.47189999999999999</v>
      </c>
      <c r="W139" s="12">
        <f t="shared" si="44"/>
        <v>0.29493749999999996</v>
      </c>
      <c r="X139" s="12">
        <f t="shared" si="45"/>
        <v>1.8781620000000001</v>
      </c>
      <c r="Y139" s="12">
        <f t="shared" si="46"/>
        <v>1.17385125</v>
      </c>
      <c r="Z139" s="12">
        <f t="shared" si="47"/>
        <v>0.38666666666666666</v>
      </c>
      <c r="AA139" s="12">
        <f t="shared" si="48"/>
        <v>0.24166666666666667</v>
      </c>
      <c r="AB139" s="11">
        <f t="shared" si="49"/>
        <v>2.5862068965517242</v>
      </c>
      <c r="AC139" s="11">
        <f t="shared" si="50"/>
        <v>4.1379310344827589</v>
      </c>
      <c r="AD139" s="11">
        <f t="shared" si="51"/>
        <v>2.1190930281839373</v>
      </c>
      <c r="AE139" s="11">
        <f t="shared" si="53"/>
        <v>3.3905488450942998</v>
      </c>
      <c r="AF139" s="11">
        <f t="shared" si="54"/>
        <v>0.53243543421706963</v>
      </c>
      <c r="AG139" s="11">
        <f t="shared" si="55"/>
        <v>0.85189669474731156</v>
      </c>
    </row>
    <row r="140" spans="1:33">
      <c r="B140" s="2" t="s">
        <v>212</v>
      </c>
      <c r="C140">
        <v>85</v>
      </c>
      <c r="D140">
        <v>125</v>
      </c>
      <c r="E140" s="5">
        <f t="shared" si="52"/>
        <v>53.125</v>
      </c>
      <c r="F140" s="5">
        <f t="shared" si="52"/>
        <v>78.125</v>
      </c>
      <c r="G140" s="11" t="s">
        <v>213</v>
      </c>
      <c r="H140" s="33">
        <v>1000</v>
      </c>
      <c r="I140">
        <v>900</v>
      </c>
      <c r="K140">
        <v>206</v>
      </c>
      <c r="L140" s="5">
        <v>22.5</v>
      </c>
      <c r="M140" s="5">
        <v>3775</v>
      </c>
      <c r="N140" s="5">
        <v>4380</v>
      </c>
      <c r="O140" s="5">
        <v>11035</v>
      </c>
      <c r="P140" s="11">
        <f t="shared" si="39"/>
        <v>1.6479999999999999</v>
      </c>
      <c r="R140" s="11">
        <f t="shared" si="40"/>
        <v>9.155555555555555</v>
      </c>
      <c r="S140" s="11">
        <f t="shared" si="41"/>
        <v>4.2620719048771756</v>
      </c>
      <c r="T140" s="11">
        <f t="shared" si="42"/>
        <v>1.1290256701661394</v>
      </c>
      <c r="V140" s="12">
        <f t="shared" si="43"/>
        <v>0.61866624000000003</v>
      </c>
      <c r="W140" s="12">
        <f t="shared" si="44"/>
        <v>0.38666640000000002</v>
      </c>
      <c r="X140" s="12">
        <f t="shared" si="45"/>
        <v>2.3354650559999999</v>
      </c>
      <c r="Y140" s="12">
        <f t="shared" si="46"/>
        <v>1.45966566</v>
      </c>
      <c r="Z140" s="12">
        <f t="shared" si="47"/>
        <v>0.28799999999999998</v>
      </c>
      <c r="AA140" s="12">
        <f t="shared" si="48"/>
        <v>0.18</v>
      </c>
      <c r="AB140" s="11">
        <f t="shared" si="49"/>
        <v>3.4722222222222223</v>
      </c>
      <c r="AC140" s="11">
        <f t="shared" si="50"/>
        <v>5.5555555555555554</v>
      </c>
      <c r="AD140" s="11">
        <f t="shared" si="51"/>
        <v>1.6163804250899483</v>
      </c>
      <c r="AE140" s="11">
        <f t="shared" si="53"/>
        <v>2.5862086801439172</v>
      </c>
      <c r="AF140" s="11">
        <f t="shared" si="54"/>
        <v>0.42818024505693997</v>
      </c>
      <c r="AG140" s="11">
        <f t="shared" si="55"/>
        <v>0.68508839209110395</v>
      </c>
    </row>
    <row r="141" spans="1:33">
      <c r="G141" s="11"/>
      <c r="H141" s="33"/>
      <c r="M141" s="5"/>
      <c r="N141" s="5"/>
      <c r="O141" s="5"/>
      <c r="P141" s="11"/>
      <c r="R141" s="11"/>
      <c r="S141" s="11"/>
      <c r="T141" s="11"/>
      <c r="V141" s="12"/>
      <c r="W141" s="12"/>
      <c r="X141" s="12"/>
      <c r="Y141" s="12"/>
      <c r="Z141" s="12"/>
      <c r="AA141" s="12"/>
      <c r="AB141" s="11"/>
      <c r="AC141" s="11"/>
      <c r="AD141" s="11"/>
      <c r="AE141" s="11"/>
      <c r="AF141" s="11"/>
      <c r="AG141" s="11"/>
    </row>
    <row r="142" spans="1:33">
      <c r="A142" s="14" t="s">
        <v>214</v>
      </c>
      <c r="G142" s="11"/>
      <c r="H142" s="33"/>
      <c r="M142" s="5"/>
      <c r="N142" s="5"/>
      <c r="O142" s="5"/>
      <c r="P142" s="11"/>
      <c r="R142" s="11"/>
      <c r="S142" s="11"/>
      <c r="T142" s="11"/>
      <c r="V142" s="12"/>
      <c r="W142" s="12"/>
      <c r="X142" s="12"/>
      <c r="Y142" s="12"/>
      <c r="Z142" s="12"/>
      <c r="AA142" s="12"/>
      <c r="AB142" s="11"/>
      <c r="AC142" s="11"/>
      <c r="AD142" s="11"/>
      <c r="AE142" s="11"/>
      <c r="AF142" s="11"/>
      <c r="AG142" s="11"/>
    </row>
    <row r="143" spans="1:33">
      <c r="A143" s="1" t="s">
        <v>114</v>
      </c>
      <c r="G143" s="11"/>
      <c r="H143" s="33"/>
      <c r="M143" s="5"/>
      <c r="N143" s="5"/>
      <c r="O143" s="5"/>
      <c r="P143" s="11"/>
      <c r="R143" s="11"/>
      <c r="S143" s="11"/>
      <c r="T143" s="11"/>
      <c r="V143" s="12"/>
      <c r="W143" s="12"/>
      <c r="X143" s="12"/>
      <c r="Y143" s="12"/>
      <c r="Z143" s="12"/>
      <c r="AA143" s="12"/>
      <c r="AB143" s="11"/>
      <c r="AC143" s="11"/>
      <c r="AD143" s="11"/>
      <c r="AE143" s="11"/>
      <c r="AF143" s="11"/>
      <c r="AG143" s="11"/>
    </row>
    <row r="144" spans="1:33">
      <c r="B144" s="2" t="s">
        <v>215</v>
      </c>
      <c r="D144">
        <v>50</v>
      </c>
      <c r="F144" s="5">
        <f t="shared" si="52"/>
        <v>31.25</v>
      </c>
      <c r="G144" s="11" t="s">
        <v>219</v>
      </c>
      <c r="H144" s="33"/>
      <c r="I144">
        <v>740</v>
      </c>
      <c r="K144">
        <v>67</v>
      </c>
      <c r="L144" s="5">
        <v>12</v>
      </c>
      <c r="M144" s="5">
        <v>2700</v>
      </c>
      <c r="N144" s="5">
        <v>2240</v>
      </c>
      <c r="O144" s="5">
        <v>8050</v>
      </c>
      <c r="P144" s="11">
        <f t="shared" si="39"/>
        <v>1.34</v>
      </c>
      <c r="R144" s="11">
        <f t="shared" si="40"/>
        <v>5.583333333333333</v>
      </c>
      <c r="S144" s="11">
        <f t="shared" si="41"/>
        <v>3.7156166814551908</v>
      </c>
      <c r="T144" s="11">
        <f t="shared" si="42"/>
        <v>1.3761543264648857</v>
      </c>
      <c r="V144" s="12">
        <f t="shared" si="43"/>
        <v>0.57702399999999998</v>
      </c>
      <c r="W144" s="12">
        <f t="shared" si="44"/>
        <v>0.36064000000000002</v>
      </c>
      <c r="X144" s="12">
        <f t="shared" si="45"/>
        <v>1.5579647999999999</v>
      </c>
      <c r="Y144" s="12">
        <f t="shared" si="46"/>
        <v>0.97372799999999993</v>
      </c>
      <c r="Z144" s="12">
        <f t="shared" si="47"/>
        <v>0.38400000000000001</v>
      </c>
      <c r="AA144" s="12">
        <f t="shared" si="48"/>
        <v>0.24</v>
      </c>
      <c r="AB144" s="11">
        <f t="shared" si="49"/>
        <v>2.6041666666666665</v>
      </c>
      <c r="AC144" s="11">
        <f t="shared" si="50"/>
        <v>4.166666666666667</v>
      </c>
      <c r="AD144" s="11">
        <f t="shared" si="51"/>
        <v>1.7330301685891749</v>
      </c>
      <c r="AE144" s="11">
        <f t="shared" si="53"/>
        <v>2.7728482697426799</v>
      </c>
      <c r="AF144" s="11">
        <f t="shared" si="54"/>
        <v>0.64186302540339812</v>
      </c>
      <c r="AG144" s="11">
        <f t="shared" si="55"/>
        <v>1.026980840645437</v>
      </c>
    </row>
    <row r="145" spans="1:33">
      <c r="B145" s="2" t="s">
        <v>216</v>
      </c>
      <c r="D145">
        <v>120</v>
      </c>
      <c r="F145" s="5">
        <f t="shared" si="52"/>
        <v>75</v>
      </c>
      <c r="G145" s="11" t="s">
        <v>220</v>
      </c>
      <c r="H145" s="33"/>
      <c r="I145">
        <v>790</v>
      </c>
      <c r="K145">
        <v>112</v>
      </c>
      <c r="L145" s="5">
        <v>21</v>
      </c>
      <c r="M145" s="5">
        <v>2920</v>
      </c>
      <c r="N145" s="5">
        <v>3350</v>
      </c>
      <c r="O145" s="5">
        <v>10350</v>
      </c>
      <c r="P145" s="11">
        <f t="shared" si="39"/>
        <v>0.93333333333333335</v>
      </c>
      <c r="R145" s="11">
        <f t="shared" si="40"/>
        <v>5.333333333333333</v>
      </c>
      <c r="S145" s="11">
        <f t="shared" si="41"/>
        <v>3.2302256831783116</v>
      </c>
      <c r="T145" s="11">
        <f t="shared" si="42"/>
        <v>1.1062416723213395</v>
      </c>
      <c r="V145" s="12">
        <f t="shared" si="43"/>
        <v>0.46229999999999999</v>
      </c>
      <c r="W145" s="12">
        <f t="shared" si="44"/>
        <v>0.28893750000000001</v>
      </c>
      <c r="X145" s="12">
        <f t="shared" si="45"/>
        <v>1.3499160000000001</v>
      </c>
      <c r="Y145" s="12">
        <f t="shared" si="46"/>
        <v>0.84369749999999999</v>
      </c>
      <c r="Z145" s="12">
        <f t="shared" si="47"/>
        <v>0.28000000000000003</v>
      </c>
      <c r="AA145" s="12">
        <f t="shared" si="48"/>
        <v>0.17499999999999999</v>
      </c>
      <c r="AB145" s="11">
        <f t="shared" si="49"/>
        <v>3.5714285714285716</v>
      </c>
      <c r="AC145" s="11">
        <f t="shared" si="50"/>
        <v>5.7142857142857144</v>
      </c>
      <c r="AD145" s="11">
        <f t="shared" si="51"/>
        <v>2.1630975556997623</v>
      </c>
      <c r="AE145" s="11">
        <f t="shared" si="53"/>
        <v>3.4609560891196192</v>
      </c>
      <c r="AF145" s="11">
        <f t="shared" si="54"/>
        <v>0.74078683414375412</v>
      </c>
      <c r="AG145" s="11">
        <f t="shared" si="55"/>
        <v>1.1852589346300066</v>
      </c>
    </row>
    <row r="146" spans="1:33">
      <c r="B146" s="2" t="s">
        <v>217</v>
      </c>
      <c r="D146">
        <v>150</v>
      </c>
      <c r="F146" s="5">
        <f t="shared" si="52"/>
        <v>93.75</v>
      </c>
      <c r="G146" s="11" t="s">
        <v>221</v>
      </c>
      <c r="H146" s="33"/>
      <c r="I146">
        <v>850</v>
      </c>
      <c r="K146">
        <v>122</v>
      </c>
      <c r="L146" s="5">
        <v>23</v>
      </c>
      <c r="M146" s="5">
        <v>3039</v>
      </c>
      <c r="N146" s="5">
        <v>4120</v>
      </c>
      <c r="O146" s="5">
        <v>10180</v>
      </c>
      <c r="P146" s="11">
        <f t="shared" si="39"/>
        <v>0.81333333333333335</v>
      </c>
      <c r="R146" s="11">
        <f t="shared" si="40"/>
        <v>5.3043478260869561</v>
      </c>
      <c r="S146" s="11">
        <f t="shared" si="41"/>
        <v>2.9088065309859421</v>
      </c>
      <c r="T146" s="11">
        <f t="shared" si="42"/>
        <v>0.95715910858372577</v>
      </c>
      <c r="V146" s="12">
        <f t="shared" si="43"/>
        <v>0.44737706666666666</v>
      </c>
      <c r="W146" s="12">
        <f t="shared" si="44"/>
        <v>0.27961066666666667</v>
      </c>
      <c r="X146" s="12">
        <f t="shared" si="45"/>
        <v>1.3595789056000001</v>
      </c>
      <c r="Y146" s="12">
        <f t="shared" si="46"/>
        <v>0.84973681600000006</v>
      </c>
      <c r="Z146" s="12">
        <f t="shared" si="47"/>
        <v>0.24533333333333332</v>
      </c>
      <c r="AA146" s="12">
        <f t="shared" si="48"/>
        <v>0.15333333333333332</v>
      </c>
      <c r="AB146" s="11">
        <f t="shared" si="49"/>
        <v>4.0760869565217392</v>
      </c>
      <c r="AC146" s="11">
        <f t="shared" si="50"/>
        <v>6.5217391304347823</v>
      </c>
      <c r="AD146" s="11">
        <f t="shared" si="51"/>
        <v>2.2352509203273123</v>
      </c>
      <c r="AE146" s="11">
        <f t="shared" si="53"/>
        <v>3.5764014725236999</v>
      </c>
      <c r="AF146" s="11">
        <f t="shared" si="54"/>
        <v>0.73552185598134656</v>
      </c>
      <c r="AG146" s="11">
        <f t="shared" si="55"/>
        <v>1.1768349695701545</v>
      </c>
    </row>
    <row r="147" spans="1:33">
      <c r="B147" s="2" t="s">
        <v>218</v>
      </c>
      <c r="D147">
        <v>200</v>
      </c>
      <c r="F147" s="5">
        <f t="shared" ref="E147:F159" si="56">D147/1.6</f>
        <v>125</v>
      </c>
      <c r="G147" s="11" t="s">
        <v>222</v>
      </c>
      <c r="H147" s="33"/>
      <c r="I147">
        <v>960</v>
      </c>
      <c r="K147">
        <v>181</v>
      </c>
      <c r="L147" s="5">
        <v>28</v>
      </c>
      <c r="M147" s="5">
        <v>3200</v>
      </c>
      <c r="N147" s="5">
        <v>4500</v>
      </c>
      <c r="O147" s="5">
        <v>11500</v>
      </c>
      <c r="P147" s="11">
        <f t="shared" si="39"/>
        <v>0.90500000000000003</v>
      </c>
      <c r="R147" s="11">
        <f t="shared" si="40"/>
        <v>6.4642857142857144</v>
      </c>
      <c r="S147" s="11">
        <f t="shared" si="41"/>
        <v>3.4975845410628019</v>
      </c>
      <c r="T147" s="11">
        <f t="shared" si="42"/>
        <v>1.0929951690821258</v>
      </c>
      <c r="V147" s="12">
        <f t="shared" si="43"/>
        <v>0.41399999999999998</v>
      </c>
      <c r="W147" s="12">
        <f t="shared" si="44"/>
        <v>0.25874999999999998</v>
      </c>
      <c r="X147" s="12">
        <f t="shared" si="45"/>
        <v>1.3248</v>
      </c>
      <c r="Y147" s="12">
        <f t="shared" si="46"/>
        <v>0.82799999999999996</v>
      </c>
      <c r="Z147" s="12">
        <f t="shared" si="47"/>
        <v>0.224</v>
      </c>
      <c r="AA147" s="12">
        <f t="shared" si="48"/>
        <v>0.14000000000000001</v>
      </c>
      <c r="AB147" s="11">
        <f t="shared" si="49"/>
        <v>4.4642857142857144</v>
      </c>
      <c r="AC147" s="11">
        <f t="shared" si="50"/>
        <v>7.1428571428571432</v>
      </c>
      <c r="AD147" s="11">
        <f t="shared" si="51"/>
        <v>2.4154589371980677</v>
      </c>
      <c r="AE147" s="11">
        <f t="shared" si="53"/>
        <v>3.8647342995169081</v>
      </c>
      <c r="AF147" s="11">
        <f t="shared" si="54"/>
        <v>0.75483091787439616</v>
      </c>
      <c r="AG147" s="11">
        <f t="shared" si="55"/>
        <v>1.2077294685990339</v>
      </c>
    </row>
    <row r="148" spans="1:33">
      <c r="P148" s="11"/>
      <c r="R148" s="11"/>
      <c r="S148" s="11"/>
      <c r="T148" s="11"/>
      <c r="V148" s="12"/>
      <c r="W148" s="12"/>
      <c r="X148" s="12"/>
      <c r="Y148" s="12"/>
      <c r="Z148" s="12"/>
      <c r="AA148" s="12"/>
      <c r="AB148" s="11"/>
      <c r="AC148" s="11"/>
      <c r="AD148" s="11"/>
      <c r="AE148" s="11"/>
      <c r="AF148" s="11"/>
      <c r="AG148" s="11"/>
    </row>
    <row r="149" spans="1:33">
      <c r="A149" s="14" t="s">
        <v>223</v>
      </c>
      <c r="M149" s="5"/>
      <c r="N149" s="5"/>
      <c r="O149" s="5"/>
      <c r="P149" s="11"/>
      <c r="R149" s="11"/>
      <c r="S149" s="11"/>
      <c r="T149" s="11"/>
      <c r="V149" s="12"/>
      <c r="W149" s="12"/>
      <c r="X149" s="12"/>
      <c r="Y149" s="12"/>
      <c r="Z149" s="12"/>
      <c r="AA149" s="12"/>
      <c r="AB149" s="11"/>
      <c r="AC149" s="11"/>
      <c r="AD149" s="11"/>
      <c r="AE149" s="11"/>
      <c r="AF149" s="11"/>
      <c r="AG149" s="11"/>
    </row>
    <row r="150" spans="1:33">
      <c r="A150" s="1" t="s">
        <v>224</v>
      </c>
      <c r="G150" s="11"/>
      <c r="M150" s="5"/>
      <c r="N150" s="5"/>
      <c r="O150" s="5"/>
      <c r="P150" s="11"/>
      <c r="R150" s="11"/>
      <c r="S150" s="11"/>
      <c r="T150" s="11"/>
      <c r="V150" s="12"/>
      <c r="W150" s="12"/>
      <c r="X150" s="12"/>
      <c r="Y150" s="12"/>
      <c r="Z150" s="12"/>
      <c r="AA150" s="12"/>
      <c r="AB150" s="11"/>
      <c r="AC150" s="11"/>
      <c r="AD150" s="11"/>
      <c r="AE150" s="11"/>
      <c r="AF150" s="11"/>
      <c r="AG150" s="11"/>
    </row>
    <row r="151" spans="1:33">
      <c r="B151" s="2" t="s">
        <v>225</v>
      </c>
      <c r="C151">
        <v>140</v>
      </c>
      <c r="D151">
        <v>400</v>
      </c>
      <c r="E151" s="5">
        <f t="shared" si="56"/>
        <v>87.5</v>
      </c>
      <c r="F151" s="5">
        <f t="shared" si="56"/>
        <v>250</v>
      </c>
      <c r="G151" s="11" t="s">
        <v>228</v>
      </c>
      <c r="H151" s="5">
        <v>1540</v>
      </c>
      <c r="I151">
        <v>1280</v>
      </c>
      <c r="J151">
        <v>220</v>
      </c>
      <c r="K151">
        <v>480</v>
      </c>
      <c r="L151" s="5">
        <v>97.9</v>
      </c>
      <c r="M151" s="5">
        <v>6318</v>
      </c>
      <c r="N151" s="5">
        <v>8400</v>
      </c>
      <c r="O151" s="5">
        <v>22000</v>
      </c>
      <c r="P151" s="11">
        <f t="shared" si="39"/>
        <v>1.2</v>
      </c>
      <c r="R151" s="11">
        <f t="shared" si="40"/>
        <v>4.902962206332993</v>
      </c>
      <c r="S151" s="11">
        <f t="shared" si="41"/>
        <v>2.5974025974025974</v>
      </c>
      <c r="T151" s="11">
        <f t="shared" si="42"/>
        <v>0.41111152222263331</v>
      </c>
      <c r="V151" s="12">
        <f t="shared" si="43"/>
        <v>0.73920000000000008</v>
      </c>
      <c r="W151" s="12">
        <f t="shared" si="44"/>
        <v>0.46200000000000002</v>
      </c>
      <c r="X151" s="12">
        <f t="shared" si="45"/>
        <v>4.6702655999999996</v>
      </c>
      <c r="Y151" s="12">
        <f t="shared" si="46"/>
        <v>2.9189159999999998</v>
      </c>
      <c r="Z151" s="12">
        <f t="shared" si="47"/>
        <v>0.3916</v>
      </c>
      <c r="AA151" s="12">
        <f t="shared" si="48"/>
        <v>0.24475000000000002</v>
      </c>
      <c r="AB151" s="11">
        <f t="shared" si="49"/>
        <v>2.5536261491317669</v>
      </c>
      <c r="AC151" s="11">
        <f t="shared" si="50"/>
        <v>4.085801838610827</v>
      </c>
      <c r="AD151" s="11">
        <f t="shared" si="51"/>
        <v>1.3528138528138529</v>
      </c>
      <c r="AE151" s="11">
        <f t="shared" si="53"/>
        <v>2.1645021645021645</v>
      </c>
      <c r="AF151" s="11">
        <f t="shared" si="54"/>
        <v>0.21412058449095486</v>
      </c>
      <c r="AG151" s="11">
        <f t="shared" si="55"/>
        <v>0.34259293518552775</v>
      </c>
    </row>
    <row r="152" spans="1:33">
      <c r="B152" s="2" t="s">
        <v>226</v>
      </c>
      <c r="C152">
        <v>140</v>
      </c>
      <c r="D152">
        <v>400</v>
      </c>
      <c r="E152" s="5">
        <f t="shared" si="56"/>
        <v>87.5</v>
      </c>
      <c r="F152" s="5">
        <f t="shared" si="56"/>
        <v>250</v>
      </c>
      <c r="G152" s="11" t="s">
        <v>228</v>
      </c>
      <c r="H152" s="5">
        <v>1540</v>
      </c>
      <c r="I152">
        <v>1280</v>
      </c>
      <c r="J152">
        <v>220</v>
      </c>
      <c r="K152">
        <v>480</v>
      </c>
      <c r="L152" s="5">
        <v>106.55</v>
      </c>
      <c r="M152" s="5">
        <v>6318</v>
      </c>
      <c r="N152" s="5">
        <v>8000</v>
      </c>
      <c r="O152" s="5">
        <v>22000</v>
      </c>
      <c r="P152" s="11">
        <f t="shared" si="39"/>
        <v>1.2</v>
      </c>
      <c r="R152" s="11">
        <f t="shared" si="40"/>
        <v>4.5049272641952136</v>
      </c>
      <c r="S152" s="11">
        <f t="shared" si="41"/>
        <v>2.7272727272727271</v>
      </c>
      <c r="T152" s="11">
        <f t="shared" si="42"/>
        <v>0.43166709833376499</v>
      </c>
      <c r="V152" s="12">
        <f t="shared" si="43"/>
        <v>0.70399999999999996</v>
      </c>
      <c r="W152" s="12">
        <f t="shared" si="44"/>
        <v>0.44</v>
      </c>
      <c r="X152" s="12">
        <f t="shared" si="45"/>
        <v>4.4478720000000003</v>
      </c>
      <c r="Y152" s="12">
        <f t="shared" si="46"/>
        <v>2.7799200000000002</v>
      </c>
      <c r="Z152" s="12">
        <f t="shared" si="47"/>
        <v>0.42619999999999997</v>
      </c>
      <c r="AA152" s="12">
        <f t="shared" si="48"/>
        <v>0.26637499999999997</v>
      </c>
      <c r="AB152" s="11">
        <f t="shared" si="49"/>
        <v>2.3463162834350073</v>
      </c>
      <c r="AC152" s="11">
        <f t="shared" si="50"/>
        <v>3.7541060534960113</v>
      </c>
      <c r="AD152" s="11">
        <f t="shared" si="51"/>
        <v>1.4204545454545454</v>
      </c>
      <c r="AE152" s="11">
        <f t="shared" si="53"/>
        <v>2.2727272727272729</v>
      </c>
      <c r="AF152" s="11">
        <f t="shared" si="54"/>
        <v>0.22482661371550261</v>
      </c>
      <c r="AG152" s="11">
        <f t="shared" si="55"/>
        <v>0.35972258194480417</v>
      </c>
    </row>
    <row r="153" spans="1:33">
      <c r="A153" s="14"/>
      <c r="B153" s="2" t="s">
        <v>227</v>
      </c>
      <c r="D153">
        <v>130</v>
      </c>
      <c r="F153" s="5">
        <f t="shared" si="56"/>
        <v>81.25</v>
      </c>
      <c r="G153" s="11"/>
      <c r="H153" s="5">
        <v>500</v>
      </c>
      <c r="I153">
        <v>1000</v>
      </c>
      <c r="K153">
        <v>200</v>
      </c>
      <c r="L153" s="5">
        <v>22</v>
      </c>
      <c r="M153" s="5">
        <v>4600</v>
      </c>
      <c r="N153" s="5">
        <v>3600</v>
      </c>
      <c r="O153" s="5">
        <v>13900</v>
      </c>
      <c r="P153" s="11">
        <f t="shared" si="39"/>
        <v>1.5384615384615385</v>
      </c>
      <c r="R153" s="11">
        <f t="shared" si="40"/>
        <v>9.0909090909090917</v>
      </c>
      <c r="S153" s="11">
        <f t="shared" si="41"/>
        <v>3.9968025579536373</v>
      </c>
      <c r="T153" s="11">
        <f t="shared" si="42"/>
        <v>0.86887012129426899</v>
      </c>
      <c r="V153" s="12">
        <f t="shared" si="43"/>
        <v>0.6158769230769231</v>
      </c>
      <c r="W153" s="12">
        <f t="shared" si="44"/>
        <v>0.38492307692307692</v>
      </c>
      <c r="X153" s="12">
        <f t="shared" si="45"/>
        <v>2.833033846153846</v>
      </c>
      <c r="Y153" s="12">
        <f t="shared" si="46"/>
        <v>1.7706461538461538</v>
      </c>
      <c r="Z153" s="12">
        <f t="shared" si="47"/>
        <v>0.27076923076923076</v>
      </c>
      <c r="AA153" s="12">
        <f t="shared" si="48"/>
        <v>0.16923076923076924</v>
      </c>
      <c r="AB153" s="11">
        <f t="shared" si="49"/>
        <v>3.6931818181818183</v>
      </c>
      <c r="AC153" s="11">
        <f t="shared" si="50"/>
        <v>5.9090909090909092</v>
      </c>
      <c r="AD153" s="11">
        <f t="shared" si="51"/>
        <v>1.623701039168665</v>
      </c>
      <c r="AE153" s="11">
        <f t="shared" si="53"/>
        <v>2.5979216626698642</v>
      </c>
      <c r="AF153" s="11">
        <f t="shared" si="54"/>
        <v>0.35297848677579674</v>
      </c>
      <c r="AG153" s="11">
        <f t="shared" si="55"/>
        <v>0.56476557884127476</v>
      </c>
    </row>
    <row r="154" spans="1:33">
      <c r="G154" s="11"/>
      <c r="P154" s="11"/>
      <c r="R154" s="11"/>
      <c r="S154" s="11"/>
      <c r="T154" s="11"/>
      <c r="V154" s="12"/>
      <c r="W154" s="12"/>
      <c r="X154" s="12"/>
      <c r="Y154" s="12"/>
      <c r="Z154" s="12"/>
      <c r="AA154" s="12"/>
      <c r="AB154" s="11"/>
      <c r="AC154" s="11"/>
      <c r="AD154" s="11"/>
      <c r="AE154" s="11"/>
      <c r="AF154" s="11"/>
      <c r="AG154" s="11"/>
    </row>
    <row r="155" spans="1:33">
      <c r="A155" s="14" t="s">
        <v>229</v>
      </c>
      <c r="G155" s="11"/>
      <c r="P155" s="11"/>
      <c r="R155" s="11"/>
      <c r="S155" s="11"/>
      <c r="T155" s="11"/>
      <c r="V155" s="12"/>
      <c r="W155" s="12"/>
      <c r="X155" s="12"/>
      <c r="Y155" s="12"/>
      <c r="Z155" s="12"/>
      <c r="AA155" s="12"/>
      <c r="AB155" s="11"/>
      <c r="AC155" s="11"/>
      <c r="AD155" s="11"/>
      <c r="AE155" s="11"/>
      <c r="AF155" s="11"/>
      <c r="AG155" s="11"/>
    </row>
    <row r="156" spans="1:33">
      <c r="A156" s="1" t="s">
        <v>230</v>
      </c>
      <c r="G156" s="11"/>
      <c r="P156" s="11"/>
      <c r="R156" s="11"/>
      <c r="S156" s="11"/>
      <c r="T156" s="11"/>
      <c r="V156" s="12"/>
      <c r="W156" s="12"/>
      <c r="X156" s="12"/>
      <c r="Y156" s="12"/>
      <c r="Z156" s="12"/>
      <c r="AA156" s="12"/>
      <c r="AB156" s="11"/>
      <c r="AC156" s="11"/>
      <c r="AD156" s="11"/>
      <c r="AE156" s="11"/>
      <c r="AF156" s="11"/>
      <c r="AG156" s="11"/>
    </row>
    <row r="157" spans="1:33">
      <c r="B157" s="2" t="s">
        <v>231</v>
      </c>
      <c r="C157">
        <v>150</v>
      </c>
      <c r="D157">
        <v>250</v>
      </c>
      <c r="E157" s="5">
        <f t="shared" si="56"/>
        <v>93.75</v>
      </c>
      <c r="F157" s="5">
        <f t="shared" si="56"/>
        <v>156.25</v>
      </c>
      <c r="G157" s="11" t="s">
        <v>234</v>
      </c>
      <c r="H157" s="5">
        <v>1066</v>
      </c>
      <c r="I157">
        <v>1066</v>
      </c>
      <c r="K157">
        <v>224</v>
      </c>
      <c r="L157" s="5">
        <v>33.5</v>
      </c>
      <c r="M157" s="5">
        <v>3440</v>
      </c>
      <c r="N157" s="5">
        <v>2500</v>
      </c>
      <c r="O157" s="5">
        <v>14903</v>
      </c>
      <c r="P157" s="11">
        <f t="shared" si="39"/>
        <v>0.89600000000000002</v>
      </c>
      <c r="R157" s="11">
        <f t="shared" si="40"/>
        <v>6.6865671641791042</v>
      </c>
      <c r="S157" s="11">
        <f t="shared" si="41"/>
        <v>6.012212306247064</v>
      </c>
      <c r="T157" s="11">
        <f t="shared" si="42"/>
        <v>1.7477361355369372</v>
      </c>
      <c r="V157" s="12">
        <f t="shared" si="43"/>
        <v>0.23844799999999999</v>
      </c>
      <c r="W157" s="12">
        <f t="shared" si="44"/>
        <v>0.14903</v>
      </c>
      <c r="X157" s="12">
        <f t="shared" si="45"/>
        <v>0.82026111999999995</v>
      </c>
      <c r="Y157" s="12">
        <f t="shared" si="46"/>
        <v>0.51266319999999999</v>
      </c>
      <c r="Z157" s="12">
        <f t="shared" si="47"/>
        <v>0.21440000000000001</v>
      </c>
      <c r="AA157" s="12">
        <f t="shared" si="48"/>
        <v>0.13400000000000001</v>
      </c>
      <c r="AB157" s="11">
        <f t="shared" si="49"/>
        <v>4.6641791044776122</v>
      </c>
      <c r="AC157" s="11">
        <f t="shared" si="50"/>
        <v>7.4626865671641793</v>
      </c>
      <c r="AD157" s="11">
        <f t="shared" si="51"/>
        <v>4.1937864859424279</v>
      </c>
      <c r="AE157" s="11">
        <f t="shared" si="53"/>
        <v>6.7100583775078837</v>
      </c>
      <c r="AF157" s="11">
        <f t="shared" si="54"/>
        <v>1.2191239784716359</v>
      </c>
      <c r="AG157" s="11">
        <f t="shared" si="55"/>
        <v>1.9505983655546175</v>
      </c>
    </row>
    <row r="158" spans="1:33">
      <c r="B158" s="2" t="s">
        <v>232</v>
      </c>
      <c r="C158">
        <v>150</v>
      </c>
      <c r="D158">
        <v>250</v>
      </c>
      <c r="E158" s="5">
        <f t="shared" si="56"/>
        <v>93.75</v>
      </c>
      <c r="F158" s="5">
        <f t="shared" si="56"/>
        <v>156.25</v>
      </c>
      <c r="G158" s="11" t="s">
        <v>234</v>
      </c>
      <c r="H158" s="5">
        <v>1066</v>
      </c>
      <c r="I158">
        <v>1066</v>
      </c>
      <c r="K158">
        <v>230</v>
      </c>
      <c r="L158" s="5">
        <v>44.5</v>
      </c>
      <c r="M158" s="5">
        <v>4027</v>
      </c>
      <c r="N158" s="5">
        <v>4130</v>
      </c>
      <c r="O158" s="5">
        <v>16361</v>
      </c>
      <c r="P158" s="11">
        <f t="shared" si="39"/>
        <v>0.92</v>
      </c>
      <c r="R158" s="11">
        <f t="shared" si="40"/>
        <v>5.1685393258426968</v>
      </c>
      <c r="S158" s="11">
        <f t="shared" si="41"/>
        <v>3.4038306117734356</v>
      </c>
      <c r="T158" s="11">
        <f t="shared" si="42"/>
        <v>0.84525220058938055</v>
      </c>
      <c r="V158" s="12">
        <f t="shared" si="43"/>
        <v>0.43245395200000003</v>
      </c>
      <c r="W158" s="12">
        <f t="shared" si="44"/>
        <v>0.27028372000000001</v>
      </c>
      <c r="X158" s="12">
        <f t="shared" si="45"/>
        <v>1.7414920647039998</v>
      </c>
      <c r="Y158" s="12">
        <f t="shared" si="46"/>
        <v>1.0884325404399999</v>
      </c>
      <c r="Z158" s="12">
        <f t="shared" si="47"/>
        <v>0.2848</v>
      </c>
      <c r="AA158" s="12">
        <f t="shared" si="48"/>
        <v>0.17799999999999999</v>
      </c>
      <c r="AB158" s="11">
        <f t="shared" si="49"/>
        <v>3.5112359550561796</v>
      </c>
      <c r="AC158" s="11">
        <f t="shared" si="50"/>
        <v>5.617977528089888</v>
      </c>
      <c r="AD158" s="11">
        <f t="shared" si="51"/>
        <v>2.3123849264765188</v>
      </c>
      <c r="AE158" s="11">
        <f t="shared" si="53"/>
        <v>3.6998158823624303</v>
      </c>
      <c r="AF158" s="11">
        <f t="shared" si="54"/>
        <v>0.57422024496561175</v>
      </c>
      <c r="AG158" s="11">
        <f t="shared" si="55"/>
        <v>0.91875239194497893</v>
      </c>
    </row>
    <row r="159" spans="1:33">
      <c r="B159" s="2" t="s">
        <v>233</v>
      </c>
      <c r="C159">
        <v>150</v>
      </c>
      <c r="D159">
        <v>400</v>
      </c>
      <c r="E159" s="5">
        <f t="shared" si="56"/>
        <v>93.75</v>
      </c>
      <c r="F159" s="5">
        <f t="shared" si="56"/>
        <v>250</v>
      </c>
      <c r="G159" s="11" t="s">
        <v>235</v>
      </c>
      <c r="H159" s="5">
        <v>1340</v>
      </c>
      <c r="I159">
        <v>1200</v>
      </c>
      <c r="K159">
        <v>328</v>
      </c>
      <c r="L159" s="5">
        <v>46</v>
      </c>
      <c r="M159" s="5">
        <v>4200</v>
      </c>
      <c r="N159" s="5">
        <v>3800</v>
      </c>
      <c r="O159" s="5">
        <v>16547</v>
      </c>
      <c r="P159" s="11">
        <f t="shared" si="39"/>
        <v>0.82</v>
      </c>
      <c r="R159" s="11">
        <f t="shared" si="40"/>
        <v>7.1304347826086953</v>
      </c>
      <c r="S159" s="11">
        <f t="shared" si="41"/>
        <v>5.2164011285238541</v>
      </c>
      <c r="T159" s="11">
        <f t="shared" si="42"/>
        <v>1.2420002686961558</v>
      </c>
      <c r="V159" s="12">
        <f t="shared" si="43"/>
        <v>0.25151439999999997</v>
      </c>
      <c r="W159" s="12">
        <f t="shared" si="44"/>
        <v>0.15719649999999999</v>
      </c>
      <c r="X159" s="12">
        <f t="shared" si="45"/>
        <v>1.0563604800000002</v>
      </c>
      <c r="Y159" s="12">
        <f t="shared" si="46"/>
        <v>0.66022530000000001</v>
      </c>
      <c r="Z159" s="12">
        <f t="shared" si="47"/>
        <v>0.184</v>
      </c>
      <c r="AA159" s="12">
        <f t="shared" si="48"/>
        <v>0.115</v>
      </c>
      <c r="AB159" s="11">
        <f t="shared" si="49"/>
        <v>5.4347826086956523</v>
      </c>
      <c r="AC159" s="11">
        <f t="shared" si="50"/>
        <v>8.695652173913043</v>
      </c>
      <c r="AD159" s="11">
        <f t="shared" si="51"/>
        <v>3.9759154943017183</v>
      </c>
      <c r="AE159" s="11">
        <f t="shared" si="53"/>
        <v>6.3614647908827484</v>
      </c>
      <c r="AF159" s="11">
        <f t="shared" si="54"/>
        <v>0.94664654626231381</v>
      </c>
      <c r="AG159" s="11">
        <f t="shared" si="55"/>
        <v>1.514634474019702</v>
      </c>
    </row>
    <row r="160" spans="1:33">
      <c r="G160" s="11"/>
      <c r="P160" s="11"/>
      <c r="R160" s="11"/>
      <c r="S160" s="11"/>
      <c r="T160" s="11"/>
      <c r="V160" s="12"/>
      <c r="W160" s="12"/>
      <c r="X160" s="12"/>
      <c r="Y160" s="12"/>
      <c r="Z160" s="12"/>
      <c r="AA160" s="12"/>
      <c r="AB160" s="11"/>
      <c r="AC160" s="11"/>
      <c r="AD160" s="11"/>
      <c r="AE160" s="11"/>
      <c r="AF160" s="11"/>
      <c r="AG160" s="11"/>
    </row>
    <row r="161" spans="1:33">
      <c r="A161" s="14" t="s">
        <v>236</v>
      </c>
      <c r="G161" s="11"/>
      <c r="P161" s="11"/>
      <c r="R161" s="11"/>
      <c r="S161" s="11"/>
      <c r="T161" s="11"/>
      <c r="V161" s="12"/>
      <c r="W161" s="12"/>
      <c r="X161" s="12"/>
      <c r="Y161" s="12"/>
      <c r="Z161" s="12"/>
      <c r="AA161" s="12"/>
      <c r="AB161" s="11"/>
      <c r="AC161" s="11"/>
      <c r="AD161" s="11"/>
      <c r="AE161" s="11"/>
      <c r="AF161" s="11"/>
      <c r="AG161" s="11"/>
    </row>
    <row r="162" spans="1:33">
      <c r="A162" s="1" t="s">
        <v>114</v>
      </c>
      <c r="G162" s="11"/>
      <c r="P162" s="11"/>
      <c r="R162" s="11"/>
      <c r="S162" s="11"/>
      <c r="T162" s="11"/>
      <c r="V162" s="12"/>
      <c r="W162" s="12"/>
      <c r="X162" s="12"/>
      <c r="Y162" s="12"/>
      <c r="Z162" s="12"/>
      <c r="AA162" s="12"/>
      <c r="AB162" s="11"/>
      <c r="AC162" s="11"/>
      <c r="AD162" s="11"/>
      <c r="AE162" s="11"/>
      <c r="AF162" s="11"/>
      <c r="AG162" s="11"/>
    </row>
    <row r="163" spans="1:33">
      <c r="B163" s="2" t="s">
        <v>237</v>
      </c>
      <c r="C163">
        <v>60</v>
      </c>
      <c r="D163">
        <v>100</v>
      </c>
      <c r="E163" s="5">
        <f t="shared" ref="E163:E168" si="57">C163/1.6</f>
        <v>37.5</v>
      </c>
      <c r="F163" s="5">
        <f t="shared" ref="F163:F170" si="58">D163/1.6</f>
        <v>62.5</v>
      </c>
      <c r="G163" s="11" t="s">
        <v>238</v>
      </c>
      <c r="H163" s="5">
        <v>1050</v>
      </c>
      <c r="I163">
        <v>830</v>
      </c>
      <c r="K163">
        <v>134</v>
      </c>
      <c r="L163" s="5">
        <v>17</v>
      </c>
      <c r="M163" s="5">
        <v>3170</v>
      </c>
      <c r="N163" s="5">
        <v>2400</v>
      </c>
      <c r="O163" s="5">
        <v>8200</v>
      </c>
      <c r="P163" s="11">
        <f t="shared" si="39"/>
        <v>1.34</v>
      </c>
      <c r="R163" s="11">
        <f t="shared" si="40"/>
        <v>7.882352941176471</v>
      </c>
      <c r="S163" s="11">
        <f t="shared" si="41"/>
        <v>6.808943089430894</v>
      </c>
      <c r="T163" s="11">
        <f t="shared" si="42"/>
        <v>2.1479315739529636</v>
      </c>
      <c r="V163" s="12">
        <f t="shared" si="43"/>
        <v>0.31487999999999999</v>
      </c>
      <c r="W163" s="12">
        <f t="shared" si="44"/>
        <v>0.1968</v>
      </c>
      <c r="X163" s="12">
        <f t="shared" si="45"/>
        <v>0.99816959999999999</v>
      </c>
      <c r="Y163" s="12">
        <f t="shared" si="46"/>
        <v>0.62385599999999997</v>
      </c>
      <c r="Z163" s="12">
        <f t="shared" si="47"/>
        <v>0.27200000000000002</v>
      </c>
      <c r="AA163" s="12">
        <f t="shared" si="48"/>
        <v>0.17</v>
      </c>
      <c r="AB163" s="11">
        <f t="shared" si="49"/>
        <v>3.6764705882352939</v>
      </c>
      <c r="AC163" s="11">
        <f t="shared" si="50"/>
        <v>5.882352941176471</v>
      </c>
      <c r="AD163" s="11">
        <f t="shared" si="51"/>
        <v>3.1758130081300813</v>
      </c>
      <c r="AE163" s="11">
        <f t="shared" si="53"/>
        <v>5.0813008130081299</v>
      </c>
      <c r="AF163" s="11">
        <f t="shared" si="54"/>
        <v>1.0018337565079121</v>
      </c>
      <c r="AG163" s="11">
        <f t="shared" si="55"/>
        <v>1.6029340104126593</v>
      </c>
    </row>
    <row r="164" spans="1:33">
      <c r="G164" s="11"/>
      <c r="P164" s="11"/>
      <c r="R164" s="11"/>
      <c r="S164" s="11"/>
      <c r="T164" s="11"/>
      <c r="V164" s="12"/>
      <c r="W164" s="12"/>
      <c r="X164" s="12"/>
      <c r="Y164" s="12"/>
      <c r="Z164" s="12"/>
      <c r="AA164" s="12"/>
      <c r="AB164" s="11"/>
      <c r="AC164" s="11"/>
      <c r="AD164" s="11"/>
      <c r="AE164" s="11"/>
      <c r="AF164" s="11"/>
      <c r="AG164" s="11"/>
    </row>
    <row r="165" spans="1:33">
      <c r="A165" s="14" t="s">
        <v>239</v>
      </c>
      <c r="P165" s="11"/>
      <c r="R165" s="11"/>
      <c r="S165" s="11"/>
      <c r="T165" s="11"/>
      <c r="V165" s="12"/>
      <c r="W165" s="12"/>
      <c r="X165" s="12"/>
      <c r="Y165" s="12"/>
      <c r="Z165" s="12"/>
      <c r="AA165" s="12"/>
      <c r="AB165" s="11"/>
      <c r="AC165" s="11"/>
      <c r="AD165" s="11"/>
      <c r="AE165" s="11"/>
      <c r="AF165" s="11"/>
      <c r="AG165" s="11"/>
    </row>
    <row r="166" spans="1:33">
      <c r="A166" s="1" t="s">
        <v>240</v>
      </c>
      <c r="P166" s="11"/>
      <c r="R166" s="11"/>
      <c r="S166" s="11"/>
      <c r="T166" s="11"/>
      <c r="V166" s="12"/>
      <c r="W166" s="12"/>
      <c r="X166" s="12"/>
      <c r="Y166" s="12"/>
      <c r="Z166" s="12"/>
      <c r="AA166" s="12"/>
      <c r="AB166" s="11"/>
      <c r="AC166" s="11"/>
      <c r="AD166" s="11"/>
      <c r="AE166" s="11"/>
      <c r="AF166" s="11"/>
      <c r="AG166" s="11"/>
    </row>
    <row r="167" spans="1:33">
      <c r="B167" s="2" t="s">
        <v>241</v>
      </c>
      <c r="G167" t="s">
        <v>245</v>
      </c>
      <c r="H167" s="5">
        <v>810</v>
      </c>
      <c r="K167">
        <v>120</v>
      </c>
      <c r="L167" s="5">
        <v>18</v>
      </c>
      <c r="P167" s="11"/>
      <c r="R167" s="11">
        <f t="shared" si="40"/>
        <v>6.666666666666667</v>
      </c>
      <c r="S167" s="11"/>
      <c r="T167" s="11"/>
      <c r="V167" s="12"/>
      <c r="W167" s="12"/>
      <c r="X167" s="12"/>
      <c r="Y167" s="12"/>
      <c r="Z167" s="12"/>
      <c r="AA167" s="12"/>
      <c r="AB167" s="11"/>
      <c r="AC167" s="11"/>
      <c r="AD167" s="11"/>
      <c r="AE167" s="11"/>
      <c r="AF167" s="11"/>
      <c r="AG167" s="11"/>
    </row>
    <row r="168" spans="1:33">
      <c r="B168" s="2" t="s">
        <v>242</v>
      </c>
      <c r="C168">
        <v>190</v>
      </c>
      <c r="D168">
        <v>550</v>
      </c>
      <c r="E168" s="5">
        <f t="shared" si="57"/>
        <v>118.75</v>
      </c>
      <c r="F168" s="5">
        <f t="shared" si="58"/>
        <v>343.75</v>
      </c>
      <c r="H168" s="5">
        <v>1440</v>
      </c>
      <c r="K168">
        <v>130</v>
      </c>
      <c r="P168" s="11">
        <f t="shared" si="39"/>
        <v>0.23636363636363636</v>
      </c>
      <c r="R168" s="11"/>
      <c r="S168" s="11"/>
      <c r="T168" s="11"/>
      <c r="V168" s="12"/>
      <c r="W168" s="12"/>
      <c r="X168" s="12"/>
      <c r="Y168" s="12"/>
      <c r="Z168" s="12"/>
      <c r="AA168" s="12"/>
      <c r="AB168" s="11"/>
      <c r="AC168" s="11"/>
      <c r="AD168" s="11"/>
      <c r="AE168" s="11"/>
      <c r="AF168" s="11"/>
      <c r="AG168" s="11"/>
    </row>
    <row r="169" spans="1:33">
      <c r="A169" s="1" t="s">
        <v>243</v>
      </c>
      <c r="P169" s="11"/>
      <c r="R169" s="11"/>
      <c r="S169" s="11"/>
      <c r="T169" s="11"/>
      <c r="V169" s="12"/>
      <c r="W169" s="12"/>
      <c r="X169" s="12"/>
      <c r="Y169" s="12"/>
      <c r="Z169" s="12"/>
      <c r="AA169" s="12"/>
      <c r="AB169" s="11"/>
      <c r="AC169" s="11"/>
      <c r="AD169" s="11"/>
      <c r="AE169" s="11"/>
      <c r="AF169" s="11"/>
      <c r="AG169" s="11"/>
    </row>
    <row r="170" spans="1:33">
      <c r="B170" s="2" t="s">
        <v>244</v>
      </c>
      <c r="D170">
        <v>1000</v>
      </c>
      <c r="F170" s="5">
        <f t="shared" si="58"/>
        <v>625</v>
      </c>
      <c r="H170" s="5">
        <v>1500</v>
      </c>
      <c r="K170">
        <v>200</v>
      </c>
      <c r="P170" s="11">
        <f t="shared" si="39"/>
        <v>0.2</v>
      </c>
      <c r="R170" s="11"/>
      <c r="S170" s="11"/>
      <c r="T170" s="11"/>
      <c r="V170" s="12"/>
      <c r="W170" s="12"/>
      <c r="X170" s="12"/>
      <c r="Y170" s="12"/>
      <c r="Z170" s="12"/>
      <c r="AA170" s="12"/>
      <c r="AB170" s="11"/>
      <c r="AC170" s="11"/>
      <c r="AD170" s="11"/>
      <c r="AE170" s="11"/>
      <c r="AF170" s="11"/>
      <c r="AG170" s="11"/>
    </row>
    <row r="171" spans="1:33">
      <c r="P171" s="11"/>
      <c r="R171" s="11"/>
      <c r="S171" s="11"/>
      <c r="T171" s="11"/>
      <c r="V171" s="12"/>
      <c r="W171" s="12"/>
      <c r="X171" s="12"/>
      <c r="Y171" s="12"/>
      <c r="Z171" s="12"/>
      <c r="AA171" s="12"/>
      <c r="AB171" s="11"/>
      <c r="AC171" s="11"/>
      <c r="AD171" s="11"/>
      <c r="AE171" s="11"/>
      <c r="AF171" s="11"/>
      <c r="AG171" s="11"/>
    </row>
    <row r="172" spans="1:33">
      <c r="P172" s="11"/>
      <c r="R172" s="11"/>
      <c r="S172" s="11"/>
      <c r="T172" s="11"/>
      <c r="V172" s="12"/>
      <c r="W172" s="12"/>
      <c r="X172" s="12"/>
      <c r="Y172" s="12"/>
      <c r="Z172" s="12"/>
      <c r="AA172" s="12"/>
      <c r="AB172" s="11"/>
      <c r="AC172" s="11"/>
      <c r="AD172" s="11"/>
      <c r="AE172" s="11"/>
      <c r="AF172" s="11"/>
      <c r="AG172" s="11"/>
    </row>
    <row r="173" spans="1:33">
      <c r="P173" s="11"/>
      <c r="R173" s="11"/>
      <c r="S173" s="11"/>
      <c r="T173" s="11"/>
      <c r="V173" s="12"/>
      <c r="W173" s="12"/>
      <c r="X173" s="12"/>
      <c r="Y173" s="12"/>
      <c r="Z173" s="12"/>
      <c r="AA173" s="12"/>
      <c r="AB173" s="11"/>
      <c r="AC173" s="11"/>
      <c r="AD173" s="11"/>
      <c r="AE173" s="11"/>
      <c r="AF173" s="11"/>
      <c r="AG173" s="11"/>
    </row>
    <row r="174" spans="1:33">
      <c r="P174" s="11"/>
      <c r="R174" s="11"/>
      <c r="S174" s="11"/>
      <c r="T174" s="11"/>
      <c r="V174" s="12"/>
      <c r="W174" s="12"/>
      <c r="X174" s="12"/>
      <c r="Y174" s="12"/>
      <c r="Z174" s="12"/>
      <c r="AA174" s="12"/>
      <c r="AB174" s="11"/>
      <c r="AC174" s="11"/>
      <c r="AD174" s="11"/>
      <c r="AE174" s="11"/>
      <c r="AF174" s="11"/>
      <c r="AG174" s="11"/>
    </row>
    <row r="175" spans="1:33">
      <c r="P175" s="11"/>
      <c r="R175" s="11"/>
      <c r="S175" s="11"/>
      <c r="T175" s="11"/>
      <c r="V175" s="12"/>
      <c r="W175" s="12"/>
      <c r="X175" s="12"/>
      <c r="Y175" s="12"/>
      <c r="Z175" s="12"/>
      <c r="AA175" s="12"/>
      <c r="AB175" s="11"/>
      <c r="AC175" s="11"/>
      <c r="AD175" s="11"/>
      <c r="AE175" s="11"/>
      <c r="AF175" s="11"/>
      <c r="AG175" s="11"/>
    </row>
    <row r="176" spans="1:33">
      <c r="A176" s="14"/>
      <c r="P176" s="11"/>
      <c r="R176" s="11"/>
      <c r="S176" s="11"/>
      <c r="T176" s="11"/>
      <c r="V176" s="12"/>
      <c r="W176" s="12"/>
      <c r="X176" s="12"/>
      <c r="Y176" s="12"/>
      <c r="Z176" s="12"/>
      <c r="AA176" s="12"/>
      <c r="AB176" s="11"/>
      <c r="AC176" s="11"/>
      <c r="AD176" s="11"/>
      <c r="AE176" s="11"/>
      <c r="AF176" s="11"/>
      <c r="AG176" s="11"/>
    </row>
    <row r="177" spans="1:33">
      <c r="P177" s="11"/>
      <c r="R177" s="11"/>
      <c r="S177" s="11"/>
      <c r="T177" s="11"/>
      <c r="V177" s="12"/>
      <c r="W177" s="12"/>
      <c r="X177" s="12"/>
      <c r="Y177" s="12"/>
      <c r="Z177" s="12"/>
      <c r="AA177" s="12"/>
      <c r="AB177" s="11"/>
      <c r="AC177" s="11"/>
      <c r="AD177" s="11"/>
      <c r="AE177" s="11"/>
      <c r="AF177" s="11"/>
      <c r="AG177" s="11"/>
    </row>
    <row r="178" spans="1:33">
      <c r="M178" s="5"/>
      <c r="N178" s="5"/>
      <c r="O178" s="5"/>
      <c r="P178" s="11"/>
      <c r="R178" s="11"/>
      <c r="S178" s="11"/>
      <c r="T178" s="11"/>
      <c r="V178" s="12"/>
      <c r="W178" s="12"/>
      <c r="X178" s="12"/>
      <c r="Y178" s="12"/>
      <c r="Z178" s="12"/>
      <c r="AA178" s="12"/>
      <c r="AB178" s="11"/>
      <c r="AC178" s="11"/>
      <c r="AD178" s="11"/>
      <c r="AE178" s="11"/>
      <c r="AF178" s="11"/>
      <c r="AG178" s="11"/>
    </row>
    <row r="179" spans="1:33">
      <c r="P179" s="11"/>
      <c r="R179" s="11"/>
      <c r="S179" s="11"/>
      <c r="T179" s="11"/>
      <c r="V179" s="12"/>
      <c r="W179" s="12"/>
      <c r="X179" s="12"/>
      <c r="Y179" s="12"/>
      <c r="Z179" s="12"/>
      <c r="AA179" s="12"/>
      <c r="AB179" s="11"/>
      <c r="AC179" s="11"/>
      <c r="AD179" s="11"/>
      <c r="AE179" s="11"/>
      <c r="AF179" s="11"/>
      <c r="AG179" s="11"/>
    </row>
    <row r="180" spans="1:33">
      <c r="M180" s="5"/>
      <c r="N180" s="5"/>
      <c r="O180" s="5"/>
      <c r="P180" s="11"/>
      <c r="R180" s="11"/>
      <c r="S180" s="11"/>
      <c r="T180" s="11"/>
      <c r="V180" s="12"/>
      <c r="W180" s="12"/>
      <c r="X180" s="12"/>
      <c r="Y180" s="12"/>
      <c r="Z180" s="12"/>
      <c r="AA180" s="12"/>
      <c r="AB180" s="11"/>
      <c r="AC180" s="11"/>
      <c r="AD180" s="11"/>
      <c r="AE180" s="11"/>
      <c r="AF180" s="11"/>
      <c r="AG180" s="11"/>
    </row>
    <row r="181" spans="1:33">
      <c r="P181" s="11"/>
      <c r="R181" s="11"/>
      <c r="S181" s="11"/>
      <c r="T181" s="11"/>
      <c r="V181" s="12"/>
      <c r="W181" s="12"/>
      <c r="X181" s="12"/>
      <c r="Y181" s="12"/>
      <c r="Z181" s="12"/>
      <c r="AA181" s="12"/>
      <c r="AB181" s="11"/>
      <c r="AC181" s="11"/>
      <c r="AD181" s="11"/>
      <c r="AE181" s="11"/>
      <c r="AF181" s="11"/>
      <c r="AG181" s="11"/>
    </row>
    <row r="182" spans="1:33">
      <c r="M182" s="5"/>
      <c r="N182" s="5"/>
      <c r="O182" s="5"/>
      <c r="P182" s="11"/>
      <c r="R182" s="11"/>
      <c r="S182" s="11"/>
      <c r="T182" s="11"/>
      <c r="V182" s="12"/>
      <c r="W182" s="12"/>
      <c r="X182" s="12"/>
      <c r="Y182" s="12"/>
      <c r="Z182" s="12"/>
      <c r="AA182" s="12"/>
      <c r="AB182" s="11"/>
      <c r="AC182" s="11"/>
      <c r="AD182" s="11"/>
      <c r="AE182" s="11"/>
      <c r="AF182" s="11"/>
      <c r="AG182" s="11"/>
    </row>
    <row r="183" spans="1:33">
      <c r="P183" s="11"/>
      <c r="R183" s="11"/>
      <c r="S183" s="11"/>
      <c r="T183" s="11"/>
      <c r="V183" s="12"/>
      <c r="W183" s="12"/>
      <c r="X183" s="12"/>
      <c r="Y183" s="12"/>
      <c r="Z183" s="12"/>
      <c r="AA183" s="12"/>
      <c r="AB183" s="11"/>
      <c r="AC183" s="11"/>
      <c r="AD183" s="11"/>
      <c r="AE183" s="11"/>
      <c r="AF183" s="11"/>
      <c r="AG183" s="11"/>
    </row>
    <row r="184" spans="1:33">
      <c r="M184" s="5"/>
      <c r="N184" s="5"/>
      <c r="O184" s="5"/>
      <c r="P184" s="11"/>
      <c r="R184" s="11"/>
      <c r="S184" s="11"/>
      <c r="T184" s="11"/>
      <c r="V184" s="12"/>
      <c r="W184" s="12"/>
      <c r="X184" s="12"/>
      <c r="Y184" s="12"/>
      <c r="Z184" s="12"/>
      <c r="AA184" s="12"/>
      <c r="AB184" s="11"/>
      <c r="AC184" s="11"/>
      <c r="AD184" s="11"/>
      <c r="AE184" s="11"/>
      <c r="AF184" s="11"/>
      <c r="AG184" s="11"/>
    </row>
    <row r="185" spans="1:33">
      <c r="P185" s="11"/>
      <c r="R185" s="11"/>
      <c r="S185" s="11"/>
      <c r="T185" s="11"/>
      <c r="V185" s="12"/>
      <c r="W185" s="12"/>
      <c r="X185" s="12"/>
      <c r="Y185" s="12"/>
      <c r="Z185" s="12"/>
      <c r="AA185" s="12"/>
      <c r="AB185" s="11"/>
      <c r="AC185" s="11"/>
      <c r="AD185" s="11"/>
      <c r="AE185" s="11"/>
      <c r="AF185" s="11"/>
      <c r="AG185" s="11"/>
    </row>
    <row r="186" spans="1:33">
      <c r="M186" s="5"/>
      <c r="N186" s="5"/>
      <c r="O186" s="5"/>
      <c r="P186" s="11"/>
      <c r="R186" s="11"/>
      <c r="S186" s="11"/>
      <c r="T186" s="11"/>
      <c r="V186" s="12"/>
      <c r="W186" s="12"/>
      <c r="X186" s="12"/>
      <c r="Y186" s="12"/>
      <c r="Z186" s="12"/>
      <c r="AA186" s="12"/>
      <c r="AB186" s="11"/>
      <c r="AC186" s="11"/>
      <c r="AD186" s="11"/>
      <c r="AE186" s="11"/>
      <c r="AF186" s="11"/>
      <c r="AG186" s="11"/>
    </row>
    <row r="187" spans="1:33">
      <c r="P187" s="11"/>
      <c r="R187" s="11"/>
      <c r="S187" s="11"/>
      <c r="T187" s="11"/>
      <c r="V187" s="12"/>
      <c r="W187" s="12"/>
      <c r="X187" s="12"/>
      <c r="Y187" s="12"/>
      <c r="Z187" s="12"/>
      <c r="AA187" s="12"/>
      <c r="AB187" s="11"/>
      <c r="AC187" s="11"/>
      <c r="AD187" s="11"/>
      <c r="AE187" s="11"/>
      <c r="AF187" s="11"/>
      <c r="AG187" s="11"/>
    </row>
    <row r="188" spans="1:33">
      <c r="A188" s="14"/>
      <c r="P188" s="11"/>
      <c r="R188" s="11"/>
      <c r="S188" s="11"/>
      <c r="T188" s="11"/>
      <c r="V188" s="12"/>
      <c r="W188" s="12"/>
      <c r="X188" s="12"/>
      <c r="Y188" s="12"/>
      <c r="Z188" s="12"/>
      <c r="AA188" s="12"/>
      <c r="AB188" s="11"/>
      <c r="AC188" s="11"/>
      <c r="AD188" s="11"/>
      <c r="AE188" s="11"/>
      <c r="AF188" s="11"/>
      <c r="AG188" s="11"/>
    </row>
    <row r="189" spans="1:33">
      <c r="P189" s="11"/>
      <c r="R189" s="11"/>
      <c r="S189" s="11"/>
      <c r="T189" s="11"/>
      <c r="V189" s="12"/>
      <c r="W189" s="12"/>
      <c r="X189" s="12"/>
      <c r="Y189" s="12"/>
      <c r="Z189" s="12"/>
      <c r="AA189" s="12"/>
      <c r="AB189" s="11"/>
      <c r="AC189" s="11"/>
      <c r="AD189" s="11"/>
      <c r="AE189" s="11"/>
      <c r="AF189" s="11"/>
      <c r="AG189" s="11"/>
    </row>
    <row r="190" spans="1:33">
      <c r="M190" s="5"/>
      <c r="N190" s="5"/>
      <c r="O190" s="5"/>
      <c r="P190" s="11"/>
      <c r="R190" s="11"/>
      <c r="S190" s="11"/>
      <c r="T190" s="11"/>
      <c r="V190" s="12"/>
      <c r="W190" s="12"/>
      <c r="X190" s="12"/>
      <c r="Y190" s="12"/>
      <c r="Z190" s="12"/>
      <c r="AA190" s="12"/>
      <c r="AB190" s="11"/>
      <c r="AC190" s="11"/>
      <c r="AD190" s="11"/>
      <c r="AE190" s="11"/>
      <c r="AF190" s="11"/>
      <c r="AG190" s="11"/>
    </row>
    <row r="191" spans="1:33">
      <c r="M191" s="5"/>
      <c r="N191" s="5"/>
      <c r="O191" s="5"/>
      <c r="P191" s="11"/>
      <c r="R191" s="11"/>
      <c r="S191" s="11"/>
      <c r="T191" s="11"/>
      <c r="V191" s="12"/>
      <c r="W191" s="12"/>
      <c r="X191" s="12"/>
      <c r="Y191" s="12"/>
      <c r="Z191" s="12"/>
      <c r="AA191" s="12"/>
      <c r="AB191" s="11"/>
      <c r="AC191" s="11"/>
      <c r="AD191" s="11"/>
      <c r="AE191" s="11"/>
      <c r="AF191" s="11"/>
      <c r="AG191" s="11"/>
    </row>
    <row r="192" spans="1:33">
      <c r="M192" s="5"/>
      <c r="N192" s="5"/>
      <c r="O192" s="5"/>
      <c r="P192" s="11"/>
      <c r="R192" s="11"/>
      <c r="S192" s="11"/>
      <c r="T192" s="11"/>
      <c r="V192" s="12"/>
      <c r="W192" s="12"/>
      <c r="X192" s="12"/>
      <c r="Y192" s="12"/>
      <c r="Z192" s="12"/>
      <c r="AA192" s="12"/>
      <c r="AB192" s="11"/>
      <c r="AC192" s="11"/>
      <c r="AD192" s="11"/>
      <c r="AE192" s="11"/>
      <c r="AF192" s="11"/>
      <c r="AG192" s="11"/>
    </row>
    <row r="193" spans="1:33">
      <c r="M193" s="5"/>
      <c r="N193" s="5"/>
      <c r="O193" s="5"/>
      <c r="P193" s="11"/>
      <c r="R193" s="11"/>
      <c r="S193" s="11"/>
      <c r="T193" s="11"/>
      <c r="V193" s="12"/>
      <c r="W193" s="12"/>
      <c r="X193" s="12"/>
      <c r="Y193" s="12"/>
      <c r="Z193" s="12"/>
      <c r="AA193" s="12"/>
      <c r="AB193" s="11"/>
      <c r="AC193" s="11"/>
      <c r="AD193" s="11"/>
      <c r="AE193" s="11"/>
      <c r="AF193" s="11"/>
      <c r="AG193" s="11"/>
    </row>
    <row r="194" spans="1:33">
      <c r="P194" s="11"/>
      <c r="R194" s="11"/>
      <c r="S194" s="11"/>
      <c r="T194" s="11"/>
      <c r="V194" s="12"/>
      <c r="W194" s="12"/>
      <c r="X194" s="12"/>
      <c r="Y194" s="12"/>
      <c r="Z194" s="12"/>
      <c r="AA194" s="12"/>
      <c r="AB194" s="11"/>
      <c r="AC194" s="11"/>
      <c r="AD194" s="11"/>
      <c r="AE194" s="11"/>
      <c r="AF194" s="11"/>
      <c r="AG194" s="11"/>
    </row>
    <row r="195" spans="1:33">
      <c r="M195" s="5"/>
      <c r="N195" s="5"/>
      <c r="O195" s="5"/>
      <c r="P195" s="11"/>
      <c r="R195" s="11"/>
      <c r="S195" s="11"/>
      <c r="T195" s="11"/>
      <c r="V195" s="12"/>
      <c r="W195" s="12"/>
      <c r="X195" s="12"/>
      <c r="Y195" s="12"/>
      <c r="Z195" s="12"/>
      <c r="AA195" s="12"/>
      <c r="AB195" s="11"/>
      <c r="AC195" s="11"/>
      <c r="AD195" s="11"/>
      <c r="AE195" s="11"/>
      <c r="AF195" s="11"/>
      <c r="AG195" s="11"/>
    </row>
    <row r="196" spans="1:33">
      <c r="M196" s="5"/>
      <c r="N196" s="5"/>
      <c r="O196" s="5"/>
      <c r="P196" s="11"/>
      <c r="R196" s="11"/>
      <c r="S196" s="11"/>
      <c r="T196" s="11"/>
      <c r="V196" s="12"/>
      <c r="W196" s="12"/>
      <c r="X196" s="12"/>
      <c r="Y196" s="12"/>
      <c r="Z196" s="12"/>
      <c r="AA196" s="12"/>
      <c r="AB196" s="11"/>
      <c r="AC196" s="11"/>
      <c r="AD196" s="11"/>
      <c r="AE196" s="11"/>
      <c r="AF196" s="11"/>
      <c r="AG196" s="11"/>
    </row>
    <row r="197" spans="1:33">
      <c r="M197" s="5"/>
      <c r="N197" s="5"/>
      <c r="O197" s="5"/>
      <c r="P197" s="11"/>
      <c r="R197" s="11"/>
      <c r="S197" s="11"/>
      <c r="T197" s="11"/>
      <c r="V197" s="12"/>
      <c r="W197" s="12"/>
      <c r="X197" s="12"/>
      <c r="Y197" s="12"/>
      <c r="Z197" s="12"/>
      <c r="AA197" s="12"/>
      <c r="AB197" s="11"/>
      <c r="AC197" s="11"/>
      <c r="AD197" s="11"/>
      <c r="AE197" s="11"/>
      <c r="AF197" s="11"/>
      <c r="AG197" s="11"/>
    </row>
    <row r="198" spans="1:33">
      <c r="M198" s="5"/>
      <c r="N198" s="5"/>
      <c r="O198" s="5"/>
      <c r="P198" s="11"/>
      <c r="R198" s="11"/>
      <c r="S198" s="11"/>
      <c r="T198" s="11"/>
      <c r="V198" s="12"/>
      <c r="W198" s="12"/>
      <c r="X198" s="12"/>
      <c r="Y198" s="12"/>
      <c r="Z198" s="12"/>
      <c r="AA198" s="12"/>
      <c r="AB198" s="11"/>
      <c r="AC198" s="11"/>
      <c r="AD198" s="11"/>
      <c r="AE198" s="11"/>
      <c r="AF198" s="11"/>
      <c r="AG198" s="11"/>
    </row>
    <row r="199" spans="1:33">
      <c r="M199" s="5"/>
      <c r="N199" s="5"/>
      <c r="O199" s="5"/>
      <c r="P199" s="11"/>
      <c r="R199" s="11"/>
      <c r="S199" s="11"/>
      <c r="T199" s="11"/>
      <c r="V199" s="12"/>
      <c r="W199" s="12"/>
      <c r="X199" s="12"/>
      <c r="Y199" s="12"/>
      <c r="Z199" s="12"/>
      <c r="AA199" s="12"/>
      <c r="AB199" s="11"/>
      <c r="AC199" s="11"/>
      <c r="AD199" s="11"/>
      <c r="AE199" s="11"/>
      <c r="AF199" s="11"/>
      <c r="AG199" s="11"/>
    </row>
    <row r="200" spans="1:33">
      <c r="M200" s="5"/>
      <c r="N200" s="5"/>
      <c r="O200" s="5"/>
      <c r="P200" s="11"/>
      <c r="R200" s="11"/>
      <c r="S200" s="11"/>
      <c r="T200" s="11"/>
      <c r="V200" s="12"/>
      <c r="W200" s="12"/>
      <c r="X200" s="12"/>
      <c r="Y200" s="12"/>
      <c r="Z200" s="12"/>
      <c r="AA200" s="12"/>
      <c r="AB200" s="11"/>
      <c r="AC200" s="11"/>
      <c r="AD200" s="11"/>
      <c r="AE200" s="11"/>
      <c r="AF200" s="11"/>
      <c r="AG200" s="11"/>
    </row>
    <row r="201" spans="1:33">
      <c r="M201" s="5"/>
      <c r="N201" s="5"/>
      <c r="O201" s="5"/>
      <c r="P201" s="11"/>
      <c r="R201" s="11"/>
      <c r="S201" s="11"/>
      <c r="T201" s="11"/>
      <c r="V201" s="12"/>
      <c r="W201" s="12"/>
      <c r="X201" s="12"/>
      <c r="Y201" s="12"/>
      <c r="Z201" s="12"/>
      <c r="AA201" s="12"/>
      <c r="AB201" s="11"/>
      <c r="AC201" s="11"/>
      <c r="AD201" s="11"/>
      <c r="AE201" s="11"/>
      <c r="AF201" s="11"/>
      <c r="AG201" s="11"/>
    </row>
    <row r="202" spans="1:33">
      <c r="M202" s="5"/>
      <c r="N202" s="5"/>
      <c r="O202" s="5"/>
      <c r="P202" s="11"/>
      <c r="R202" s="11"/>
      <c r="S202" s="11"/>
      <c r="T202" s="11"/>
      <c r="V202" s="12"/>
      <c r="W202" s="12"/>
      <c r="X202" s="12"/>
      <c r="Y202" s="12"/>
      <c r="Z202" s="12"/>
      <c r="AA202" s="12"/>
      <c r="AB202" s="11"/>
      <c r="AC202" s="11"/>
      <c r="AD202" s="11"/>
      <c r="AE202" s="11"/>
      <c r="AF202" s="11"/>
      <c r="AG202" s="11"/>
    </row>
    <row r="203" spans="1:33">
      <c r="M203" s="5"/>
      <c r="N203" s="5"/>
      <c r="O203" s="5"/>
      <c r="P203" s="11"/>
      <c r="R203" s="11"/>
      <c r="S203" s="11"/>
      <c r="T203" s="11"/>
      <c r="V203" s="12"/>
      <c r="W203" s="12"/>
      <c r="X203" s="12"/>
      <c r="Y203" s="12"/>
      <c r="Z203" s="12"/>
      <c r="AA203" s="12"/>
      <c r="AB203" s="11"/>
      <c r="AC203" s="11"/>
      <c r="AD203" s="11"/>
      <c r="AE203" s="11"/>
      <c r="AF203" s="11"/>
      <c r="AG203" s="11"/>
    </row>
    <row r="204" spans="1:33">
      <c r="P204" s="11"/>
      <c r="R204" s="11"/>
      <c r="S204" s="11"/>
      <c r="T204" s="11"/>
      <c r="V204" s="12"/>
      <c r="W204" s="12"/>
      <c r="X204" s="12"/>
      <c r="Y204" s="12"/>
      <c r="Z204" s="12"/>
      <c r="AA204" s="12"/>
      <c r="AB204" s="11"/>
      <c r="AC204" s="11"/>
      <c r="AD204" s="11"/>
      <c r="AE204" s="11"/>
      <c r="AF204" s="11"/>
      <c r="AG204" s="11"/>
    </row>
    <row r="205" spans="1:33">
      <c r="A205" s="14"/>
      <c r="P205" s="11"/>
      <c r="R205" s="11"/>
      <c r="S205" s="11"/>
      <c r="T205" s="11"/>
      <c r="V205" s="12"/>
      <c r="W205" s="12"/>
      <c r="X205" s="12"/>
      <c r="Y205" s="12"/>
      <c r="Z205" s="12"/>
      <c r="AA205" s="12"/>
      <c r="AB205" s="11"/>
      <c r="AC205" s="11"/>
      <c r="AD205" s="11"/>
      <c r="AE205" s="11"/>
      <c r="AF205" s="11"/>
      <c r="AG205" s="11"/>
    </row>
    <row r="206" spans="1:33">
      <c r="P206" s="11"/>
      <c r="R206" s="11"/>
      <c r="S206" s="11"/>
      <c r="T206" s="11"/>
      <c r="V206" s="12"/>
      <c r="W206" s="12"/>
      <c r="X206" s="12"/>
      <c r="Y206" s="12"/>
      <c r="Z206" s="12"/>
      <c r="AA206" s="12"/>
      <c r="AB206" s="11"/>
      <c r="AC206" s="11"/>
      <c r="AD206" s="11"/>
      <c r="AE206" s="11"/>
      <c r="AF206" s="11"/>
      <c r="AG206" s="11"/>
    </row>
    <row r="207" spans="1:33">
      <c r="M207" s="5"/>
      <c r="N207" s="5"/>
      <c r="O207" s="5"/>
      <c r="P207" s="11"/>
      <c r="R207" s="11"/>
      <c r="S207" s="11"/>
      <c r="T207" s="11"/>
      <c r="V207" s="12"/>
      <c r="W207" s="12"/>
      <c r="X207" s="12"/>
      <c r="Y207" s="12"/>
      <c r="Z207" s="12"/>
      <c r="AA207" s="12"/>
      <c r="AB207" s="11"/>
      <c r="AC207" s="11"/>
      <c r="AD207" s="11"/>
      <c r="AE207" s="11"/>
      <c r="AF207" s="11"/>
      <c r="AG207" s="11"/>
    </row>
    <row r="208" spans="1:33">
      <c r="M208" s="5"/>
      <c r="N208" s="5"/>
      <c r="O208" s="5"/>
      <c r="P208" s="11"/>
      <c r="R208" s="11"/>
      <c r="S208" s="11"/>
      <c r="T208" s="11"/>
      <c r="V208" s="12"/>
      <c r="W208" s="12"/>
      <c r="X208" s="12"/>
      <c r="Y208" s="12"/>
      <c r="Z208" s="12"/>
      <c r="AA208" s="12"/>
      <c r="AB208" s="11"/>
      <c r="AC208" s="11"/>
      <c r="AD208" s="11"/>
      <c r="AE208" s="11"/>
      <c r="AF208" s="11"/>
      <c r="AG208" s="11"/>
    </row>
    <row r="209" spans="1:33">
      <c r="M209" s="5"/>
      <c r="N209" s="5"/>
      <c r="O209" s="5"/>
      <c r="P209" s="11"/>
      <c r="R209" s="11"/>
      <c r="S209" s="11"/>
      <c r="T209" s="11"/>
      <c r="V209" s="12"/>
      <c r="W209" s="12"/>
      <c r="X209" s="12"/>
      <c r="Y209" s="12"/>
      <c r="Z209" s="12"/>
      <c r="AA209" s="12"/>
      <c r="AB209" s="11"/>
      <c r="AC209" s="11"/>
      <c r="AD209" s="11"/>
      <c r="AE209" s="11"/>
      <c r="AF209" s="11"/>
      <c r="AG209" s="11"/>
    </row>
    <row r="210" spans="1:33">
      <c r="M210" s="5"/>
      <c r="N210" s="5"/>
      <c r="O210" s="5"/>
      <c r="P210" s="11"/>
      <c r="R210" s="11"/>
      <c r="S210" s="11"/>
      <c r="T210" s="11"/>
      <c r="V210" s="12"/>
      <c r="W210" s="12"/>
      <c r="X210" s="12"/>
      <c r="Y210" s="12"/>
      <c r="Z210" s="12"/>
      <c r="AA210" s="12"/>
      <c r="AB210" s="11"/>
      <c r="AC210" s="11"/>
      <c r="AD210" s="11"/>
      <c r="AE210" s="11"/>
      <c r="AF210" s="11"/>
      <c r="AG210" s="11"/>
    </row>
    <row r="211" spans="1:33">
      <c r="M211" s="5"/>
      <c r="N211" s="5"/>
      <c r="O211" s="5"/>
      <c r="P211" s="11"/>
      <c r="R211" s="11"/>
      <c r="S211" s="11"/>
      <c r="T211" s="11"/>
      <c r="V211" s="12"/>
      <c r="W211" s="12"/>
      <c r="X211" s="12"/>
      <c r="Y211" s="12"/>
      <c r="Z211" s="12"/>
      <c r="AA211" s="12"/>
      <c r="AB211" s="11"/>
      <c r="AC211" s="11"/>
      <c r="AD211" s="11"/>
      <c r="AE211" s="11"/>
      <c r="AF211" s="11"/>
      <c r="AG211" s="11"/>
    </row>
    <row r="212" spans="1:33">
      <c r="M212" s="5"/>
      <c r="N212" s="5"/>
      <c r="O212" s="5"/>
      <c r="P212" s="11"/>
      <c r="R212" s="11"/>
      <c r="S212" s="11"/>
      <c r="T212" s="11"/>
      <c r="V212" s="12"/>
      <c r="W212" s="12"/>
      <c r="X212" s="12"/>
      <c r="Y212" s="12"/>
      <c r="Z212" s="12"/>
      <c r="AA212" s="12"/>
      <c r="AB212" s="11"/>
      <c r="AC212" s="11"/>
      <c r="AD212" s="11"/>
      <c r="AE212" s="11"/>
      <c r="AF212" s="11"/>
      <c r="AG212" s="11"/>
    </row>
    <row r="213" spans="1:33">
      <c r="P213" s="11"/>
      <c r="R213" s="11"/>
      <c r="S213" s="11"/>
      <c r="T213" s="11"/>
      <c r="V213" s="12"/>
      <c r="W213" s="12"/>
      <c r="X213" s="12"/>
      <c r="Y213" s="12"/>
      <c r="Z213" s="12"/>
      <c r="AA213" s="12"/>
      <c r="AB213" s="11"/>
      <c r="AC213" s="11"/>
      <c r="AD213" s="11"/>
      <c r="AE213" s="11"/>
      <c r="AF213" s="11"/>
      <c r="AG213" s="11"/>
    </row>
    <row r="214" spans="1:33">
      <c r="M214" s="5"/>
      <c r="N214" s="5"/>
      <c r="O214" s="5"/>
      <c r="P214" s="11"/>
      <c r="R214" s="11"/>
      <c r="S214" s="11"/>
      <c r="T214" s="11"/>
      <c r="V214" s="12"/>
      <c r="W214" s="12"/>
      <c r="X214" s="12"/>
      <c r="Y214" s="12"/>
      <c r="Z214" s="12"/>
      <c r="AA214" s="12"/>
      <c r="AB214" s="11"/>
      <c r="AC214" s="11"/>
      <c r="AD214" s="11"/>
      <c r="AE214" s="11"/>
      <c r="AF214" s="11"/>
      <c r="AG214" s="11"/>
    </row>
    <row r="215" spans="1:33">
      <c r="M215" s="5"/>
      <c r="N215" s="5"/>
      <c r="O215" s="5"/>
      <c r="P215" s="11"/>
      <c r="R215" s="11"/>
      <c r="S215" s="11"/>
      <c r="T215" s="11"/>
      <c r="V215" s="12"/>
      <c r="W215" s="12"/>
      <c r="X215" s="12"/>
      <c r="Y215" s="12"/>
      <c r="Z215" s="12"/>
      <c r="AA215" s="12"/>
      <c r="AB215" s="11"/>
      <c r="AC215" s="11"/>
      <c r="AD215" s="11"/>
      <c r="AE215" s="11"/>
      <c r="AF215" s="11"/>
      <c r="AG215" s="11"/>
    </row>
    <row r="216" spans="1:33">
      <c r="M216" s="5"/>
      <c r="N216" s="5"/>
      <c r="O216" s="5"/>
      <c r="P216" s="11"/>
      <c r="R216" s="11"/>
      <c r="S216" s="11"/>
      <c r="T216" s="11"/>
      <c r="V216" s="12"/>
      <c r="W216" s="12"/>
      <c r="X216" s="12"/>
      <c r="Y216" s="12"/>
      <c r="Z216" s="12"/>
      <c r="AA216" s="12"/>
      <c r="AB216" s="11"/>
      <c r="AC216" s="11"/>
      <c r="AD216" s="11"/>
      <c r="AE216" s="11"/>
      <c r="AF216" s="11"/>
      <c r="AG216" s="11"/>
    </row>
    <row r="217" spans="1:33">
      <c r="M217" s="5"/>
      <c r="N217" s="5"/>
      <c r="O217" s="5"/>
      <c r="P217" s="11"/>
      <c r="R217" s="11"/>
      <c r="S217" s="11"/>
      <c r="T217" s="11"/>
      <c r="V217" s="12"/>
      <c r="W217" s="12"/>
      <c r="X217" s="12"/>
      <c r="Y217" s="12"/>
      <c r="Z217" s="12"/>
      <c r="AA217" s="12"/>
      <c r="AB217" s="11"/>
      <c r="AC217" s="11"/>
      <c r="AD217" s="11"/>
      <c r="AE217" s="11"/>
      <c r="AF217" s="11"/>
      <c r="AG217" s="11"/>
    </row>
    <row r="218" spans="1:33">
      <c r="M218" s="5"/>
      <c r="N218" s="5"/>
      <c r="O218" s="5"/>
      <c r="P218" s="11"/>
      <c r="R218" s="11"/>
      <c r="S218" s="11"/>
      <c r="T218" s="11"/>
      <c r="V218" s="12"/>
      <c r="W218" s="12"/>
      <c r="X218" s="12"/>
      <c r="Y218" s="12"/>
      <c r="Z218" s="12"/>
      <c r="AA218" s="12"/>
      <c r="AB218" s="11"/>
      <c r="AC218" s="11"/>
      <c r="AD218" s="11"/>
      <c r="AE218" s="11"/>
      <c r="AF218" s="11"/>
      <c r="AG218" s="11"/>
    </row>
    <row r="219" spans="1:33">
      <c r="M219" s="5"/>
      <c r="N219" s="5"/>
      <c r="O219" s="5"/>
      <c r="P219" s="11"/>
      <c r="R219" s="11"/>
      <c r="S219" s="11"/>
      <c r="T219" s="11"/>
      <c r="V219" s="12"/>
      <c r="W219" s="12"/>
      <c r="X219" s="12"/>
      <c r="Y219" s="12"/>
      <c r="Z219" s="12"/>
      <c r="AA219" s="12"/>
      <c r="AB219" s="11"/>
      <c r="AC219" s="11"/>
      <c r="AD219" s="11"/>
      <c r="AE219" s="11"/>
      <c r="AF219" s="11"/>
      <c r="AG219" s="11"/>
    </row>
    <row r="220" spans="1:33">
      <c r="M220" s="5"/>
      <c r="N220" s="5"/>
      <c r="O220" s="5"/>
      <c r="P220" s="11"/>
      <c r="R220" s="11"/>
      <c r="S220" s="11"/>
      <c r="T220" s="11"/>
      <c r="V220" s="12"/>
      <c r="W220" s="12"/>
      <c r="X220" s="12"/>
      <c r="Y220" s="12"/>
      <c r="Z220" s="12"/>
      <c r="AA220" s="12"/>
      <c r="AB220" s="11"/>
      <c r="AC220" s="11"/>
      <c r="AD220" s="11"/>
      <c r="AE220" s="11"/>
      <c r="AF220" s="11"/>
      <c r="AG220" s="11"/>
    </row>
    <row r="221" spans="1:33">
      <c r="M221" s="5"/>
      <c r="N221" s="5"/>
      <c r="O221" s="5"/>
      <c r="P221" s="11"/>
      <c r="R221" s="11"/>
      <c r="S221" s="11"/>
      <c r="T221" s="11"/>
      <c r="V221" s="12"/>
      <c r="W221" s="12"/>
      <c r="X221" s="12"/>
      <c r="Y221" s="12"/>
      <c r="Z221" s="12"/>
      <c r="AA221" s="12"/>
      <c r="AB221" s="11"/>
      <c r="AC221" s="11"/>
      <c r="AD221" s="11"/>
      <c r="AE221" s="11"/>
      <c r="AF221" s="11"/>
      <c r="AG221" s="11"/>
    </row>
    <row r="222" spans="1:33">
      <c r="P222" s="11"/>
      <c r="R222" s="11"/>
      <c r="S222" s="11"/>
      <c r="T222" s="11"/>
      <c r="V222" s="12"/>
      <c r="W222" s="12"/>
      <c r="X222" s="12"/>
      <c r="Y222" s="12"/>
      <c r="Z222" s="12"/>
      <c r="AA222" s="12"/>
      <c r="AB222" s="11"/>
      <c r="AC222" s="11"/>
      <c r="AD222" s="11"/>
      <c r="AE222" s="11"/>
      <c r="AF222" s="11"/>
      <c r="AG222" s="11"/>
    </row>
    <row r="223" spans="1:33">
      <c r="A223" s="14"/>
      <c r="P223" s="11"/>
      <c r="R223" s="11"/>
      <c r="S223" s="11"/>
      <c r="T223" s="11"/>
      <c r="V223" s="12"/>
      <c r="W223" s="12"/>
      <c r="X223" s="12"/>
      <c r="Y223" s="12"/>
      <c r="Z223" s="12"/>
      <c r="AA223" s="12"/>
      <c r="AB223" s="11"/>
      <c r="AC223" s="11"/>
      <c r="AD223" s="11"/>
      <c r="AE223" s="11"/>
      <c r="AF223" s="11"/>
      <c r="AG223" s="11"/>
    </row>
    <row r="224" spans="1:33">
      <c r="P224" s="11"/>
      <c r="R224" s="11"/>
      <c r="S224" s="11"/>
      <c r="T224" s="11"/>
      <c r="V224" s="12"/>
      <c r="W224" s="12"/>
      <c r="X224" s="12"/>
      <c r="Y224" s="12"/>
      <c r="Z224" s="12"/>
      <c r="AA224" s="12"/>
      <c r="AB224" s="11"/>
      <c r="AC224" s="11"/>
      <c r="AD224" s="11"/>
      <c r="AE224" s="11"/>
      <c r="AF224" s="11"/>
      <c r="AG224" s="11"/>
    </row>
    <row r="225" spans="1:33">
      <c r="M225" s="5"/>
      <c r="N225" s="5"/>
      <c r="O225" s="5"/>
      <c r="P225" s="11"/>
      <c r="R225" s="11"/>
      <c r="S225" s="11"/>
      <c r="T225" s="11"/>
      <c r="V225" s="12"/>
      <c r="W225" s="12"/>
      <c r="X225" s="12"/>
      <c r="Y225" s="12"/>
      <c r="Z225" s="12"/>
      <c r="AA225" s="12"/>
      <c r="AB225" s="11"/>
      <c r="AC225" s="11"/>
      <c r="AD225" s="11"/>
      <c r="AE225" s="11"/>
      <c r="AF225" s="11"/>
      <c r="AG225" s="11"/>
    </row>
    <row r="226" spans="1:33">
      <c r="P226" s="11"/>
      <c r="R226" s="11"/>
      <c r="S226" s="11"/>
      <c r="T226" s="11"/>
      <c r="V226" s="12"/>
      <c r="W226" s="12"/>
      <c r="X226" s="12"/>
      <c r="Y226" s="12"/>
      <c r="Z226" s="12"/>
      <c r="AA226" s="12"/>
      <c r="AB226" s="11"/>
      <c r="AC226" s="11"/>
      <c r="AD226" s="11"/>
      <c r="AE226" s="11"/>
      <c r="AF226" s="11"/>
      <c r="AG226" s="11"/>
    </row>
    <row r="227" spans="1:33">
      <c r="M227" s="5"/>
      <c r="N227" s="5"/>
      <c r="O227" s="5"/>
      <c r="P227" s="11"/>
      <c r="R227" s="11"/>
      <c r="S227" s="11"/>
      <c r="T227" s="11"/>
      <c r="V227" s="12"/>
      <c r="W227" s="12"/>
      <c r="X227" s="12"/>
      <c r="Y227" s="12"/>
      <c r="Z227" s="12"/>
      <c r="AA227" s="12"/>
      <c r="AB227" s="11"/>
      <c r="AC227" s="11"/>
      <c r="AD227" s="11"/>
      <c r="AE227" s="11"/>
      <c r="AF227" s="11"/>
      <c r="AG227" s="11"/>
    </row>
    <row r="228" spans="1:33">
      <c r="P228" s="11"/>
      <c r="R228" s="11"/>
      <c r="S228" s="11"/>
      <c r="T228" s="11"/>
      <c r="V228" s="12"/>
      <c r="W228" s="12"/>
      <c r="X228" s="12"/>
      <c r="Y228" s="12"/>
      <c r="Z228" s="12"/>
      <c r="AA228" s="12"/>
      <c r="AB228" s="11"/>
      <c r="AC228" s="11"/>
      <c r="AD228" s="11"/>
      <c r="AE228" s="11"/>
      <c r="AF228" s="11"/>
      <c r="AG228" s="11"/>
    </row>
    <row r="229" spans="1:33">
      <c r="M229" s="5"/>
      <c r="N229" s="5"/>
      <c r="O229" s="5"/>
      <c r="P229" s="11"/>
      <c r="R229" s="11"/>
      <c r="S229" s="11"/>
      <c r="T229" s="11"/>
      <c r="V229" s="12"/>
      <c r="W229" s="12"/>
      <c r="X229" s="12"/>
      <c r="Y229" s="12"/>
      <c r="Z229" s="12"/>
      <c r="AA229" s="12"/>
      <c r="AB229" s="11"/>
      <c r="AC229" s="11"/>
      <c r="AD229" s="11"/>
      <c r="AE229" s="11"/>
      <c r="AF229" s="11"/>
      <c r="AG229" s="11"/>
    </row>
    <row r="230" spans="1:33">
      <c r="P230" s="11"/>
      <c r="R230" s="11"/>
      <c r="S230" s="11"/>
      <c r="T230" s="11"/>
      <c r="V230" s="12"/>
      <c r="W230" s="12"/>
      <c r="X230" s="12"/>
      <c r="Y230" s="12"/>
      <c r="Z230" s="12"/>
      <c r="AA230" s="12"/>
      <c r="AB230" s="11"/>
      <c r="AC230" s="11"/>
      <c r="AD230" s="11"/>
      <c r="AE230" s="11"/>
      <c r="AF230" s="11"/>
      <c r="AG230" s="11"/>
    </row>
    <row r="231" spans="1:33">
      <c r="M231" s="5"/>
      <c r="N231" s="5"/>
      <c r="O231" s="5"/>
      <c r="P231" s="11"/>
      <c r="R231" s="11"/>
      <c r="S231" s="11"/>
      <c r="T231" s="11"/>
      <c r="V231" s="12"/>
      <c r="W231" s="12"/>
      <c r="X231" s="12"/>
      <c r="Y231" s="12"/>
      <c r="Z231" s="12"/>
      <c r="AA231" s="12"/>
      <c r="AB231" s="11"/>
      <c r="AC231" s="11"/>
      <c r="AD231" s="11"/>
      <c r="AE231" s="11"/>
      <c r="AF231" s="11"/>
      <c r="AG231" s="11"/>
    </row>
    <row r="232" spans="1:33">
      <c r="P232" s="11"/>
      <c r="R232" s="11"/>
      <c r="S232" s="11"/>
      <c r="T232" s="11"/>
      <c r="V232" s="12"/>
      <c r="W232" s="12"/>
      <c r="X232" s="12"/>
      <c r="Y232" s="12"/>
      <c r="Z232" s="12"/>
      <c r="AA232" s="12"/>
      <c r="AB232" s="11"/>
      <c r="AC232" s="11"/>
      <c r="AD232" s="11"/>
      <c r="AE232" s="11"/>
      <c r="AF232" s="11"/>
      <c r="AG232" s="11"/>
    </row>
    <row r="233" spans="1:33">
      <c r="M233" s="5"/>
      <c r="N233" s="5"/>
      <c r="O233" s="5"/>
      <c r="P233" s="11"/>
      <c r="R233" s="11"/>
      <c r="S233" s="11"/>
      <c r="T233" s="11"/>
      <c r="V233" s="12"/>
      <c r="W233" s="12"/>
      <c r="X233" s="12"/>
      <c r="Y233" s="12"/>
      <c r="Z233" s="12"/>
      <c r="AA233" s="12"/>
      <c r="AB233" s="11"/>
      <c r="AC233" s="11"/>
      <c r="AD233" s="11"/>
      <c r="AE233" s="11"/>
      <c r="AF233" s="11"/>
      <c r="AG233" s="11"/>
    </row>
    <row r="234" spans="1:33">
      <c r="M234" s="5"/>
      <c r="N234" s="5"/>
      <c r="O234" s="5"/>
      <c r="P234" s="11"/>
      <c r="R234" s="11"/>
      <c r="S234" s="11"/>
      <c r="T234" s="11"/>
      <c r="V234" s="12"/>
      <c r="W234" s="12"/>
      <c r="X234" s="12"/>
      <c r="Y234" s="12"/>
      <c r="Z234" s="12"/>
      <c r="AA234" s="12"/>
      <c r="AB234" s="11"/>
      <c r="AC234" s="11"/>
      <c r="AD234" s="11"/>
      <c r="AE234" s="11"/>
      <c r="AF234" s="11"/>
      <c r="AG234" s="11"/>
    </row>
    <row r="235" spans="1:33">
      <c r="P235" s="11"/>
      <c r="R235" s="11"/>
      <c r="S235" s="11"/>
      <c r="T235" s="11"/>
      <c r="V235" s="12"/>
      <c r="W235" s="12"/>
      <c r="X235" s="12"/>
      <c r="Y235" s="12"/>
      <c r="Z235" s="12"/>
      <c r="AA235" s="12"/>
      <c r="AB235" s="11"/>
      <c r="AC235" s="11"/>
      <c r="AD235" s="11"/>
      <c r="AE235" s="11"/>
      <c r="AF235" s="11"/>
      <c r="AG235" s="11"/>
    </row>
    <row r="236" spans="1:33">
      <c r="A236" s="14"/>
      <c r="P236" s="11"/>
      <c r="R236" s="11"/>
      <c r="S236" s="11"/>
      <c r="T236" s="11"/>
      <c r="V236" s="12"/>
      <c r="W236" s="12"/>
      <c r="X236" s="12"/>
      <c r="Y236" s="12"/>
      <c r="Z236" s="12"/>
      <c r="AA236" s="12"/>
      <c r="AB236" s="11"/>
      <c r="AC236" s="11"/>
      <c r="AD236" s="11"/>
      <c r="AE236" s="11"/>
      <c r="AF236" s="11"/>
      <c r="AG236" s="11"/>
    </row>
    <row r="237" spans="1:33">
      <c r="M237" s="5"/>
      <c r="N237" s="5"/>
      <c r="P237" s="11"/>
      <c r="R237" s="11"/>
      <c r="S237" s="11"/>
      <c r="T237" s="11"/>
      <c r="V237" s="12"/>
      <c r="W237" s="12"/>
      <c r="X237" s="12"/>
      <c r="Y237" s="12"/>
      <c r="Z237" s="12"/>
      <c r="AA237" s="12"/>
      <c r="AB237" s="11"/>
      <c r="AC237" s="11"/>
      <c r="AD237" s="11"/>
      <c r="AE237" s="11"/>
      <c r="AF237" s="11"/>
      <c r="AG237" s="11"/>
    </row>
    <row r="238" spans="1:33">
      <c r="P238" s="11"/>
      <c r="R238" s="11"/>
      <c r="S238" s="11"/>
      <c r="T238" s="11"/>
      <c r="V238" s="12"/>
      <c r="W238" s="12"/>
      <c r="X238" s="12"/>
      <c r="Y238" s="12"/>
      <c r="Z238" s="12"/>
      <c r="AA238" s="12"/>
      <c r="AB238" s="11"/>
      <c r="AC238" s="11"/>
      <c r="AD238" s="11"/>
      <c r="AE238" s="11"/>
      <c r="AF238" s="11"/>
      <c r="AG238" s="11"/>
    </row>
    <row r="239" spans="1:33">
      <c r="A239" s="14"/>
      <c r="P239" s="11"/>
      <c r="R239" s="11"/>
      <c r="S239" s="11"/>
      <c r="T239" s="11"/>
      <c r="V239" s="12"/>
      <c r="W239" s="12"/>
      <c r="X239" s="12"/>
      <c r="Y239" s="12"/>
      <c r="Z239" s="12"/>
      <c r="AA239" s="12"/>
      <c r="AB239" s="11"/>
      <c r="AC239" s="11"/>
      <c r="AD239" s="11"/>
      <c r="AE239" s="11"/>
      <c r="AF239" s="11"/>
      <c r="AG239" s="11"/>
    </row>
    <row r="240" spans="1:33">
      <c r="P240" s="11"/>
      <c r="R240" s="11"/>
      <c r="S240" s="11"/>
      <c r="T240" s="11"/>
      <c r="V240" s="12"/>
      <c r="W240" s="12"/>
      <c r="X240" s="12"/>
      <c r="Y240" s="12"/>
      <c r="Z240" s="12"/>
      <c r="AA240" s="12"/>
      <c r="AB240" s="11"/>
      <c r="AC240" s="11"/>
      <c r="AD240" s="11"/>
      <c r="AE240" s="11"/>
      <c r="AF240" s="11"/>
      <c r="AG240" s="11"/>
    </row>
    <row r="241" spans="13:33">
      <c r="M241" s="5"/>
      <c r="N241" s="5"/>
      <c r="O241" s="5"/>
      <c r="P241" s="11"/>
      <c r="R241" s="11"/>
      <c r="S241" s="11"/>
      <c r="T241" s="11"/>
      <c r="V241" s="12"/>
      <c r="W241" s="12"/>
      <c r="X241" s="12"/>
      <c r="Y241" s="12"/>
      <c r="Z241" s="12"/>
      <c r="AA241" s="12"/>
      <c r="AB241" s="11"/>
      <c r="AC241" s="11"/>
      <c r="AD241" s="11"/>
      <c r="AE241" s="11"/>
      <c r="AF241" s="11"/>
      <c r="AG241" s="11"/>
    </row>
    <row r="242" spans="13:33">
      <c r="M242" s="5"/>
      <c r="N242" s="5"/>
      <c r="O242" s="5"/>
      <c r="P242" s="11"/>
      <c r="R242" s="11"/>
      <c r="S242" s="11"/>
      <c r="T242" s="11"/>
      <c r="V242" s="12"/>
      <c r="W242" s="12"/>
      <c r="X242" s="12"/>
      <c r="Y242" s="12"/>
      <c r="Z242" s="12"/>
      <c r="AA242" s="12"/>
      <c r="AB242" s="11"/>
      <c r="AC242" s="11"/>
      <c r="AD242" s="11"/>
      <c r="AE242" s="11"/>
      <c r="AF242" s="11"/>
      <c r="AG242" s="11"/>
    </row>
    <row r="243" spans="13:33">
      <c r="M243" s="5"/>
      <c r="N243" s="5"/>
      <c r="O243" s="5"/>
      <c r="P243" s="11"/>
      <c r="R243" s="11"/>
      <c r="S243" s="11"/>
      <c r="T243" s="11"/>
      <c r="V243" s="12"/>
      <c r="W243" s="12"/>
      <c r="X243" s="12"/>
      <c r="Y243" s="12"/>
      <c r="Z243" s="12"/>
      <c r="AA243" s="12"/>
      <c r="AB243" s="11"/>
      <c r="AC243" s="11"/>
      <c r="AD243" s="11"/>
      <c r="AE243" s="11"/>
      <c r="AF243" s="11"/>
      <c r="AG243" s="11"/>
    </row>
    <row r="244" spans="13:33">
      <c r="M244" s="5"/>
      <c r="N244" s="5"/>
      <c r="O244" s="5"/>
      <c r="P244" s="11"/>
      <c r="R244" s="11"/>
      <c r="S244" s="11"/>
      <c r="T244" s="11"/>
      <c r="V244" s="12"/>
      <c r="W244" s="12"/>
      <c r="X244" s="12"/>
      <c r="Y244" s="12"/>
      <c r="Z244" s="12"/>
      <c r="AA244" s="12"/>
      <c r="AB244" s="11"/>
      <c r="AC244" s="11"/>
      <c r="AD244" s="11"/>
      <c r="AE244" s="11"/>
      <c r="AF244" s="11"/>
      <c r="AG244" s="11"/>
    </row>
    <row r="245" spans="13:33">
      <c r="M245" s="5"/>
      <c r="N245" s="5"/>
      <c r="O245" s="5"/>
      <c r="P245" s="11"/>
      <c r="R245" s="11"/>
      <c r="S245" s="11"/>
      <c r="T245" s="11"/>
      <c r="V245" s="12"/>
      <c r="W245" s="12"/>
      <c r="X245" s="12"/>
      <c r="Y245" s="12"/>
      <c r="Z245" s="12"/>
      <c r="AA245" s="12"/>
      <c r="AB245" s="11"/>
      <c r="AC245" s="11"/>
      <c r="AD245" s="11"/>
      <c r="AE245" s="11"/>
      <c r="AF245" s="11"/>
      <c r="AG245" s="11"/>
    </row>
    <row r="246" spans="13:33">
      <c r="M246" s="5"/>
      <c r="N246" s="5"/>
      <c r="O246" s="5"/>
      <c r="P246" s="11"/>
      <c r="R246" s="11"/>
      <c r="S246" s="11"/>
      <c r="T246" s="11"/>
      <c r="V246" s="12"/>
      <c r="W246" s="12"/>
      <c r="X246" s="12"/>
      <c r="Y246" s="12"/>
      <c r="Z246" s="12"/>
      <c r="AA246" s="12"/>
      <c r="AB246" s="11"/>
      <c r="AC246" s="11"/>
      <c r="AD246" s="11"/>
      <c r="AE246" s="11"/>
      <c r="AF246" s="11"/>
      <c r="AG246" s="11"/>
    </row>
    <row r="247" spans="13:33">
      <c r="M247" s="5"/>
      <c r="N247" s="5"/>
      <c r="O247" s="5"/>
      <c r="P247" s="11"/>
      <c r="R247" s="11"/>
      <c r="S247" s="11"/>
      <c r="T247" s="11"/>
      <c r="V247" s="12"/>
      <c r="W247" s="12"/>
      <c r="X247" s="12"/>
      <c r="Y247" s="12"/>
      <c r="Z247" s="12"/>
      <c r="AA247" s="12"/>
      <c r="AB247" s="11"/>
      <c r="AC247" s="11"/>
      <c r="AD247" s="11"/>
      <c r="AE247" s="11"/>
      <c r="AF247" s="11"/>
      <c r="AG247" s="11"/>
    </row>
    <row r="248" spans="13:33">
      <c r="M248" s="5"/>
      <c r="N248" s="5"/>
      <c r="O248" s="5"/>
      <c r="P248" s="11"/>
      <c r="R248" s="11"/>
      <c r="S248" s="11"/>
      <c r="T248" s="11"/>
      <c r="V248" s="12"/>
      <c r="W248" s="12"/>
      <c r="X248" s="12"/>
      <c r="Y248" s="12"/>
      <c r="Z248" s="12"/>
      <c r="AA248" s="12"/>
      <c r="AB248" s="11"/>
      <c r="AC248" s="11"/>
      <c r="AD248" s="11"/>
      <c r="AE248" s="11"/>
      <c r="AF248" s="11"/>
      <c r="AG248" s="11"/>
    </row>
    <row r="249" spans="13:33">
      <c r="M249" s="5"/>
      <c r="N249" s="5"/>
      <c r="O249" s="5"/>
      <c r="P249" s="11"/>
      <c r="R249" s="11"/>
      <c r="S249" s="11"/>
      <c r="T249" s="11"/>
      <c r="V249" s="12"/>
      <c r="W249" s="12"/>
      <c r="X249" s="12"/>
      <c r="Y249" s="12"/>
      <c r="Z249" s="12"/>
      <c r="AA249" s="12"/>
      <c r="AB249" s="11"/>
      <c r="AC249" s="11"/>
      <c r="AD249" s="11"/>
      <c r="AE249" s="11"/>
      <c r="AF249" s="11"/>
      <c r="AG249" s="11"/>
    </row>
    <row r="250" spans="13:33">
      <c r="M250" s="5"/>
      <c r="N250" s="5"/>
      <c r="O250" s="5"/>
      <c r="P250" s="11"/>
      <c r="R250" s="11"/>
      <c r="S250" s="11"/>
      <c r="T250" s="11"/>
      <c r="V250" s="12"/>
      <c r="W250" s="12"/>
      <c r="X250" s="12"/>
      <c r="Y250" s="12"/>
      <c r="Z250" s="12"/>
      <c r="AA250" s="12"/>
      <c r="AB250" s="11"/>
      <c r="AC250" s="11"/>
      <c r="AD250" s="11"/>
      <c r="AE250" s="11"/>
      <c r="AF250" s="11"/>
      <c r="AG250" s="11"/>
    </row>
    <row r="251" spans="13:33">
      <c r="P251" s="11"/>
      <c r="R251" s="11"/>
      <c r="S251" s="11"/>
      <c r="T251" s="11"/>
      <c r="V251" s="12"/>
      <c r="W251" s="12"/>
      <c r="X251" s="12"/>
      <c r="Y251" s="12"/>
      <c r="Z251" s="12"/>
      <c r="AA251" s="12"/>
      <c r="AB251" s="11"/>
      <c r="AC251" s="11"/>
      <c r="AD251" s="11"/>
      <c r="AE251" s="11"/>
      <c r="AF251" s="11"/>
      <c r="AG251" s="11"/>
    </row>
    <row r="252" spans="13:33">
      <c r="M252" s="5"/>
      <c r="N252" s="5"/>
      <c r="O252" s="5"/>
      <c r="P252" s="11"/>
      <c r="R252" s="11"/>
      <c r="S252" s="11"/>
      <c r="T252" s="11"/>
      <c r="V252" s="12"/>
      <c r="W252" s="12"/>
      <c r="X252" s="12"/>
      <c r="Y252" s="12"/>
      <c r="Z252" s="12"/>
      <c r="AA252" s="12"/>
      <c r="AB252" s="11"/>
      <c r="AC252" s="11"/>
      <c r="AD252" s="11"/>
      <c r="AE252" s="11"/>
      <c r="AF252" s="11"/>
      <c r="AG252" s="11"/>
    </row>
    <row r="253" spans="13:33">
      <c r="M253" s="5"/>
      <c r="N253" s="5"/>
      <c r="O253" s="5"/>
      <c r="P253" s="11"/>
      <c r="R253" s="11"/>
      <c r="S253" s="11"/>
      <c r="T253" s="11"/>
      <c r="V253" s="12"/>
      <c r="W253" s="12"/>
      <c r="X253" s="12"/>
      <c r="Y253" s="12"/>
      <c r="Z253" s="12"/>
      <c r="AA253" s="12"/>
      <c r="AB253" s="11"/>
      <c r="AC253" s="11"/>
      <c r="AD253" s="11"/>
      <c r="AE253" s="11"/>
      <c r="AF253" s="11"/>
      <c r="AG253" s="11"/>
    </row>
    <row r="254" spans="13:33">
      <c r="M254" s="5"/>
      <c r="N254" s="5"/>
      <c r="O254" s="5"/>
      <c r="P254" s="11"/>
      <c r="R254" s="11"/>
      <c r="S254" s="11"/>
      <c r="T254" s="11"/>
      <c r="V254" s="12"/>
      <c r="W254" s="12"/>
      <c r="X254" s="12"/>
      <c r="Y254" s="12"/>
      <c r="Z254" s="12"/>
      <c r="AA254" s="12"/>
      <c r="AB254" s="11"/>
      <c r="AC254" s="11"/>
      <c r="AD254" s="11"/>
      <c r="AE254" s="11"/>
      <c r="AF254" s="11"/>
      <c r="AG254" s="11"/>
    </row>
    <row r="255" spans="13:33">
      <c r="M255" s="5"/>
      <c r="N255" s="5"/>
      <c r="O255" s="5"/>
      <c r="P255" s="11"/>
      <c r="R255" s="11"/>
      <c r="S255" s="11"/>
      <c r="T255" s="11"/>
      <c r="V255" s="12"/>
      <c r="W255" s="12"/>
      <c r="X255" s="12"/>
      <c r="Y255" s="12"/>
      <c r="Z255" s="12"/>
      <c r="AA255" s="12"/>
      <c r="AB255" s="11"/>
      <c r="AC255" s="11"/>
      <c r="AD255" s="11"/>
      <c r="AE255" s="11"/>
      <c r="AF255" s="11"/>
      <c r="AG255" s="11"/>
    </row>
    <row r="256" spans="13:33">
      <c r="M256" s="5"/>
      <c r="N256" s="5"/>
      <c r="O256" s="5"/>
      <c r="P256" s="11"/>
      <c r="R256" s="11"/>
      <c r="S256" s="11"/>
      <c r="T256" s="11"/>
      <c r="V256" s="12"/>
      <c r="W256" s="12"/>
      <c r="X256" s="12"/>
      <c r="Y256" s="12"/>
      <c r="Z256" s="12"/>
      <c r="AA256" s="12"/>
      <c r="AB256" s="11"/>
      <c r="AC256" s="11"/>
      <c r="AD256" s="11"/>
      <c r="AE256" s="11"/>
      <c r="AF256" s="11"/>
      <c r="AG256" s="11"/>
    </row>
    <row r="257" spans="1:33">
      <c r="P257" s="11"/>
      <c r="R257" s="11"/>
      <c r="S257" s="11"/>
      <c r="T257" s="11"/>
      <c r="V257" s="12"/>
      <c r="W257" s="12"/>
      <c r="X257" s="12"/>
      <c r="Y257" s="12"/>
      <c r="Z257" s="12"/>
      <c r="AA257" s="12"/>
      <c r="AB257" s="11"/>
      <c r="AC257" s="11"/>
      <c r="AD257" s="11"/>
      <c r="AE257" s="11"/>
      <c r="AF257" s="11"/>
      <c r="AG257" s="11"/>
    </row>
    <row r="258" spans="1:33">
      <c r="M258" s="5"/>
      <c r="N258" s="5"/>
      <c r="O258" s="5"/>
      <c r="P258" s="11"/>
      <c r="R258" s="11"/>
      <c r="S258" s="11"/>
      <c r="T258" s="11"/>
      <c r="V258" s="12"/>
      <c r="W258" s="12"/>
      <c r="X258" s="12"/>
      <c r="Y258" s="12"/>
      <c r="Z258" s="12"/>
      <c r="AA258" s="12"/>
      <c r="AB258" s="11"/>
      <c r="AC258" s="11"/>
      <c r="AD258" s="11"/>
      <c r="AE258" s="11"/>
      <c r="AF258" s="11"/>
      <c r="AG258" s="11"/>
    </row>
    <row r="259" spans="1:33">
      <c r="M259" s="5"/>
      <c r="N259" s="5"/>
      <c r="O259" s="5"/>
      <c r="P259" s="11"/>
      <c r="R259" s="11"/>
      <c r="S259" s="11"/>
      <c r="T259" s="11"/>
      <c r="V259" s="12"/>
      <c r="W259" s="12"/>
      <c r="X259" s="12"/>
      <c r="Y259" s="12"/>
      <c r="Z259" s="12"/>
      <c r="AA259" s="12"/>
      <c r="AB259" s="11"/>
      <c r="AC259" s="11"/>
      <c r="AD259" s="11"/>
      <c r="AE259" s="11"/>
      <c r="AF259" s="11"/>
      <c r="AG259" s="11"/>
    </row>
    <row r="260" spans="1:33">
      <c r="M260" s="5"/>
      <c r="N260" s="5"/>
      <c r="O260" s="5"/>
      <c r="P260" s="11"/>
      <c r="R260" s="11"/>
      <c r="S260" s="11"/>
      <c r="T260" s="11"/>
      <c r="V260" s="12"/>
      <c r="W260" s="12"/>
      <c r="X260" s="12"/>
      <c r="Y260" s="12"/>
      <c r="Z260" s="12"/>
      <c r="AA260" s="12"/>
      <c r="AB260" s="11"/>
      <c r="AC260" s="11"/>
      <c r="AD260" s="11"/>
      <c r="AE260" s="11"/>
      <c r="AF260" s="11"/>
      <c r="AG260" s="11"/>
    </row>
    <row r="261" spans="1:33">
      <c r="M261" s="5"/>
      <c r="N261" s="5"/>
      <c r="O261" s="5"/>
      <c r="P261" s="11"/>
      <c r="R261" s="11"/>
      <c r="S261" s="11"/>
      <c r="T261" s="11"/>
      <c r="V261" s="12"/>
      <c r="W261" s="12"/>
      <c r="X261" s="12"/>
      <c r="Y261" s="12"/>
      <c r="Z261" s="12"/>
      <c r="AA261" s="12"/>
      <c r="AB261" s="11"/>
      <c r="AC261" s="11"/>
      <c r="AD261" s="11"/>
      <c r="AE261" s="11"/>
      <c r="AF261" s="11"/>
      <c r="AG261" s="11"/>
    </row>
    <row r="262" spans="1:33">
      <c r="O262" s="5"/>
      <c r="P262" s="11"/>
      <c r="R262" s="11"/>
      <c r="S262" s="11"/>
      <c r="T262" s="11"/>
      <c r="V262" s="12"/>
      <c r="W262" s="12"/>
      <c r="X262" s="12"/>
      <c r="Y262" s="12"/>
      <c r="Z262" s="12"/>
      <c r="AA262" s="12"/>
      <c r="AB262" s="11"/>
      <c r="AC262" s="11"/>
      <c r="AD262" s="11"/>
      <c r="AE262" s="11"/>
      <c r="AF262" s="11"/>
      <c r="AG262" s="11"/>
    </row>
    <row r="263" spans="1:33">
      <c r="M263" s="5"/>
      <c r="N263" s="5"/>
      <c r="O263" s="5"/>
      <c r="P263" s="11"/>
      <c r="R263" s="11"/>
      <c r="S263" s="11"/>
      <c r="T263" s="11"/>
      <c r="V263" s="12"/>
      <c r="W263" s="12"/>
      <c r="X263" s="12"/>
      <c r="Y263" s="12"/>
      <c r="Z263" s="12"/>
      <c r="AA263" s="12"/>
      <c r="AB263" s="11"/>
      <c r="AC263" s="11"/>
      <c r="AD263" s="11"/>
      <c r="AE263" s="11"/>
      <c r="AF263" s="11"/>
      <c r="AG263" s="11"/>
    </row>
    <row r="264" spans="1:33">
      <c r="M264" s="5"/>
      <c r="N264" s="5"/>
      <c r="O264" s="5"/>
      <c r="P264" s="11"/>
      <c r="R264" s="11"/>
      <c r="S264" s="11"/>
      <c r="T264" s="11"/>
      <c r="V264" s="12"/>
      <c r="W264" s="12"/>
      <c r="X264" s="12"/>
      <c r="Y264" s="12"/>
      <c r="Z264" s="12"/>
      <c r="AA264" s="12"/>
      <c r="AB264" s="11"/>
      <c r="AC264" s="11"/>
      <c r="AD264" s="11"/>
      <c r="AE264" s="11"/>
      <c r="AF264" s="11"/>
      <c r="AG264" s="11"/>
    </row>
    <row r="265" spans="1:33">
      <c r="P265" s="11"/>
      <c r="R265" s="11"/>
      <c r="S265" s="11"/>
      <c r="T265" s="11"/>
      <c r="V265" s="12"/>
      <c r="W265" s="12"/>
      <c r="X265" s="12"/>
      <c r="Y265" s="12"/>
      <c r="Z265" s="12"/>
      <c r="AA265" s="12"/>
      <c r="AB265" s="11"/>
      <c r="AC265" s="11"/>
      <c r="AD265" s="11"/>
      <c r="AE265" s="11"/>
      <c r="AF265" s="11"/>
      <c r="AG265" s="11"/>
    </row>
    <row r="266" spans="1:33">
      <c r="A266" s="14"/>
      <c r="P266" s="11"/>
      <c r="R266" s="11"/>
      <c r="S266" s="11"/>
      <c r="T266" s="11"/>
      <c r="V266" s="12"/>
      <c r="W266" s="12"/>
      <c r="X266" s="12"/>
      <c r="Y266" s="12"/>
      <c r="Z266" s="12"/>
      <c r="AA266" s="12"/>
      <c r="AB266" s="11"/>
      <c r="AC266" s="11"/>
      <c r="AD266" s="11"/>
      <c r="AE266" s="11"/>
      <c r="AF266" s="11"/>
      <c r="AG266" s="11"/>
    </row>
    <row r="267" spans="1:33">
      <c r="P267" s="11"/>
      <c r="R267" s="11"/>
      <c r="S267" s="11"/>
      <c r="T267" s="11"/>
      <c r="V267" s="12"/>
      <c r="W267" s="12"/>
      <c r="X267" s="12"/>
      <c r="Y267" s="12"/>
      <c r="Z267" s="12"/>
      <c r="AA267" s="12"/>
      <c r="AB267" s="11"/>
      <c r="AC267" s="11"/>
      <c r="AD267" s="11"/>
      <c r="AE267" s="11"/>
      <c r="AF267" s="11"/>
      <c r="AG267" s="11"/>
    </row>
    <row r="268" spans="1:33">
      <c r="P268" s="11"/>
      <c r="R268" s="11"/>
      <c r="S268" s="11"/>
      <c r="T268" s="11"/>
      <c r="V268" s="12"/>
      <c r="W268" s="12"/>
      <c r="X268" s="12"/>
      <c r="Y268" s="12"/>
      <c r="Z268" s="12"/>
      <c r="AA268" s="12"/>
      <c r="AB268" s="11"/>
      <c r="AC268" s="11"/>
      <c r="AD268" s="11"/>
      <c r="AE268" s="11"/>
      <c r="AF268" s="11"/>
      <c r="AG268" s="11"/>
    </row>
    <row r="269" spans="1:33">
      <c r="P269" s="11"/>
      <c r="R269" s="11"/>
      <c r="S269" s="11"/>
      <c r="T269" s="11"/>
      <c r="V269" s="12"/>
      <c r="W269" s="12"/>
      <c r="X269" s="12"/>
      <c r="Y269" s="12"/>
      <c r="Z269" s="12"/>
      <c r="AA269" s="12"/>
      <c r="AB269" s="11"/>
      <c r="AC269" s="11"/>
      <c r="AD269" s="11"/>
      <c r="AE269" s="11"/>
      <c r="AF269" s="11"/>
      <c r="AG269" s="11"/>
    </row>
    <row r="270" spans="1:33">
      <c r="M270" s="5"/>
      <c r="N270" s="5"/>
      <c r="O270" s="5"/>
      <c r="P270" s="11"/>
      <c r="R270" s="11"/>
      <c r="S270" s="11"/>
      <c r="T270" s="11"/>
      <c r="V270" s="12"/>
      <c r="W270" s="12"/>
      <c r="X270" s="12"/>
      <c r="Y270" s="12"/>
      <c r="Z270" s="12"/>
      <c r="AA270" s="12"/>
      <c r="AB270" s="11"/>
      <c r="AC270" s="11"/>
      <c r="AD270" s="11"/>
      <c r="AE270" s="11"/>
      <c r="AF270" s="11"/>
      <c r="AG270" s="11"/>
    </row>
    <row r="271" spans="1:33">
      <c r="M271" s="5"/>
      <c r="N271" s="5"/>
      <c r="O271" s="5"/>
      <c r="P271" s="11"/>
      <c r="R271" s="11"/>
      <c r="S271" s="11"/>
      <c r="T271" s="11"/>
      <c r="V271" s="12"/>
      <c r="W271" s="12"/>
      <c r="X271" s="12"/>
      <c r="Y271" s="12"/>
      <c r="Z271" s="12"/>
      <c r="AA271" s="12"/>
      <c r="AB271" s="11"/>
      <c r="AC271" s="11"/>
      <c r="AD271" s="11"/>
      <c r="AE271" s="11"/>
      <c r="AF271" s="11"/>
      <c r="AG271" s="11"/>
    </row>
    <row r="272" spans="1:33">
      <c r="P272" s="11"/>
      <c r="R272" s="11"/>
      <c r="S272" s="11"/>
      <c r="T272" s="11"/>
      <c r="V272" s="12"/>
      <c r="W272" s="12"/>
      <c r="X272" s="12"/>
      <c r="Y272" s="12"/>
      <c r="Z272" s="12"/>
      <c r="AA272" s="12"/>
      <c r="AB272" s="11"/>
      <c r="AC272" s="11"/>
      <c r="AD272" s="11"/>
      <c r="AE272" s="11"/>
      <c r="AF272" s="11"/>
      <c r="AG272" s="11"/>
    </row>
    <row r="273" spans="13:33">
      <c r="M273" s="5"/>
      <c r="N273" s="5"/>
      <c r="O273" s="5"/>
      <c r="P273" s="11"/>
      <c r="R273" s="11"/>
      <c r="S273" s="11"/>
      <c r="T273" s="11"/>
      <c r="V273" s="12"/>
      <c r="W273" s="12"/>
      <c r="X273" s="12"/>
      <c r="Y273" s="12"/>
      <c r="Z273" s="12"/>
      <c r="AA273" s="12"/>
      <c r="AB273" s="11"/>
      <c r="AC273" s="11"/>
      <c r="AD273" s="11"/>
      <c r="AE273" s="11"/>
      <c r="AF273" s="11"/>
      <c r="AG273" s="11"/>
    </row>
    <row r="274" spans="13:33">
      <c r="P274" s="11"/>
    </row>
  </sheetData>
  <mergeCells count="9">
    <mergeCell ref="AB2:AC2"/>
    <mergeCell ref="AD2:AE2"/>
    <mergeCell ref="AF2:AG2"/>
    <mergeCell ref="J3:K3"/>
    <mergeCell ref="C1:F1"/>
    <mergeCell ref="J1:K1"/>
    <mergeCell ref="M1:O1"/>
    <mergeCell ref="R1:T1"/>
    <mergeCell ref="AB1:AG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Arbeitsbedarf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2008-10-15T14:24:45Z</dcterms:created>
  <dcterms:modified xsi:type="dcterms:W3CDTF">2008-10-21T13:41:22Z</dcterms:modified>
</cp:coreProperties>
</file>